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2静岡県静岡市\"/>
    </mc:Choice>
  </mc:AlternateContent>
  <workbookProtection workbookPassword="8649" lockStructure="1"/>
  <bookViews>
    <workbookView xWindow="240" yWindow="80"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Z10" i="4" s="1"/>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<sst xmlns="http://schemas.openxmlformats.org/spreadsheetml/2006/main" count="217" uniqueCount="107">
  <si>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</si>
  <si>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</si>
  <si>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</si>
  <si>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</si>
  <si>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</si>
  <si>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</si>
  <si>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</si>
  <si>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</si>
  <si>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</si>
  <si>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</si>
  <si>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</si>
  <si>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</si>
  <si>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</si>
  <si>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</si>
  <si>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</si>
  <si>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</si>
  <si>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</si>
  <si>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</si>
  <si>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</si>
  <si>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</si>
  <si>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</si>
  <si>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</si>
  <si>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</si>
  <si>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</si>
  <si>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</si>
  <si>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</si>
  <si>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</si>
  <si>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</si>
  <si>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</si>
  <si>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</si>
  <si>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</si>
  <si>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</si>
  <si>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</si>
  <si>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</si>
  <si>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</si>
  <si>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</si>
  <si>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</si>
  <si>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</si>
  <si>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</si>
  <si>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</si>
  <si>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</si>
  <si>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</si>
  <si>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</si>
  <si>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</si>
  <si>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</si>
  <si>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</si>
  <si>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</si>
  <si>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</si>
  <si>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</si>
  <si>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</si>
  <si>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</si>
  <si>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</si>
  <si>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</si>
  <si>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</si>
  <si>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</si>
  <si>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</si>
  <si>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</si>
  <si>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</si>
  <si>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</si>
  <si>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</si>
  <si>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</si>
  <si>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</si>
  <si>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</si>
  <si>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</si>
  <si>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</si>
  <si>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</si>
  <si>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</si>
  <si>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</si>
  <si>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</si>
  <si>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</si>
  <si>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</si>
  <si>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</si>
  <si>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</si>
  <si>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</si>
  <si>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</si>
  <si>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</si>
  <si>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</si>
  <si>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</si>
  <si>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</si>
  <si>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</si>
  <si>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</si>
  <si>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</si>
  <si>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</si>
  <si>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</si>
  <si>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</si>
  <si>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</si>
  <si>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</si>
  <si>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</si>
  <si>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</si>
  <si>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</si>
  <si>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</si>
  <si>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</si>
  <si>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</si>
  <si>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静岡市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</si>
  <si>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</si>
  <si>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</si>
  <si>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</si>
  <si>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</si>
  <si>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</si>
  <si>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</si>
  <si>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</si>
  <si>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</si>
  <si>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</si>
  <si>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</si>
  <si>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①②⑤については、人口減少及び節水機器の普及に伴い給水収益が減少しているものの、類似団体平均値と比べ良好な値を示している。
　③については、平成26年度より全国的に新しい会計制度が適用されたことに伴い数値が悪化しているものの、類似団体平均値と比べ良好な値を示している。ただし、現金預金等が減少傾向にあることから注視する必要がある。
　④については、企業債の残高が増加傾向であり給水収益も減少傾向であることから、類似団体の平均値が減少傾向であるにもかかわらず増加傾向となっている。
　⑥給水原価については、本市における取水時の水質が良好であることなどから類似団体平均値を比べ低くなっている。
　⑦施設利用率については、類似団体平均値に比べ高いものの、下降傾向にあることから注視する必要がある。
　⑧有収率については、類似団体平均値に比べて悪い値となっているが、漏水対策を実施しながら有収率の増加を目指している。</t>
    <phoneticPr fontId="4"/>
  </si>
  <si>
    <t>　①については、毎年度増加傾向にあることから、今後、施設の更新需要の増加が懸念される。
　②③については、管路の経年化が進んでいることから経年化に比べ施設の更新が少ないことを表している。</t>
    <phoneticPr fontId="4"/>
  </si>
  <si>
    <t xml:space="preserve">　「老朽化の状況」より、今後の更新需要の増加が懸念される。
　また、給水収益の減少に伴い、利益が減少することから、更新に充てるための財源が減少する。更新財源が減少した場合、企業債の借入を増加せざるを得ないが、企業債残高が増加傾向にあることから企業債残高についても適正に管理していくことが必要。
　最後に人口の減少や節水機器の普及などにより給水収益が減少傾向にあることから、今後一層効率的な事業運営に努めるとともに、更新需要の精査を行い、変化する社会情勢に即した水道料金体系の見直しも視野に入れて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</si>
</sst>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0.43</c:v>
                </c:pt>
                <c:pt idx="1">
                  <c:v>0.51</c:v>
                </c:pt>
                <c:pt idx="2">
                  <c:v>0.63</c:v>
                </c:pt>
                <c:pt idx="3">
                  <c:v>0.57999999999999996</c:v>
                </c:pt>
                <c:pt idx="4">
                  <c:v>0.39</c:v>
                </c:pt>
              </c:numCache>
            </c:numRef>
          </c:val>
        </c:ser>
        <c:dLbls>
          <c:showLegendKey val="0"/>
          <c:showVal val="0"/>
          <c:showCatName val="0"/>
          <c:showSerName val="0"/>
          <c:showPercent val="0"/>
          <c:showBubbleSize val="0"/>
        </c:dLbls>
        <c:gapWidth val="150"/>
        <c:axId val="219709880"/>
        <c:axId val="14547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9709880"/>
        <c:axId val="145477264"/>
      </c:lineChart>
      <c:dateAx>
        <c:axId val="219709880"/>
        <c:scaling>
          <c:orientation val="minMax"/>
        </c:scaling>
        <c:delete val="1"/>
        <c:axPos val="b"/>
        <c:numFmt formatCode="ge" sourceLinked="1"/>
        <c:majorTickMark val="none"/>
        <c:minorTickMark val="none"/>
        <c:tickLblPos val="none"/>
        <c:crossAx val="145477264"/>
        <c:crosses val="autoZero"/>
        <c:auto val="1"/>
        <c:lblOffset val="100"/>
        <c:baseTimeUnit val="years"/>
      </c:dateAx>
      <c:valAx>
        <c:axId val="14547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62.89</c:v>
                </c:pt>
                <c:pt idx="1">
                  <c:v>62.31</c:v>
                </c:pt>
                <c:pt idx="2">
                  <c:v>62.07</c:v>
                </c:pt>
                <c:pt idx="3">
                  <c:v>60.06</c:v>
                </c:pt>
                <c:pt idx="4">
                  <c:v>59.08</c:v>
                </c:pt>
              </c:numCache>
            </c:numRef>
          </c:val>
        </c:ser>
        <c:dLbls>
          <c:showLegendKey val="0"/>
          <c:showVal val="0"/>
          <c:showCatName val="0"/>
          <c:showSerName val="0"/>
          <c:showPercent val="0"/>
          <c:showBubbleSize val="0"/>
        </c:dLbls>
        <c:gapWidth val="150"/>
        <c:axId val="220984232"/>
        <c:axId val="22098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20984232"/>
        <c:axId val="220984624"/>
      </c:lineChart>
      <c:dateAx>
        <c:axId val="220984232"/>
        <c:scaling>
          <c:orientation val="minMax"/>
        </c:scaling>
        <c:delete val="1"/>
        <c:axPos val="b"/>
        <c:numFmt formatCode="ge" sourceLinked="1"/>
        <c:majorTickMark val="none"/>
        <c:minorTickMark val="none"/>
        <c:tickLblPos val="none"/>
        <c:crossAx val="220984624"/>
        <c:crosses val="autoZero"/>
        <c:auto val="1"/>
        <c:lblOffset val="100"/>
        <c:baseTimeUnit val="years"/>
      </c:dateAx>
      <c:valAx>
        <c:axId val="2209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8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88.2</c:v>
                </c:pt>
                <c:pt idx="1">
                  <c:v>88.3</c:v>
                </c:pt>
                <c:pt idx="2">
                  <c:v>88.4</c:v>
                </c:pt>
                <c:pt idx="3">
                  <c:v>88.5</c:v>
                </c:pt>
                <c:pt idx="4">
                  <c:v>88.5</c:v>
                </c:pt>
              </c:numCache>
            </c:numRef>
          </c:val>
        </c:ser>
        <c:dLbls>
          <c:showLegendKey val="0"/>
          <c:showVal val="0"/>
          <c:showCatName val="0"/>
          <c:showSerName val="0"/>
          <c:showPercent val="0"/>
          <c:showBubbleSize val="0"/>
        </c:dLbls>
        <c:gapWidth val="150"/>
        <c:axId val="220985800"/>
        <c:axId val="22098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20985800"/>
        <c:axId val="220986192"/>
      </c:lineChart>
      <c:dateAx>
        <c:axId val="220985800"/>
        <c:scaling>
          <c:orientation val="minMax"/>
        </c:scaling>
        <c:delete val="1"/>
        <c:axPos val="b"/>
        <c:numFmt formatCode="ge" sourceLinked="1"/>
        <c:majorTickMark val="none"/>
        <c:minorTickMark val="none"/>
        <c:tickLblPos val="none"/>
        <c:crossAx val="220986192"/>
        <c:crosses val="autoZero"/>
        <c:auto val="1"/>
        <c:lblOffset val="100"/>
        <c:baseTimeUnit val="years"/>
      </c:dateAx>
      <c:valAx>
        <c:axId val="2209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8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108.98</c:v>
                </c:pt>
                <c:pt idx="1">
                  <c:v>113.17</c:v>
                </c:pt>
                <c:pt idx="2">
                  <c:v>109.84</c:v>
                </c:pt>
                <c:pt idx="3">
                  <c:v>114.08</c:v>
                </c:pt>
                <c:pt idx="4">
                  <c:v>117.48</c:v>
                </c:pt>
              </c:numCache>
            </c:numRef>
          </c:val>
        </c:ser>
        <c:dLbls>
          <c:showLegendKey val="0"/>
          <c:showVal val="0"/>
          <c:showCatName val="0"/>
          <c:showSerName val="0"/>
          <c:showPercent val="0"/>
          <c:showBubbleSize val="0"/>
        </c:dLbls>
        <c:gapWidth val="150"/>
        <c:axId val="220171480"/>
        <c:axId val="22084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20171480"/>
        <c:axId val="220845912"/>
      </c:lineChart>
      <c:dateAx>
        <c:axId val="220171480"/>
        <c:scaling>
          <c:orientation val="minMax"/>
        </c:scaling>
        <c:delete val="1"/>
        <c:axPos val="b"/>
        <c:numFmt formatCode="ge" sourceLinked="1"/>
        <c:majorTickMark val="none"/>
        <c:minorTickMark val="none"/>
        <c:tickLblPos val="none"/>
        <c:crossAx val="220845912"/>
        <c:crosses val="autoZero"/>
        <c:auto val="1"/>
        <c:lblOffset val="100"/>
        <c:baseTimeUnit val="years"/>
      </c:dateAx>
      <c:valAx>
        <c:axId val="220845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17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45.44</c:v>
                </c:pt>
                <c:pt idx="1">
                  <c:v>46.52</c:v>
                </c:pt>
                <c:pt idx="2">
                  <c:v>46.44</c:v>
                </c:pt>
                <c:pt idx="3">
                  <c:v>46.59</c:v>
                </c:pt>
                <c:pt idx="4">
                  <c:v>45.56</c:v>
                </c:pt>
              </c:numCache>
            </c:numRef>
          </c:val>
        </c:ser>
        <c:dLbls>
          <c:showLegendKey val="0"/>
          <c:showVal val="0"/>
          <c:showCatName val="0"/>
          <c:showSerName val="0"/>
          <c:showPercent val="0"/>
          <c:showBubbleSize val="0"/>
        </c:dLbls>
        <c:gapWidth val="150"/>
        <c:axId val="220872144"/>
        <c:axId val="2208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20872144"/>
        <c:axId val="220880608"/>
      </c:lineChart>
      <c:dateAx>
        <c:axId val="220872144"/>
        <c:scaling>
          <c:orientation val="minMax"/>
        </c:scaling>
        <c:delete val="1"/>
        <c:axPos val="b"/>
        <c:numFmt formatCode="ge" sourceLinked="1"/>
        <c:majorTickMark val="none"/>
        <c:minorTickMark val="none"/>
        <c:tickLblPos val="none"/>
        <c:crossAx val="220880608"/>
        <c:crosses val="autoZero"/>
        <c:auto val="1"/>
        <c:lblOffset val="100"/>
        <c:baseTimeUnit val="years"/>
      </c:dateAx>
      <c:valAx>
        <c:axId val="2208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15.59</c:v>
                </c:pt>
                <c:pt idx="1">
                  <c:v>16.84</c:v>
                </c:pt>
                <c:pt idx="2">
                  <c:v>18.329999999999998</c:v>
                </c:pt>
                <c:pt idx="3">
                  <c:v>19.149999999999999</c:v>
                </c:pt>
                <c:pt idx="4">
                  <c:v>20.36</c:v>
                </c:pt>
              </c:numCache>
            </c:numRef>
          </c:val>
        </c:ser>
        <c:dLbls>
          <c:showLegendKey val="0"/>
          <c:showVal val="0"/>
          <c:showCatName val="0"/>
          <c:showSerName val="0"/>
          <c:showPercent val="0"/>
          <c:showBubbleSize val="0"/>
        </c:dLbls>
        <c:gapWidth val="150"/>
        <c:axId val="220867240"/>
        <c:axId val="2208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20867240"/>
        <c:axId val="220899224"/>
      </c:lineChart>
      <c:dateAx>
        <c:axId val="220867240"/>
        <c:scaling>
          <c:orientation val="minMax"/>
        </c:scaling>
        <c:delete val="1"/>
        <c:axPos val="b"/>
        <c:numFmt formatCode="ge" sourceLinked="1"/>
        <c:majorTickMark val="none"/>
        <c:minorTickMark val="none"/>
        <c:tickLblPos val="none"/>
        <c:crossAx val="220899224"/>
        <c:crosses val="autoZero"/>
        <c:auto val="1"/>
        <c:lblOffset val="100"/>
        <c:baseTimeUnit val="years"/>
      </c:dateAx>
      <c:valAx>
        <c:axId val="2208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6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395656"/>
        <c:axId val="21939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395656"/>
        <c:axId val="219396048"/>
      </c:lineChart>
      <c:dateAx>
        <c:axId val="219395656"/>
        <c:scaling>
          <c:orientation val="minMax"/>
        </c:scaling>
        <c:delete val="1"/>
        <c:axPos val="b"/>
        <c:numFmt formatCode="ge" sourceLinked="1"/>
        <c:majorTickMark val="none"/>
        <c:minorTickMark val="none"/>
        <c:tickLblPos val="none"/>
        <c:crossAx val="219396048"/>
        <c:crosses val="autoZero"/>
        <c:auto val="1"/>
        <c:lblOffset val="100"/>
        <c:baseTimeUnit val="years"/>
      </c:dateAx>
      <c:valAx>
        <c:axId val="21939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9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780.4</c:v>
                </c:pt>
                <c:pt idx="1">
                  <c:v>915.56</c:v>
                </c:pt>
                <c:pt idx="2">
                  <c:v>705.03</c:v>
                </c:pt>
                <c:pt idx="3">
                  <c:v>340.02</c:v>
                </c:pt>
                <c:pt idx="4">
                  <c:v>261.67</c:v>
                </c:pt>
              </c:numCache>
            </c:numRef>
          </c:val>
        </c:ser>
        <c:dLbls>
          <c:showLegendKey val="0"/>
          <c:showVal val="0"/>
          <c:showCatName val="0"/>
          <c:showSerName val="0"/>
          <c:showPercent val="0"/>
          <c:showBubbleSize val="0"/>
        </c:dLbls>
        <c:gapWidth val="150"/>
        <c:axId val="219397224"/>
        <c:axId val="21939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19397224"/>
        <c:axId val="219397616"/>
      </c:lineChart>
      <c:dateAx>
        <c:axId val="219397224"/>
        <c:scaling>
          <c:orientation val="minMax"/>
        </c:scaling>
        <c:delete val="1"/>
        <c:axPos val="b"/>
        <c:numFmt formatCode="ge" sourceLinked="1"/>
        <c:majorTickMark val="none"/>
        <c:minorTickMark val="none"/>
        <c:tickLblPos val="none"/>
        <c:crossAx val="219397616"/>
        <c:crosses val="autoZero"/>
        <c:auto val="1"/>
        <c:lblOffset val="100"/>
        <c:baseTimeUnit val="years"/>
      </c:dateAx>
      <c:valAx>
        <c:axId val="21939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39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407.81</c:v>
                </c:pt>
                <c:pt idx="1">
                  <c:v>419.38</c:v>
                </c:pt>
                <c:pt idx="2">
                  <c:v>426.58</c:v>
                </c:pt>
                <c:pt idx="3">
                  <c:v>442.28</c:v>
                </c:pt>
                <c:pt idx="4">
                  <c:v>461.46</c:v>
                </c:pt>
              </c:numCache>
            </c:numRef>
          </c:val>
        </c:ser>
        <c:dLbls>
          <c:showLegendKey val="0"/>
          <c:showVal val="0"/>
          <c:showCatName val="0"/>
          <c:showSerName val="0"/>
          <c:showPercent val="0"/>
          <c:showBubbleSize val="0"/>
        </c:dLbls>
        <c:gapWidth val="150"/>
        <c:axId val="220659336"/>
        <c:axId val="22065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20659336"/>
        <c:axId val="220659728"/>
      </c:lineChart>
      <c:dateAx>
        <c:axId val="220659336"/>
        <c:scaling>
          <c:orientation val="minMax"/>
        </c:scaling>
        <c:delete val="1"/>
        <c:axPos val="b"/>
        <c:numFmt formatCode="ge" sourceLinked="1"/>
        <c:majorTickMark val="none"/>
        <c:minorTickMark val="none"/>
        <c:tickLblPos val="none"/>
        <c:crossAx val="220659728"/>
        <c:crosses val="autoZero"/>
        <c:auto val="1"/>
        <c:lblOffset val="100"/>
        <c:baseTimeUnit val="years"/>
      </c:dateAx>
      <c:valAx>
        <c:axId val="22065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65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106.07</c:v>
                </c:pt>
                <c:pt idx="1">
                  <c:v>110.16</c:v>
                </c:pt>
                <c:pt idx="2">
                  <c:v>105.91</c:v>
                </c:pt>
                <c:pt idx="3">
                  <c:v>111.32</c:v>
                </c:pt>
                <c:pt idx="4">
                  <c:v>115.37</c:v>
                </c:pt>
              </c:numCache>
            </c:numRef>
          </c:val>
        </c:ser>
        <c:dLbls>
          <c:showLegendKey val="0"/>
          <c:showVal val="0"/>
          <c:showCatName val="0"/>
          <c:showSerName val="0"/>
          <c:showPercent val="0"/>
          <c:showBubbleSize val="0"/>
        </c:dLbls>
        <c:gapWidth val="150"/>
        <c:axId val="220660904"/>
        <c:axId val="22066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20660904"/>
        <c:axId val="220661296"/>
      </c:lineChart>
      <c:dateAx>
        <c:axId val="220660904"/>
        <c:scaling>
          <c:orientation val="minMax"/>
        </c:scaling>
        <c:delete val="1"/>
        <c:axPos val="b"/>
        <c:numFmt formatCode="ge" sourceLinked="1"/>
        <c:majorTickMark val="none"/>
        <c:minorTickMark val="none"/>
        <c:tickLblPos val="none"/>
        <c:crossAx val="220661296"/>
        <c:crosses val="autoZero"/>
        <c:auto val="1"/>
        <c:lblOffset val="100"/>
        <c:baseTimeUnit val="years"/>
      </c:dateAx>
      <c:valAx>
        <c:axId val="2206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6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120.86</c:v>
                </c:pt>
                <c:pt idx="1">
                  <c:v>116.18</c:v>
                </c:pt>
                <c:pt idx="2">
                  <c:v>120.66</c:v>
                </c:pt>
                <c:pt idx="3">
                  <c:v>114.56</c:v>
                </c:pt>
                <c:pt idx="4">
                  <c:v>110.28</c:v>
                </c:pt>
              </c:numCache>
            </c:numRef>
          </c:val>
        </c:ser>
        <c:dLbls>
          <c:showLegendKey val="0"/>
          <c:showVal val="0"/>
          <c:showCatName val="0"/>
          <c:showSerName val="0"/>
          <c:showPercent val="0"/>
          <c:showBubbleSize val="0"/>
        </c:dLbls>
        <c:gapWidth val="150"/>
        <c:axId val="220662472"/>
        <c:axId val="22098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20662472"/>
        <c:axId val="220983056"/>
      </c:lineChart>
      <c:dateAx>
        <c:axId val="220662472"/>
        <c:scaling>
          <c:orientation val="minMax"/>
        </c:scaling>
        <c:delete val="1"/>
        <c:axPos val="b"/>
        <c:numFmt formatCode="ge" sourceLinked="1"/>
        <c:majorTickMark val="none"/>
        <c:minorTickMark val="none"/>
        <c:tickLblPos val="none"/>
        <c:crossAx val="220983056"/>
        <c:crosses val="autoZero"/>
        <c:auto val="1"/>
        <c:lblOffset val="100"/>
        <c:baseTimeUnit val="years"/>
      </c:dateAx>
      <c:valAx>
        <c:axId val="22098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M84" sqref="BM84"/>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静岡市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712184</v>
      </c>
      <c r="AJ8" s="56"/>
      <c r="AK8" s="56"/>
      <c r="AL8" s="56"/>
      <c r="AM8" s="56"/>
      <c r="AN8" s="56"/>
      <c r="AO8" s="56"/>
      <c r="AP8" s="57"/>
      <c r="AQ8" s="47">
        <f>データ!R6</f>
        <v>1411.9</v>
      </c>
      <c r="AR8" s="47"/>
      <c r="AS8" s="47"/>
      <c r="AT8" s="47"/>
      <c r="AU8" s="47"/>
      <c r="AV8" s="47"/>
      <c r="AW8" s="47"/>
      <c r="AX8" s="47"/>
      <c r="AY8" s="47">
        <f>データ!S6</f>
        <v>504.42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56.69</v>
      </c>
      <c r="K10" s="47"/>
      <c r="L10" s="47"/>
      <c r="M10" s="47"/>
      <c r="N10" s="47"/>
      <c r="O10" s="47"/>
      <c r="P10" s="47"/>
      <c r="Q10" s="47"/>
      <c r="R10" s="47">
        <f>データ!O6</f>
        <v>97.06</v>
      </c>
      <c r="S10" s="47"/>
      <c r="T10" s="47"/>
      <c r="U10" s="47"/>
      <c r="V10" s="47"/>
      <c r="W10" s="47"/>
      <c r="X10" s="47"/>
      <c r="Y10" s="47"/>
      <c r="Z10" s="78">
        <f>データ!P6</f>
        <v>2210</v>
      </c>
      <c r="AA10" s="78"/>
      <c r="AB10" s="78"/>
      <c r="AC10" s="78"/>
      <c r="AD10" s="78"/>
      <c r="AE10" s="78"/>
      <c r="AF10" s="78"/>
      <c r="AG10" s="78"/>
      <c r="AH10" s="2"/>
      <c r="AI10" s="78">
        <f>データ!T6</f>
        <v>689277</v>
      </c>
      <c r="AJ10" s="78"/>
      <c r="AK10" s="78"/>
      <c r="AL10" s="78"/>
      <c r="AM10" s="78"/>
      <c r="AN10" s="78"/>
      <c r="AO10" s="78"/>
      <c r="AP10" s="78"/>
      <c r="AQ10" s="47">
        <f>データ!U6</f>
        <v>151.82</v>
      </c>
      <c r="AR10" s="47"/>
      <c r="AS10" s="47"/>
      <c r="AT10" s="47"/>
      <c r="AU10" s="47"/>
      <c r="AV10" s="47"/>
      <c r="AW10" s="47"/>
      <c r="AX10" s="47"/>
      <c r="AY10" s="47">
        <f>データ!V6</f>
        <v>4540.09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221007</v>
      </c>
      <c r="D6" s="31">
        <f t="shared" si="3"/>
        <v>46</v>
      </c>
      <c r="E6" s="31">
        <f t="shared" si="3"/>
        <v>1</v>
      </c>
      <c r="F6" s="31">
        <f t="shared" si="3"/>
        <v>0</v>
      </c>
      <c r="G6" s="31">
        <f t="shared" si="3"/>
        <v>1</v>
      </c>
      <c r="H6" s="31" t="str">
        <f t="shared" si="3"/>
        <v>静岡県　静岡市</v>
      </c>
      <c r="I6" s="31" t="str">
        <f t="shared" si="3"/>
        <v>法適用</v>
      </c>
      <c r="J6" s="31" t="str">
        <f t="shared" si="3"/>
        <v>水道事業</v>
      </c>
      <c r="K6" s="31" t="str">
        <f t="shared" si="3"/>
        <v>末端給水事業</v>
      </c>
      <c r="L6" s="31" t="str">
        <f t="shared" si="3"/>
        <v>政令市等</v>
      </c>
      <c r="M6" s="32" t="str">
        <f t="shared" si="3"/>
        <v>-</v>
      </c>
      <c r="N6" s="32">
        <f t="shared" si="3"/>
        <v>56.69</v>
      </c>
      <c r="O6" s="32">
        <f t="shared" si="3"/>
        <v>97.06</v>
      </c>
      <c r="P6" s="32">
        <f t="shared" si="3"/>
        <v>2210</v>
      </c>
      <c r="Q6" s="32">
        <f t="shared" si="3"/>
        <v>712184</v>
      </c>
      <c r="R6" s="32">
        <f t="shared" si="3"/>
        <v>1411.9</v>
      </c>
      <c r="S6" s="32">
        <f t="shared" si="3"/>
        <v>504.42</v>
      </c>
      <c r="T6" s="32">
        <f t="shared" si="3"/>
        <v>689277</v>
      </c>
      <c r="U6" s="32">
        <f t="shared" si="3"/>
        <v>151.82</v>
      </c>
      <c r="V6" s="32">
        <f t="shared" si="3"/>
        <v>4540.09</v>
      </c>
      <c r="W6" s="33">
        <f>IF(W7="",NA(),W7)</f>
        <v>108.98</v>
      </c>
      <c r="X6" s="33">
        <f t="shared" ref="X6:AF6" si="4">IF(X7="",NA(),X7)</f>
        <v>113.17</v>
      </c>
      <c r="Y6" s="33">
        <f t="shared" si="4"/>
        <v>109.84</v>
      </c>
      <c r="Z6" s="33">
        <f t="shared" si="4"/>
        <v>114.08</v>
      </c>
      <c r="AA6" s="33">
        <f t="shared" si="4"/>
        <v>117.48</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780.4</v>
      </c>
      <c r="AT6" s="33">
        <f t="shared" ref="AT6:BB6" si="6">IF(AT7="",NA(),AT7)</f>
        <v>915.56</v>
      </c>
      <c r="AU6" s="33">
        <f t="shared" si="6"/>
        <v>705.03</v>
      </c>
      <c r="AV6" s="33">
        <f t="shared" si="6"/>
        <v>340.02</v>
      </c>
      <c r="AW6" s="33">
        <f t="shared" si="6"/>
        <v>261.67</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407.81</v>
      </c>
      <c r="BE6" s="33">
        <f t="shared" ref="BE6:BM6" si="7">IF(BE7="",NA(),BE7)</f>
        <v>419.38</v>
      </c>
      <c r="BF6" s="33">
        <f t="shared" si="7"/>
        <v>426.58</v>
      </c>
      <c r="BG6" s="33">
        <f t="shared" si="7"/>
        <v>442.28</v>
      </c>
      <c r="BH6" s="33">
        <f t="shared" si="7"/>
        <v>461.46</v>
      </c>
      <c r="BI6" s="33">
        <f t="shared" si="7"/>
        <v>243.43</v>
      </c>
      <c r="BJ6" s="33">
        <f t="shared" si="7"/>
        <v>235.04</v>
      </c>
      <c r="BK6" s="33">
        <f t="shared" si="7"/>
        <v>226.55</v>
      </c>
      <c r="BL6" s="33">
        <f t="shared" si="7"/>
        <v>220.35</v>
      </c>
      <c r="BM6" s="33">
        <f t="shared" si="7"/>
        <v>212.16</v>
      </c>
      <c r="BN6" s="32" t="str">
        <f>IF(BN7="","",IF(BN7="-","【-】","【"&amp;SUBSTITUTE(TEXT(BN7,"#,##0.00"),"-","△")&amp;"】"))</f>
        <v>【276.38】</v>
      </c>
      <c r="BO6" s="33">
        <f>IF(BO7="",NA(),BO7)</f>
        <v>106.07</v>
      </c>
      <c r="BP6" s="33">
        <f t="shared" ref="BP6:BX6" si="8">IF(BP7="",NA(),BP7)</f>
        <v>110.16</v>
      </c>
      <c r="BQ6" s="33">
        <f t="shared" si="8"/>
        <v>105.91</v>
      </c>
      <c r="BR6" s="33">
        <f t="shared" si="8"/>
        <v>111.32</v>
      </c>
      <c r="BS6" s="33">
        <f t="shared" si="8"/>
        <v>115.37</v>
      </c>
      <c r="BT6" s="33">
        <f t="shared" si="8"/>
        <v>97.77</v>
      </c>
      <c r="BU6" s="33">
        <f t="shared" si="8"/>
        <v>98.74</v>
      </c>
      <c r="BV6" s="33">
        <f t="shared" si="8"/>
        <v>99.53</v>
      </c>
      <c r="BW6" s="33">
        <f t="shared" si="8"/>
        <v>104.05</v>
      </c>
      <c r="BX6" s="33">
        <f t="shared" si="8"/>
        <v>104.16</v>
      </c>
      <c r="BY6" s="32" t="str">
        <f>IF(BY7="","",IF(BY7="-","【-】","【"&amp;SUBSTITUTE(TEXT(BY7,"#,##0.00"),"-","△")&amp;"】"))</f>
        <v>【104.99】</v>
      </c>
      <c r="BZ6" s="33">
        <f>IF(BZ7="",NA(),BZ7)</f>
        <v>120.86</v>
      </c>
      <c r="CA6" s="33">
        <f t="shared" ref="CA6:CI6" si="9">IF(CA7="",NA(),CA7)</f>
        <v>116.18</v>
      </c>
      <c r="CB6" s="33">
        <f t="shared" si="9"/>
        <v>120.66</v>
      </c>
      <c r="CC6" s="33">
        <f t="shared" si="9"/>
        <v>114.56</v>
      </c>
      <c r="CD6" s="33">
        <f t="shared" si="9"/>
        <v>110.28</v>
      </c>
      <c r="CE6" s="33">
        <f t="shared" si="9"/>
        <v>182.63</v>
      </c>
      <c r="CF6" s="33">
        <f t="shared" si="9"/>
        <v>180.69</v>
      </c>
      <c r="CG6" s="33">
        <f t="shared" si="9"/>
        <v>179.62</v>
      </c>
      <c r="CH6" s="33">
        <f t="shared" si="9"/>
        <v>171.57</v>
      </c>
      <c r="CI6" s="33">
        <f t="shared" si="9"/>
        <v>171.29</v>
      </c>
      <c r="CJ6" s="32" t="str">
        <f>IF(CJ7="","",IF(CJ7="-","【-】","【"&amp;SUBSTITUTE(TEXT(CJ7,"#,##0.00"),"-","△")&amp;"】"))</f>
        <v>【163.72】</v>
      </c>
      <c r="CK6" s="33">
        <f>IF(CK7="",NA(),CK7)</f>
        <v>62.89</v>
      </c>
      <c r="CL6" s="33">
        <f t="shared" ref="CL6:CT6" si="10">IF(CL7="",NA(),CL7)</f>
        <v>62.31</v>
      </c>
      <c r="CM6" s="33">
        <f t="shared" si="10"/>
        <v>62.07</v>
      </c>
      <c r="CN6" s="33">
        <f t="shared" si="10"/>
        <v>60.06</v>
      </c>
      <c r="CO6" s="33">
        <f t="shared" si="10"/>
        <v>59.08</v>
      </c>
      <c r="CP6" s="33">
        <f t="shared" si="10"/>
        <v>59.22</v>
      </c>
      <c r="CQ6" s="33">
        <f t="shared" si="10"/>
        <v>59.95</v>
      </c>
      <c r="CR6" s="33">
        <f t="shared" si="10"/>
        <v>59.6</v>
      </c>
      <c r="CS6" s="33">
        <f t="shared" si="10"/>
        <v>58.97</v>
      </c>
      <c r="CT6" s="33">
        <f t="shared" si="10"/>
        <v>58.67</v>
      </c>
      <c r="CU6" s="32" t="str">
        <f>IF(CU7="","",IF(CU7="-","【-】","【"&amp;SUBSTITUTE(TEXT(CU7,"#,##0.00"),"-","△")&amp;"】"))</f>
        <v>【59.76】</v>
      </c>
      <c r="CV6" s="33">
        <f>IF(CV7="",NA(),CV7)</f>
        <v>88.2</v>
      </c>
      <c r="CW6" s="33">
        <f t="shared" ref="CW6:DE6" si="11">IF(CW7="",NA(),CW7)</f>
        <v>88.3</v>
      </c>
      <c r="CX6" s="33">
        <f t="shared" si="11"/>
        <v>88.4</v>
      </c>
      <c r="CY6" s="33">
        <f t="shared" si="11"/>
        <v>88.5</v>
      </c>
      <c r="CZ6" s="33">
        <f t="shared" si="11"/>
        <v>88.5</v>
      </c>
      <c r="DA6" s="33">
        <f t="shared" si="11"/>
        <v>92.47</v>
      </c>
      <c r="DB6" s="33">
        <f t="shared" si="11"/>
        <v>93.11</v>
      </c>
      <c r="DC6" s="33">
        <f t="shared" si="11"/>
        <v>93.22</v>
      </c>
      <c r="DD6" s="33">
        <f t="shared" si="11"/>
        <v>92.91</v>
      </c>
      <c r="DE6" s="33">
        <f t="shared" si="11"/>
        <v>93.36</v>
      </c>
      <c r="DF6" s="32" t="str">
        <f>IF(DF7="","",IF(DF7="-","【-】","【"&amp;SUBSTITUTE(TEXT(DF7,"#,##0.00"),"-","△")&amp;"】"))</f>
        <v>【89.95】</v>
      </c>
      <c r="DG6" s="33">
        <f>IF(DG7="",NA(),DG7)</f>
        <v>45.44</v>
      </c>
      <c r="DH6" s="33">
        <f t="shared" ref="DH6:DP6" si="12">IF(DH7="",NA(),DH7)</f>
        <v>46.52</v>
      </c>
      <c r="DI6" s="33">
        <f t="shared" si="12"/>
        <v>46.44</v>
      </c>
      <c r="DJ6" s="33">
        <f t="shared" si="12"/>
        <v>46.59</v>
      </c>
      <c r="DK6" s="33">
        <f t="shared" si="12"/>
        <v>45.56</v>
      </c>
      <c r="DL6" s="33">
        <f t="shared" si="12"/>
        <v>44.6</v>
      </c>
      <c r="DM6" s="33">
        <f t="shared" si="12"/>
        <v>45.31</v>
      </c>
      <c r="DN6" s="33">
        <f t="shared" si="12"/>
        <v>45.85</v>
      </c>
      <c r="DO6" s="33">
        <f t="shared" si="12"/>
        <v>46.73</v>
      </c>
      <c r="DP6" s="33">
        <f t="shared" si="12"/>
        <v>47.39</v>
      </c>
      <c r="DQ6" s="32" t="str">
        <f>IF(DQ7="","",IF(DQ7="-","【-】","【"&amp;SUBSTITUTE(TEXT(DQ7,"#,##0.00"),"-","△")&amp;"】"))</f>
        <v>【47.18】</v>
      </c>
      <c r="DR6" s="33">
        <f>IF(DR7="",NA(),DR7)</f>
        <v>15.59</v>
      </c>
      <c r="DS6" s="33">
        <f t="shared" ref="DS6:EA6" si="13">IF(DS7="",NA(),DS7)</f>
        <v>16.84</v>
      </c>
      <c r="DT6" s="33">
        <f t="shared" si="13"/>
        <v>18.329999999999998</v>
      </c>
      <c r="DU6" s="33">
        <f t="shared" si="13"/>
        <v>19.149999999999999</v>
      </c>
      <c r="DV6" s="33">
        <f t="shared" si="13"/>
        <v>20.36</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0.43</v>
      </c>
      <c r="ED6" s="33">
        <f t="shared" ref="ED6:EL6" si="14">IF(ED7="",NA(),ED7)</f>
        <v>0.51</v>
      </c>
      <c r="EE6" s="33">
        <f t="shared" si="14"/>
        <v>0.63</v>
      </c>
      <c r="EF6" s="33">
        <f t="shared" si="14"/>
        <v>0.57999999999999996</v>
      </c>
      <c r="EG6" s="33">
        <f t="shared" si="14"/>
        <v>0.39</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221007</v>
      </c>
      <c r="D7" s="35">
        <v>46</v>
      </c>
      <c r="E7" s="35">
        <v>1</v>
      </c>
      <c r="F7" s="35">
        <v>0</v>
      </c>
      <c r="G7" s="35">
        <v>1</v>
      </c>
      <c r="H7" s="35" t="s">
        <v>93</v>
      </c>
      <c r="I7" s="35" t="s">
        <v>94</v>
      </c>
      <c r="J7" s="35" t="s">
        <v>95</v>
      </c>
      <c r="K7" s="35" t="s">
        <v>96</v>
      </c>
      <c r="L7" s="35" t="s">
        <v>97</v>
      </c>
      <c r="M7" s="36" t="s">
        <v>98</v>
      </c>
      <c r="N7" s="36">
        <v>56.69</v>
      </c>
      <c r="O7" s="36">
        <v>97.06</v>
      </c>
      <c r="P7" s="36">
        <v>2210</v>
      </c>
      <c r="Q7" s="36">
        <v>712184</v>
      </c>
      <c r="R7" s="36">
        <v>1411.9</v>
      </c>
      <c r="S7" s="36">
        <v>504.42</v>
      </c>
      <c r="T7" s="36">
        <v>689277</v>
      </c>
      <c r="U7" s="36">
        <v>151.82</v>
      </c>
      <c r="V7" s="36">
        <v>4540.09</v>
      </c>
      <c r="W7" s="36">
        <v>108.98</v>
      </c>
      <c r="X7" s="36">
        <v>113.17</v>
      </c>
      <c r="Y7" s="36">
        <v>109.84</v>
      </c>
      <c r="Z7" s="36">
        <v>114.08</v>
      </c>
      <c r="AA7" s="36">
        <v>117.48</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780.4</v>
      </c>
      <c r="AT7" s="36">
        <v>915.56</v>
      </c>
      <c r="AU7" s="36">
        <v>705.03</v>
      </c>
      <c r="AV7" s="36">
        <v>340.02</v>
      </c>
      <c r="AW7" s="36">
        <v>261.67</v>
      </c>
      <c r="AX7" s="36">
        <v>309.39999999999998</v>
      </c>
      <c r="AY7" s="36">
        <v>296.75</v>
      </c>
      <c r="AZ7" s="36">
        <v>295.06</v>
      </c>
      <c r="BA7" s="36">
        <v>178.43</v>
      </c>
      <c r="BB7" s="36">
        <v>168.99</v>
      </c>
      <c r="BC7" s="36">
        <v>262.74</v>
      </c>
      <c r="BD7" s="36">
        <v>407.81</v>
      </c>
      <c r="BE7" s="36">
        <v>419.38</v>
      </c>
      <c r="BF7" s="36">
        <v>426.58</v>
      </c>
      <c r="BG7" s="36">
        <v>442.28</v>
      </c>
      <c r="BH7" s="36">
        <v>461.46</v>
      </c>
      <c r="BI7" s="36">
        <v>243.43</v>
      </c>
      <c r="BJ7" s="36">
        <v>235.04</v>
      </c>
      <c r="BK7" s="36">
        <v>226.55</v>
      </c>
      <c r="BL7" s="36">
        <v>220.35</v>
      </c>
      <c r="BM7" s="36">
        <v>212.16</v>
      </c>
      <c r="BN7" s="36">
        <v>276.38</v>
      </c>
      <c r="BO7" s="36">
        <v>106.07</v>
      </c>
      <c r="BP7" s="36">
        <v>110.16</v>
      </c>
      <c r="BQ7" s="36">
        <v>105.91</v>
      </c>
      <c r="BR7" s="36">
        <v>111.32</v>
      </c>
      <c r="BS7" s="36">
        <v>115.37</v>
      </c>
      <c r="BT7" s="36">
        <v>97.77</v>
      </c>
      <c r="BU7" s="36">
        <v>98.74</v>
      </c>
      <c r="BV7" s="36">
        <v>99.53</v>
      </c>
      <c r="BW7" s="36">
        <v>104.05</v>
      </c>
      <c r="BX7" s="36">
        <v>104.16</v>
      </c>
      <c r="BY7" s="36">
        <v>104.99</v>
      </c>
      <c r="BZ7" s="36">
        <v>120.86</v>
      </c>
      <c r="CA7" s="36">
        <v>116.18</v>
      </c>
      <c r="CB7" s="36">
        <v>120.66</v>
      </c>
      <c r="CC7" s="36">
        <v>114.56</v>
      </c>
      <c r="CD7" s="36">
        <v>110.28</v>
      </c>
      <c r="CE7" s="36">
        <v>182.63</v>
      </c>
      <c r="CF7" s="36">
        <v>180.69</v>
      </c>
      <c r="CG7" s="36">
        <v>179.62</v>
      </c>
      <c r="CH7" s="36">
        <v>171.57</v>
      </c>
      <c r="CI7" s="36">
        <v>171.29</v>
      </c>
      <c r="CJ7" s="36">
        <v>163.72</v>
      </c>
      <c r="CK7" s="36">
        <v>62.89</v>
      </c>
      <c r="CL7" s="36">
        <v>62.31</v>
      </c>
      <c r="CM7" s="36">
        <v>62.07</v>
      </c>
      <c r="CN7" s="36">
        <v>60.06</v>
      </c>
      <c r="CO7" s="36">
        <v>59.08</v>
      </c>
      <c r="CP7" s="36">
        <v>59.22</v>
      </c>
      <c r="CQ7" s="36">
        <v>59.95</v>
      </c>
      <c r="CR7" s="36">
        <v>59.6</v>
      </c>
      <c r="CS7" s="36">
        <v>58.97</v>
      </c>
      <c r="CT7" s="36">
        <v>58.67</v>
      </c>
      <c r="CU7" s="36">
        <v>59.76</v>
      </c>
      <c r="CV7" s="36">
        <v>88.2</v>
      </c>
      <c r="CW7" s="36">
        <v>88.3</v>
      </c>
      <c r="CX7" s="36">
        <v>88.4</v>
      </c>
      <c r="CY7" s="36">
        <v>88.5</v>
      </c>
      <c r="CZ7" s="36">
        <v>88.5</v>
      </c>
      <c r="DA7" s="36">
        <v>92.47</v>
      </c>
      <c r="DB7" s="36">
        <v>93.11</v>
      </c>
      <c r="DC7" s="36">
        <v>93.22</v>
      </c>
      <c r="DD7" s="36">
        <v>92.91</v>
      </c>
      <c r="DE7" s="36">
        <v>93.36</v>
      </c>
      <c r="DF7" s="36">
        <v>89.95</v>
      </c>
      <c r="DG7" s="36">
        <v>45.44</v>
      </c>
      <c r="DH7" s="36">
        <v>46.52</v>
      </c>
      <c r="DI7" s="36">
        <v>46.44</v>
      </c>
      <c r="DJ7" s="36">
        <v>46.59</v>
      </c>
      <c r="DK7" s="36">
        <v>45.56</v>
      </c>
      <c r="DL7" s="36">
        <v>44.6</v>
      </c>
      <c r="DM7" s="36">
        <v>45.31</v>
      </c>
      <c r="DN7" s="36">
        <v>45.85</v>
      </c>
      <c r="DO7" s="36">
        <v>46.73</v>
      </c>
      <c r="DP7" s="36">
        <v>47.39</v>
      </c>
      <c r="DQ7" s="36">
        <v>47.18</v>
      </c>
      <c r="DR7" s="36">
        <v>15.59</v>
      </c>
      <c r="DS7" s="36">
        <v>16.84</v>
      </c>
      <c r="DT7" s="36">
        <v>18.329999999999998</v>
      </c>
      <c r="DU7" s="36">
        <v>19.149999999999999</v>
      </c>
      <c r="DV7" s="36">
        <v>20.36</v>
      </c>
      <c r="DW7" s="36">
        <v>10.91</v>
      </c>
      <c r="DX7" s="36">
        <v>12.46</v>
      </c>
      <c r="DY7" s="36">
        <v>13.95</v>
      </c>
      <c r="DZ7" s="36">
        <v>15.33</v>
      </c>
      <c r="EA7" s="36">
        <v>16.739999999999998</v>
      </c>
      <c r="EB7" s="36">
        <v>13.18</v>
      </c>
      <c r="EC7" s="36">
        <v>0.43</v>
      </c>
      <c r="ED7" s="36">
        <v>0.51</v>
      </c>
      <c r="EE7" s="36">
        <v>0.63</v>
      </c>
      <c r="EF7" s="36">
        <v>0.57999999999999996</v>
      </c>
      <c r="EG7" s="36">
        <v>0.39</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2017-02-01T08:42:16Z</dcterms:created>
  <dcterms:modified xsi:type="dcterms:W3CDTF">2017-02-27T05:32:13Z</dcterms:modified>
  <cp:category/>
</cp:coreProperties>
</file>