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BL47" i="4" l="1"/>
  <c r="BL66" i="4"/>
  <c r="EO6" i="5" l="1"/>
  <c r="EN6" i="5"/>
  <c r="EM6" i="5"/>
  <c r="EL6" i="5"/>
  <c r="EK6" i="5"/>
  <c r="EJ6" i="5"/>
  <c r="EI6" i="5"/>
  <c r="EH6" i="5"/>
  <c r="EG6" i="5"/>
  <c r="EF6" i="5"/>
  <c r="EE6" i="5"/>
  <c r="ED6" i="5"/>
  <c r="N86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6" i="4" s="1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BB8" i="4" s="1"/>
  <c r="T6" i="5"/>
  <c r="S6" i="5"/>
  <c r="AL8" i="4" s="1"/>
  <c r="R6" i="5"/>
  <c r="AD10" i="4" s="1"/>
  <c r="Q6" i="5"/>
  <c r="W10" i="4" s="1"/>
  <c r="P6" i="5"/>
  <c r="O6" i="5"/>
  <c r="I10" i="4" s="1"/>
  <c r="N6" i="5"/>
  <c r="B10" i="4" s="1"/>
  <c r="M6" i="5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M86" i="4"/>
  <c r="L86" i="4"/>
  <c r="K86" i="4"/>
  <c r="H86" i="4"/>
  <c r="G86" i="4"/>
  <c r="BB10" i="4"/>
  <c r="AT10" i="4"/>
  <c r="P10" i="4"/>
  <c r="AT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<sst xmlns="http://schemas.openxmlformats.org/spreadsheetml/2006/main" count="238" uniqueCount="121">
  <si>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</si>
  <si>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</si>
  <si>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</si>
  <si>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</si>
  <si>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</si>
  <si>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</si>
  <si>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</si>
  <si>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</si>
  <si>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</si>
  <si>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</si>
  <si>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</si>
  <si>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</si>
  <si>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</si>
  <si>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</si>
  <si>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</si>
  <si>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</si>
  <si>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</si>
  <si>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</si>
  <si>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</si>
  <si>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</si>
  <si>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</si>
  <si>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</si>
  <si>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</si>
  <si>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</si>
  <si>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</si>
  <si>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</si>
  <si>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</si>
  <si>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</si>
  <si>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</si>
  <si>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</si>
  <si>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</si>
  <si>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</si>
  <si>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</si>
  <si>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</si>
  <si>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</si>
  <si>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</si>
  <si>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</si>
  <si>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</si>
  <si>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</si>
  <si>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</si>
  <si>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</si>
  <si>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7"/>
  </si>
  <si>
    <t>※　平成24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</si>
  <si>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</si>
  <si>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</si>
  <si>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</si>
  <si>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</si>
  <si>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</si>
  <si>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</si>
  <si>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</si>
  <si>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</si>
  <si>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</si>
  <si>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</si>
  <si>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</si>
  <si>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</si>
  <si>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</si>
  <si>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</si>
  <si>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</si>
  <si>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</si>
  <si>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</si>
  <si>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</si>
  <si>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</si>
  <si>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</si>
  <si>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</si>
  <si>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</si>
  <si>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</si>
  <si>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</si>
  <si>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</si>
  <si>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</si>
  <si>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</si>
  <si>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</si>
  <si>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</si>
  <si>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</si>
  <si>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</si>
  <si>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</si>
  <si>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</si>
  <si>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</si>
  <si>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</si>
  <si>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</si>
  <si>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</si>
  <si>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</si>
  <si>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</si>
  <si>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</si>
  <si>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</si>
  <si>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</si>
  <si>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</si>
  <si>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</si>
  <si>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</si>
  <si>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</si>
  <si>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</si>
  <si>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</si>
  <si>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</si>
  <si>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</si>
  <si>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</si>
  <si>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</si>
  <si>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</si>
  <si>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</si>
  <si>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</si>
  <si>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</si>
  <si>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</si>
  <si>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</si>
  <si>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</si>
  <si>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</si>
  <si>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</si>
  <si>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</si>
  <si>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</si>
  <si>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</si>
  <si>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</si>
  <si>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静岡県　静岡市</t>
  </si>
  <si>
    <t>法適用</t>
  </si>
  <si>
    <t>下水道事業</t>
  </si>
  <si>
    <t>特定環境保全公共下水道</t>
  </si>
  <si>
    <t>D2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</si>
  <si>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</si>
  <si>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</si>
  <si>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</si>
  <si>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</si>
  <si>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</si>
  <si>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</si>
  <si>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自治体職員</t>
    <rPh sb="0" eb="3">
      <t>ジチタイ</t>
    </rPh>
    <rPh sb="3" eb="5">
      <t>ショクイン</t>
    </rPh>
    <phoneticPr fontId="4"/>
  </si>
  <si>
    <t>　本市の特定環境保全公共下水道事業は、主たる公共下水道事業と一体として運営されており、独自のポンプ場や処理場を持っておらず、また、年間有収水量も全体の0.05％を占めるのみであるため、経営分析及び改善策の検討、事業計画、財政計画策定等においても、公共下水道事業と一体として実施している。
　よって、本分析表についても公共下水道事業で示したものを流用し、活用する。</t>
    <rPh sb="1" eb="2">
      <t>ホン</t>
    </rPh>
    <rPh sb="2" eb="3">
      <t>シ</t>
    </rPh>
    <rPh sb="4" eb="6">
      <t>トクテイ</t>
    </rPh>
    <rPh sb="6" eb="8">
      <t>カンキョウ</t>
    </rPh>
    <rPh sb="8" eb="10">
      <t>ホゼン</t>
    </rPh>
    <rPh sb="10" eb="12">
      <t>コウキョウ</t>
    </rPh>
    <rPh sb="12" eb="15">
      <t>ゲスイドウ</t>
    </rPh>
    <rPh sb="15" eb="17">
      <t>ジギョウ</t>
    </rPh>
    <rPh sb="19" eb="20">
      <t>シュ</t>
    </rPh>
    <rPh sb="22" eb="24">
      <t>コウキョウ</t>
    </rPh>
    <rPh sb="24" eb="27">
      <t>ゲスイドウ</t>
    </rPh>
    <rPh sb="27" eb="29">
      <t>ジギョウ</t>
    </rPh>
    <rPh sb="30" eb="32">
      <t>イッタイ</t>
    </rPh>
    <rPh sb="35" eb="37">
      <t>ウンエイ</t>
    </rPh>
    <rPh sb="43" eb="45">
      <t>ドクジ</t>
    </rPh>
    <rPh sb="49" eb="50">
      <t>ジョウ</t>
    </rPh>
    <rPh sb="51" eb="53">
      <t>ショリ</t>
    </rPh>
    <rPh sb="53" eb="54">
      <t>ジョウ</t>
    </rPh>
    <rPh sb="55" eb="56">
      <t>モ</t>
    </rPh>
    <rPh sb="65" eb="67">
      <t>ネンカン</t>
    </rPh>
    <rPh sb="67" eb="69">
      <t>ユウシュウ</t>
    </rPh>
    <rPh sb="69" eb="71">
      <t>スイリョウ</t>
    </rPh>
    <rPh sb="72" eb="74">
      <t>ゼンタイ</t>
    </rPh>
    <rPh sb="81" eb="82">
      <t>シ</t>
    </rPh>
    <rPh sb="92" eb="94">
      <t>ケイエイ</t>
    </rPh>
    <rPh sb="94" eb="96">
      <t>ブンセキ</t>
    </rPh>
    <rPh sb="96" eb="97">
      <t>オヨ</t>
    </rPh>
    <rPh sb="98" eb="101">
      <t>カイゼンサク</t>
    </rPh>
    <rPh sb="102" eb="104">
      <t>ケントウ</t>
    </rPh>
    <rPh sb="105" eb="107">
      <t>ジギョウ</t>
    </rPh>
    <rPh sb="107" eb="109">
      <t>ケイカク</t>
    </rPh>
    <rPh sb="110" eb="112">
      <t>ザイセイ</t>
    </rPh>
    <rPh sb="112" eb="114">
      <t>ケイカク</t>
    </rPh>
    <rPh sb="114" eb="116">
      <t>サクテイ</t>
    </rPh>
    <rPh sb="116" eb="117">
      <t>トウ</t>
    </rPh>
    <rPh sb="123" eb="125">
      <t>コウキョウ</t>
    </rPh>
    <rPh sb="125" eb="128">
      <t>ゲスイドウ</t>
    </rPh>
    <rPh sb="128" eb="130">
      <t>ジギョウ</t>
    </rPh>
    <rPh sb="131" eb="133">
      <t>イッタイ</t>
    </rPh>
    <rPh sb="136" eb="138">
      <t>ジッシ</t>
    </rPh>
    <rPh sb="149" eb="150">
      <t>ホン</t>
    </rPh>
    <rPh sb="150" eb="152">
      <t>ブンセキ</t>
    </rPh>
    <rPh sb="152" eb="153">
      <t>ヒョウ</t>
    </rPh>
    <rPh sb="158" eb="160">
      <t>コウキョウ</t>
    </rPh>
    <rPh sb="160" eb="163">
      <t>ゲスイドウ</t>
    </rPh>
    <rPh sb="163" eb="165">
      <t>ジギョウ</t>
    </rPh>
    <rPh sb="166" eb="167">
      <t>シメ</t>
    </rPh>
    <rPh sb="172" eb="174">
      <t>リュウヨウ</t>
    </rPh>
    <rPh sb="176" eb="178">
      <t>カツヨウ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</si>
</sst>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22" fillId="0" borderId="2" xfId="1" applyNumberFormat="1" applyFont="1" applyBorder="1" applyAlignment="1" applyProtection="1">
      <alignment horizontal="center" vertical="center"/>
      <protection locked="0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314944"/>
        <c:axId val="10331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0.05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14944"/>
        <c:axId val="103316864"/>
      </c:lineChart>
      <c:dateAx>
        <c:axId val="103314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316864"/>
        <c:crosses val="autoZero"/>
        <c:auto val="1"/>
        <c:lblOffset val="100"/>
        <c:baseTimeUnit val="years"/>
      </c:dateAx>
      <c:valAx>
        <c:axId val="10331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314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66.72</c:v>
                </c:pt>
                <c:pt idx="1">
                  <c:v>66.92</c:v>
                </c:pt>
                <c:pt idx="2">
                  <c:v>55.53</c:v>
                </c:pt>
                <c:pt idx="3">
                  <c:v>50.26</c:v>
                </c:pt>
                <c:pt idx="4">
                  <c:v>47.89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092416"/>
        <c:axId val="106098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42.31</c:v>
                </c:pt>
                <c:pt idx="1">
                  <c:v>43.65</c:v>
                </c:pt>
                <c:pt idx="2">
                  <c:v>43.58</c:v>
                </c:pt>
                <c:pt idx="3">
                  <c:v>41.35</c:v>
                </c:pt>
                <c:pt idx="4">
                  <c:v>42.9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92416"/>
        <c:axId val="106098688"/>
      </c:lineChart>
      <c:dateAx>
        <c:axId val="106092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098688"/>
        <c:crosses val="autoZero"/>
        <c:auto val="1"/>
        <c:lblOffset val="100"/>
        <c:baseTimeUnit val="years"/>
      </c:dateAx>
      <c:valAx>
        <c:axId val="106098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092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29.41</c:v>
                </c:pt>
                <c:pt idx="1">
                  <c:v>30.3</c:v>
                </c:pt>
                <c:pt idx="2">
                  <c:v>32.26</c:v>
                </c:pt>
                <c:pt idx="3">
                  <c:v>83.33</c:v>
                </c:pt>
                <c:pt idx="4">
                  <c:v>73.53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128896"/>
        <c:axId val="106130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81.3</c:v>
                </c:pt>
                <c:pt idx="1">
                  <c:v>82.2</c:v>
                </c:pt>
                <c:pt idx="2">
                  <c:v>82.35</c:v>
                </c:pt>
                <c:pt idx="3">
                  <c:v>82.9</c:v>
                </c:pt>
                <c:pt idx="4">
                  <c:v>83.5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28896"/>
        <c:axId val="106130816"/>
      </c:lineChart>
      <c:dateAx>
        <c:axId val="106128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130816"/>
        <c:crosses val="autoZero"/>
        <c:auto val="1"/>
        <c:lblOffset val="100"/>
        <c:baseTimeUnit val="years"/>
      </c:dateAx>
      <c:valAx>
        <c:axId val="106130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128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98880"/>
        <c:axId val="103500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94.73</c:v>
                </c:pt>
                <c:pt idx="1">
                  <c:v>96.59</c:v>
                </c:pt>
                <c:pt idx="2">
                  <c:v>101.24</c:v>
                </c:pt>
                <c:pt idx="3">
                  <c:v>100.94</c:v>
                </c:pt>
                <c:pt idx="4">
                  <c:v>100.85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98880"/>
        <c:axId val="103500800"/>
      </c:lineChart>
      <c:dateAx>
        <c:axId val="103498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500800"/>
        <c:crosses val="autoZero"/>
        <c:auto val="1"/>
        <c:lblOffset val="100"/>
        <c:baseTimeUnit val="years"/>
      </c:dateAx>
      <c:valAx>
        <c:axId val="103500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498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21.31</c:v>
                </c:pt>
                <c:pt idx="1">
                  <c:v>22.62</c:v>
                </c:pt>
                <c:pt idx="2">
                  <c:v>23.93</c:v>
                </c:pt>
                <c:pt idx="3">
                  <c:v>25.25</c:v>
                </c:pt>
                <c:pt idx="4">
                  <c:v>26.56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527168"/>
        <c:axId val="103529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12.99</c:v>
                </c:pt>
                <c:pt idx="1">
                  <c:v>13.6</c:v>
                </c:pt>
                <c:pt idx="2">
                  <c:v>22.34</c:v>
                </c:pt>
                <c:pt idx="3">
                  <c:v>22.79</c:v>
                </c:pt>
                <c:pt idx="4">
                  <c:v>22.77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527168"/>
        <c:axId val="103529088"/>
      </c:lineChart>
      <c:dateAx>
        <c:axId val="103527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529088"/>
        <c:crosses val="autoZero"/>
        <c:auto val="1"/>
        <c:lblOffset val="100"/>
        <c:baseTimeUnit val="years"/>
      </c:dateAx>
      <c:valAx>
        <c:axId val="103529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527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641472"/>
        <c:axId val="103643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0.04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41472"/>
        <c:axId val="103643392"/>
      </c:lineChart>
      <c:dateAx>
        <c:axId val="103641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643392"/>
        <c:crosses val="autoZero"/>
        <c:auto val="1"/>
        <c:lblOffset val="100"/>
        <c:baseTimeUnit val="years"/>
      </c:dateAx>
      <c:valAx>
        <c:axId val="103643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641472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667968"/>
        <c:axId val="103690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236.15</c:v>
                </c:pt>
                <c:pt idx="1">
                  <c:v>232.81</c:v>
                </c:pt>
                <c:pt idx="2">
                  <c:v>184.13</c:v>
                </c:pt>
                <c:pt idx="3">
                  <c:v>101.85</c:v>
                </c:pt>
                <c:pt idx="4">
                  <c:v>110.77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67968"/>
        <c:axId val="103690624"/>
      </c:lineChart>
      <c:dateAx>
        <c:axId val="103667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690624"/>
        <c:crosses val="autoZero"/>
        <c:auto val="1"/>
        <c:lblOffset val="100"/>
        <c:baseTimeUnit val="years"/>
      </c:dateAx>
      <c:valAx>
        <c:axId val="103690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667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24928"/>
        <c:axId val="103731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243.58</c:v>
                </c:pt>
                <c:pt idx="1">
                  <c:v>290.19</c:v>
                </c:pt>
                <c:pt idx="2">
                  <c:v>63.22</c:v>
                </c:pt>
                <c:pt idx="3">
                  <c:v>49.07</c:v>
                </c:pt>
                <c:pt idx="4">
                  <c:v>46.78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24928"/>
        <c:axId val="103731200"/>
      </c:lineChart>
      <c:dateAx>
        <c:axId val="103724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731200"/>
        <c:crosses val="autoZero"/>
        <c:auto val="1"/>
        <c:lblOffset val="100"/>
        <c:baseTimeUnit val="years"/>
      </c:dateAx>
      <c:valAx>
        <c:axId val="103731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724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8013.43</c:v>
                </c:pt>
                <c:pt idx="1">
                  <c:v>7481.97</c:v>
                </c:pt>
                <c:pt idx="2">
                  <c:v>6463.42</c:v>
                </c:pt>
                <c:pt idx="3">
                  <c:v>2661.69</c:v>
                </c:pt>
                <c:pt idx="4">
                  <c:v>2193.25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61408"/>
        <c:axId val="103763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1622.51</c:v>
                </c:pt>
                <c:pt idx="1">
                  <c:v>1569.13</c:v>
                </c:pt>
                <c:pt idx="2">
                  <c:v>1436</c:v>
                </c:pt>
                <c:pt idx="3">
                  <c:v>1434.89</c:v>
                </c:pt>
                <c:pt idx="4">
                  <c:v>1298.9100000000001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61408"/>
        <c:axId val="103763328"/>
      </c:lineChart>
      <c:dateAx>
        <c:axId val="103761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763328"/>
        <c:crosses val="autoZero"/>
        <c:auto val="1"/>
        <c:lblOffset val="100"/>
        <c:baseTimeUnit val="years"/>
      </c:dateAx>
      <c:valAx>
        <c:axId val="103763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761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53.42</c:v>
                </c:pt>
                <c:pt idx="1">
                  <c:v>58.44</c:v>
                </c:pt>
                <c:pt idx="2">
                  <c:v>63.02</c:v>
                </c:pt>
                <c:pt idx="3">
                  <c:v>54.47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83424"/>
        <c:axId val="106046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62.83</c:v>
                </c:pt>
                <c:pt idx="1">
                  <c:v>64.63</c:v>
                </c:pt>
                <c:pt idx="2">
                  <c:v>66.56</c:v>
                </c:pt>
                <c:pt idx="3">
                  <c:v>66.22</c:v>
                </c:pt>
                <c:pt idx="4">
                  <c:v>69.87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83424"/>
        <c:axId val="106046592"/>
      </c:lineChart>
      <c:dateAx>
        <c:axId val="103783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046592"/>
        <c:crosses val="autoZero"/>
        <c:auto val="1"/>
        <c:lblOffset val="100"/>
        <c:baseTimeUnit val="years"/>
      </c:dateAx>
      <c:valAx>
        <c:axId val="106046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783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322.02</c:v>
                </c:pt>
                <c:pt idx="1">
                  <c:v>297.17</c:v>
                </c:pt>
                <c:pt idx="2">
                  <c:v>279.12</c:v>
                </c:pt>
                <c:pt idx="3">
                  <c:v>344.45</c:v>
                </c:pt>
                <c:pt idx="4">
                  <c:v>189.02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064128"/>
        <c:axId val="106066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250.43</c:v>
                </c:pt>
                <c:pt idx="1">
                  <c:v>245.75</c:v>
                </c:pt>
                <c:pt idx="2">
                  <c:v>244.29</c:v>
                </c:pt>
                <c:pt idx="3">
                  <c:v>246.72</c:v>
                </c:pt>
                <c:pt idx="4">
                  <c:v>234.96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64128"/>
        <c:axId val="106066304"/>
      </c:lineChart>
      <c:dateAx>
        <c:axId val="106064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066304"/>
        <c:crosses val="autoZero"/>
        <c:auto val="1"/>
        <c:lblOffset val="100"/>
        <c:baseTimeUnit val="years"/>
      </c:dateAx>
      <c:valAx>
        <c:axId val="106066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064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【1,348.09】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【232.54】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7" t="str">
        <f>データ!H6</f>
        <v>静岡県　静岡市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4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3" t="str">
        <f>データ!I6</f>
        <v>法適用</v>
      </c>
      <c r="C8" s="73"/>
      <c r="D8" s="73"/>
      <c r="E8" s="73"/>
      <c r="F8" s="73"/>
      <c r="G8" s="73"/>
      <c r="H8" s="73"/>
      <c r="I8" s="73" t="str">
        <f>データ!J6</f>
        <v>下水道事業</v>
      </c>
      <c r="J8" s="73"/>
      <c r="K8" s="73"/>
      <c r="L8" s="73"/>
      <c r="M8" s="73"/>
      <c r="N8" s="73"/>
      <c r="O8" s="73"/>
      <c r="P8" s="73" t="str">
        <f>データ!K6</f>
        <v>特定環境保全公共下水道</v>
      </c>
      <c r="Q8" s="73"/>
      <c r="R8" s="73"/>
      <c r="S8" s="73"/>
      <c r="T8" s="73"/>
      <c r="U8" s="73"/>
      <c r="V8" s="73"/>
      <c r="W8" s="73" t="str">
        <f>データ!L6</f>
        <v>D2</v>
      </c>
      <c r="X8" s="73"/>
      <c r="Y8" s="73"/>
      <c r="Z8" s="73"/>
      <c r="AA8" s="73"/>
      <c r="AB8" s="73"/>
      <c r="AC8" s="73"/>
      <c r="AD8" s="74" t="s">
        <v>119</v>
      </c>
      <c r="AE8" s="75"/>
      <c r="AF8" s="75"/>
      <c r="AG8" s="75"/>
      <c r="AH8" s="75"/>
      <c r="AI8" s="75"/>
      <c r="AJ8" s="75"/>
      <c r="AK8" s="4"/>
      <c r="AL8" s="68">
        <f>データ!S6</f>
        <v>709041</v>
      </c>
      <c r="AM8" s="68"/>
      <c r="AN8" s="68"/>
      <c r="AO8" s="68"/>
      <c r="AP8" s="68"/>
      <c r="AQ8" s="68"/>
      <c r="AR8" s="68"/>
      <c r="AS8" s="68"/>
      <c r="AT8" s="67">
        <f>データ!T6</f>
        <v>1411.9</v>
      </c>
      <c r="AU8" s="67"/>
      <c r="AV8" s="67"/>
      <c r="AW8" s="67"/>
      <c r="AX8" s="67"/>
      <c r="AY8" s="67"/>
      <c r="AZ8" s="67"/>
      <c r="BA8" s="67"/>
      <c r="BB8" s="67">
        <f>データ!U6</f>
        <v>502.19</v>
      </c>
      <c r="BC8" s="67"/>
      <c r="BD8" s="67"/>
      <c r="BE8" s="67"/>
      <c r="BF8" s="67"/>
      <c r="BG8" s="67"/>
      <c r="BH8" s="67"/>
      <c r="BI8" s="67"/>
      <c r="BJ8" s="4"/>
      <c r="BK8" s="4"/>
      <c r="BL8" s="71" t="s">
        <v>10</v>
      </c>
      <c r="BM8" s="72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4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4"/>
      <c r="BK9" s="4"/>
      <c r="BL9" s="65" t="s">
        <v>20</v>
      </c>
      <c r="BM9" s="66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>
        <f>データ!O6</f>
        <v>68.28</v>
      </c>
      <c r="J10" s="67"/>
      <c r="K10" s="67"/>
      <c r="L10" s="67"/>
      <c r="M10" s="67"/>
      <c r="N10" s="67"/>
      <c r="O10" s="67"/>
      <c r="P10" s="67">
        <f>データ!P6</f>
        <v>0</v>
      </c>
      <c r="Q10" s="67"/>
      <c r="R10" s="67"/>
      <c r="S10" s="67"/>
      <c r="T10" s="67"/>
      <c r="U10" s="67"/>
      <c r="V10" s="67"/>
      <c r="W10" s="67">
        <f>データ!Q6</f>
        <v>85.48</v>
      </c>
      <c r="X10" s="67"/>
      <c r="Y10" s="67"/>
      <c r="Z10" s="67"/>
      <c r="AA10" s="67"/>
      <c r="AB10" s="67"/>
      <c r="AC10" s="67"/>
      <c r="AD10" s="68">
        <f>データ!R6</f>
        <v>2720</v>
      </c>
      <c r="AE10" s="68"/>
      <c r="AF10" s="68"/>
      <c r="AG10" s="68"/>
      <c r="AH10" s="68"/>
      <c r="AI10" s="68"/>
      <c r="AJ10" s="68"/>
      <c r="AK10" s="2"/>
      <c r="AL10" s="68">
        <f>データ!V6</f>
        <v>34</v>
      </c>
      <c r="AM10" s="68"/>
      <c r="AN10" s="68"/>
      <c r="AO10" s="68"/>
      <c r="AP10" s="68"/>
      <c r="AQ10" s="68"/>
      <c r="AR10" s="68"/>
      <c r="AS10" s="68"/>
      <c r="AT10" s="67">
        <f>データ!W6</f>
        <v>0.31</v>
      </c>
      <c r="AU10" s="67"/>
      <c r="AV10" s="67"/>
      <c r="AW10" s="67"/>
      <c r="AX10" s="67"/>
      <c r="AY10" s="67"/>
      <c r="AZ10" s="67"/>
      <c r="BA10" s="67"/>
      <c r="BB10" s="67">
        <f>データ!X6</f>
        <v>109.68</v>
      </c>
      <c r="BC10" s="67"/>
      <c r="BD10" s="67"/>
      <c r="BE10" s="67"/>
      <c r="BF10" s="67"/>
      <c r="BG10" s="67"/>
      <c r="BH10" s="67"/>
      <c r="BI10" s="67"/>
      <c r="BJ10" s="2"/>
      <c r="BK10" s="2"/>
      <c r="BL10" s="69" t="s">
        <v>22</v>
      </c>
      <c r="BM10" s="70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3" t="s">
        <v>26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9" t="s">
        <v>120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>
      <c r="A34" s="2"/>
      <c r="B34" s="17"/>
      <c r="C34" s="55" t="s">
        <v>27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20"/>
      <c r="R34" s="55" t="s">
        <v>28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20"/>
      <c r="AG34" s="55" t="s">
        <v>29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20"/>
      <c r="AV34" s="55" t="s">
        <v>30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9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20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20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20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9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2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3" t="s">
        <v>31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9" t="str">
        <f>BL16</f>
        <v>　本市の特定環境保全公共下水道事業は、主たる公共下水道事業と一体として運営されており、独自のポンプ場や処理場を持っておらず、また、年間有収水量も全体の0.05％を占めるのみであるため、経営分析及び改善策の検討、事業計画、財政計画策定等においても、公共下水道事業と一体として実施している。
　よって、本分析表についても公共下水道事業で示したものを流用し、活用する。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>
      <c r="A56" s="2"/>
      <c r="B56" s="17"/>
      <c r="C56" s="55" t="s">
        <v>32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0"/>
      <c r="R56" s="55" t="s">
        <v>33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20"/>
      <c r="AG56" s="55" t="s">
        <v>34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20"/>
      <c r="AV56" s="55" t="s">
        <v>35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9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0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20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20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9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>
      <c r="A60" s="2"/>
      <c r="B60" s="56" t="s">
        <v>36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2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3" t="s">
        <v>37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9" t="str">
        <f>BL16</f>
        <v>　本市の特定環境保全公共下水道事業は、主たる公共下水道事業と一体として運営されており、独自のポンプ場や処理場を持っておらず、また、年間有収水量も全体の0.05％を占めるのみであるため、経営分析及び改善策の検討、事業計画、財政計画策定等においても、公共下水道事業と一体として実施している。
　よって、本分析表についても公共下水道事業で示したものを流用し、活用する。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>
      <c r="A79" s="2"/>
      <c r="B79" s="17"/>
      <c r="C79" s="55" t="s">
        <v>38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20"/>
      <c r="V79" s="20"/>
      <c r="W79" s="55" t="s">
        <v>39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20"/>
      <c r="AP79" s="20"/>
      <c r="AQ79" s="55" t="s">
        <v>40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18"/>
      <c r="BJ79" s="19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20"/>
      <c r="V80" s="20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20"/>
      <c r="AP80" s="20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18"/>
      <c r="BJ80" s="19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>
      <c r="C83" s="2" t="s">
        <v>41</v>
      </c>
    </row>
    <row r="84" spans="1:78">
      <c r="C84" s="26" t="s">
        <v>42</v>
      </c>
    </row>
    <row r="85" spans="1:78" hidden="1">
      <c r="B85" s="27" t="s">
        <v>43</v>
      </c>
      <c r="C85" s="27"/>
      <c r="D85" s="27"/>
      <c r="E85" s="27" t="s">
        <v>44</v>
      </c>
      <c r="F85" s="27" t="s">
        <v>45</v>
      </c>
      <c r="G85" s="27" t="s">
        <v>46</v>
      </c>
      <c r="H85" s="27" t="s">
        <v>47</v>
      </c>
      <c r="I85" s="27" t="s">
        <v>48</v>
      </c>
      <c r="J85" s="27" t="s">
        <v>49</v>
      </c>
      <c r="K85" s="27" t="s">
        <v>50</v>
      </c>
      <c r="L85" s="27" t="s">
        <v>51</v>
      </c>
      <c r="M85" s="27" t="s">
        <v>52</v>
      </c>
      <c r="N85" s="27" t="s">
        <v>53</v>
      </c>
      <c r="O85" s="27" t="s">
        <v>54</v>
      </c>
    </row>
    <row r="86" spans="1:78" hidden="1">
      <c r="B86" s="27"/>
      <c r="C86" s="27"/>
      <c r="D86" s="27"/>
      <c r="E86" s="27" t="str">
        <f>データ!AI6</f>
        <v>【100.66】</v>
      </c>
      <c r="F86" s="27" t="str">
        <f>データ!AT6</f>
        <v>【105.22】</v>
      </c>
      <c r="G86" s="27" t="str">
        <f>データ!BE6</f>
        <v>【54.12】</v>
      </c>
      <c r="H86" s="27" t="str">
        <f>データ!BP6</f>
        <v>【1,348.09】</v>
      </c>
      <c r="I86" s="27" t="str">
        <f>データ!CA6</f>
        <v>【69.80】</v>
      </c>
      <c r="J86" s="27" t="str">
        <f>データ!CL6</f>
        <v>【232.54】</v>
      </c>
      <c r="K86" s="27" t="str">
        <f>データ!CW6</f>
        <v>【42.17】</v>
      </c>
      <c r="L86" s="27" t="str">
        <f>データ!DH6</f>
        <v>【82.30】</v>
      </c>
      <c r="M86" s="27" t="str">
        <f>データ!DS6</f>
        <v>【23.63】</v>
      </c>
      <c r="N86" s="27" t="str">
        <f>データ!ED6</f>
        <v>【0.00】</v>
      </c>
      <c r="O86" s="27" t="str">
        <f>データ!EO6</f>
        <v>【0.09】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headerFooter>
    <oddHeader>&amp;R&amp;D　| &amp;T</oddHeader>
    <oddFooter>&amp;R【ﾊﾟｽ】&amp;Z【ﾌｧｲﾙ名】&amp;F【ｼｰﾄ名】&amp;A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topLeftCell="DX1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8">
      <c r="A1" s="3" t="s">
        <v>55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>
        <v>1</v>
      </c>
      <c r="AI1" s="28"/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>
        <v>1</v>
      </c>
      <c r="AT1" s="28"/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>
        <v>1</v>
      </c>
      <c r="BE1" s="28"/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>
        <v>1</v>
      </c>
      <c r="BP1" s="28"/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>
        <v>1</v>
      </c>
      <c r="CA1" s="28"/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>
        <v>1</v>
      </c>
      <c r="CL1" s="28"/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>
        <v>1</v>
      </c>
      <c r="CW1" s="28"/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>
        <v>1</v>
      </c>
      <c r="DH1" s="28"/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>
        <v>1</v>
      </c>
      <c r="DS1" s="28"/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>
        <v>1</v>
      </c>
      <c r="ED1" s="28"/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>
        <v>1</v>
      </c>
      <c r="EO1" s="28"/>
    </row>
    <row r="2" spans="1:148">
      <c r="A2" s="29" t="s">
        <v>56</v>
      </c>
      <c r="B2" s="29">
        <f>COLUMN()-1</f>
        <v>1</v>
      </c>
      <c r="C2" s="29">
        <f t="shared" ref="C2:BS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si="0"/>
        <v>70</v>
      </c>
      <c r="BT2" s="29">
        <f t="shared" ref="BT2:EE2" si="1">COLUMN()-1</f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si="1"/>
        <v>134</v>
      </c>
      <c r="EF2" s="29">
        <f t="shared" ref="EF2:EO2" si="2">COLUMN()-1</f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  <c r="EO2" s="29">
        <f t="shared" si="2"/>
        <v>144</v>
      </c>
    </row>
    <row r="3" spans="1:148">
      <c r="A3" s="29" t="s">
        <v>57</v>
      </c>
      <c r="B3" s="30" t="s">
        <v>58</v>
      </c>
      <c r="C3" s="30" t="s">
        <v>59</v>
      </c>
      <c r="D3" s="30" t="s">
        <v>60</v>
      </c>
      <c r="E3" s="30" t="s">
        <v>61</v>
      </c>
      <c r="F3" s="30" t="s">
        <v>62</v>
      </c>
      <c r="G3" s="30" t="s">
        <v>63</v>
      </c>
      <c r="H3" s="79" t="s">
        <v>64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  <c r="Y3" s="85" t="s">
        <v>65</v>
      </c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 t="s">
        <v>66</v>
      </c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</row>
    <row r="4" spans="1:148">
      <c r="A4" s="29" t="s">
        <v>67</v>
      </c>
      <c r="B4" s="31"/>
      <c r="C4" s="31"/>
      <c r="D4" s="31"/>
      <c r="E4" s="31"/>
      <c r="F4" s="31"/>
      <c r="G4" s="31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4"/>
      <c r="Y4" s="78" t="s">
        <v>68</v>
      </c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 t="s">
        <v>69</v>
      </c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 t="s">
        <v>70</v>
      </c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 t="s">
        <v>71</v>
      </c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 t="s">
        <v>72</v>
      </c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 t="s">
        <v>73</v>
      </c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 t="s">
        <v>74</v>
      </c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 t="s">
        <v>75</v>
      </c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 t="s">
        <v>76</v>
      </c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 t="s">
        <v>77</v>
      </c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 t="s">
        <v>78</v>
      </c>
      <c r="EF4" s="78"/>
      <c r="EG4" s="78"/>
      <c r="EH4" s="78"/>
      <c r="EI4" s="78"/>
      <c r="EJ4" s="78"/>
      <c r="EK4" s="78"/>
      <c r="EL4" s="78"/>
      <c r="EM4" s="78"/>
      <c r="EN4" s="78"/>
      <c r="EO4" s="78"/>
    </row>
    <row r="5" spans="1:148">
      <c r="A5" s="29" t="s">
        <v>79</v>
      </c>
      <c r="B5" s="32"/>
      <c r="C5" s="32"/>
      <c r="D5" s="32"/>
      <c r="E5" s="32"/>
      <c r="F5" s="32"/>
      <c r="G5" s="32"/>
      <c r="H5" s="33" t="s">
        <v>80</v>
      </c>
      <c r="I5" s="33" t="s">
        <v>81</v>
      </c>
      <c r="J5" s="33" t="s">
        <v>82</v>
      </c>
      <c r="K5" s="33" t="s">
        <v>83</v>
      </c>
      <c r="L5" s="33" t="s">
        <v>84</v>
      </c>
      <c r="M5" s="33" t="s">
        <v>5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105</v>
      </c>
      <c r="AI5" s="33" t="s">
        <v>43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106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106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106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106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106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106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106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106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106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  <c r="EO5" s="33" t="s">
        <v>106</v>
      </c>
    </row>
    <row r="6" spans="1:148" s="37" customFormat="1">
      <c r="A6" s="29" t="s">
        <v>107</v>
      </c>
      <c r="B6" s="34">
        <f>B7</f>
        <v>2016</v>
      </c>
      <c r="C6" s="34">
        <f t="shared" ref="C6:X6" si="3">C7</f>
        <v>221007</v>
      </c>
      <c r="D6" s="34">
        <f t="shared" si="3"/>
        <v>46</v>
      </c>
      <c r="E6" s="34">
        <f t="shared" si="3"/>
        <v>17</v>
      </c>
      <c r="F6" s="34">
        <f t="shared" si="3"/>
        <v>4</v>
      </c>
      <c r="G6" s="34">
        <f t="shared" si="3"/>
        <v>0</v>
      </c>
      <c r="H6" s="34" t="str">
        <f t="shared" si="3"/>
        <v>静岡県　静岡市</v>
      </c>
      <c r="I6" s="34" t="str">
        <f t="shared" si="3"/>
        <v>法適用</v>
      </c>
      <c r="J6" s="34" t="str">
        <f t="shared" si="3"/>
        <v>下水道事業</v>
      </c>
      <c r="K6" s="34" t="str">
        <f t="shared" si="3"/>
        <v>特定環境保全公共下水道</v>
      </c>
      <c r="L6" s="34" t="str">
        <f t="shared" si="3"/>
        <v>D2</v>
      </c>
      <c r="M6" s="34">
        <f t="shared" si="3"/>
        <v>0</v>
      </c>
      <c r="N6" s="35" t="str">
        <f t="shared" si="3"/>
        <v>-</v>
      </c>
      <c r="O6" s="35">
        <f t="shared" si="3"/>
        <v>68.28</v>
      </c>
      <c r="P6" s="35">
        <f t="shared" si="3"/>
        <v>0</v>
      </c>
      <c r="Q6" s="35">
        <f t="shared" si="3"/>
        <v>85.48</v>
      </c>
      <c r="R6" s="35">
        <f t="shared" si="3"/>
        <v>2720</v>
      </c>
      <c r="S6" s="35">
        <f t="shared" si="3"/>
        <v>709041</v>
      </c>
      <c r="T6" s="35">
        <f t="shared" si="3"/>
        <v>1411.9</v>
      </c>
      <c r="U6" s="35">
        <f t="shared" si="3"/>
        <v>502.19</v>
      </c>
      <c r="V6" s="35">
        <f t="shared" si="3"/>
        <v>34</v>
      </c>
      <c r="W6" s="35">
        <f t="shared" si="3"/>
        <v>0.31</v>
      </c>
      <c r="X6" s="35">
        <f t="shared" si="3"/>
        <v>109.68</v>
      </c>
      <c r="Y6" s="36">
        <f>IF(Y7="",NA(),Y7)</f>
        <v>100</v>
      </c>
      <c r="Z6" s="36">
        <f t="shared" ref="Z6:AH6" si="4">IF(Z7="",NA(),Z7)</f>
        <v>100</v>
      </c>
      <c r="AA6" s="36">
        <f t="shared" si="4"/>
        <v>100</v>
      </c>
      <c r="AB6" s="36">
        <f t="shared" si="4"/>
        <v>100</v>
      </c>
      <c r="AC6" s="36">
        <f t="shared" si="4"/>
        <v>100</v>
      </c>
      <c r="AD6" s="36">
        <f t="shared" si="4"/>
        <v>94.73</v>
      </c>
      <c r="AE6" s="36">
        <f t="shared" si="4"/>
        <v>96.59</v>
      </c>
      <c r="AF6" s="36">
        <f t="shared" si="4"/>
        <v>101.24</v>
      </c>
      <c r="AG6" s="36">
        <f t="shared" si="4"/>
        <v>100.94</v>
      </c>
      <c r="AH6" s="36">
        <f t="shared" si="4"/>
        <v>100.85</v>
      </c>
      <c r="AI6" s="35" t="str">
        <f>IF(AI7="","",IF(AI7="-","【-】","【"&amp;SUBSTITUTE(TEXT(AI7,"#,##0.00"),"-","△")&amp;"】"))</f>
        <v>【100.66】</v>
      </c>
      <c r="AJ6" s="35">
        <f>IF(AJ7="",NA(),AJ7)</f>
        <v>0</v>
      </c>
      <c r="AK6" s="35">
        <f t="shared" ref="AK6:AS6" si="5">IF(AK7="",NA(),AK7)</f>
        <v>0</v>
      </c>
      <c r="AL6" s="35">
        <f t="shared" si="5"/>
        <v>0</v>
      </c>
      <c r="AM6" s="35">
        <f t="shared" si="5"/>
        <v>0</v>
      </c>
      <c r="AN6" s="35">
        <f t="shared" si="5"/>
        <v>0</v>
      </c>
      <c r="AO6" s="36">
        <f t="shared" si="5"/>
        <v>236.15</v>
      </c>
      <c r="AP6" s="36">
        <f t="shared" si="5"/>
        <v>232.81</v>
      </c>
      <c r="AQ6" s="36">
        <f t="shared" si="5"/>
        <v>184.13</v>
      </c>
      <c r="AR6" s="36">
        <f t="shared" si="5"/>
        <v>101.85</v>
      </c>
      <c r="AS6" s="36">
        <f t="shared" si="5"/>
        <v>110.77</v>
      </c>
      <c r="AT6" s="35" t="str">
        <f>IF(AT7="","",IF(AT7="-","【-】","【"&amp;SUBSTITUTE(TEXT(AT7,"#,##0.00"),"-","△")&amp;"】"))</f>
        <v>【105.22】</v>
      </c>
      <c r="AU6" s="36" t="str">
        <f>IF(AU7="",NA(),AU7)</f>
        <v>-</v>
      </c>
      <c r="AV6" s="36" t="str">
        <f t="shared" ref="AV6:BD6" si="6">IF(AV7="",NA(),AV7)</f>
        <v>-</v>
      </c>
      <c r="AW6" s="36" t="str">
        <f t="shared" si="6"/>
        <v>-</v>
      </c>
      <c r="AX6" s="36" t="str">
        <f t="shared" si="6"/>
        <v>-</v>
      </c>
      <c r="AY6" s="36" t="str">
        <f t="shared" si="6"/>
        <v>-</v>
      </c>
      <c r="AZ6" s="36">
        <f t="shared" si="6"/>
        <v>243.58</v>
      </c>
      <c r="BA6" s="36">
        <f t="shared" si="6"/>
        <v>290.19</v>
      </c>
      <c r="BB6" s="36">
        <f t="shared" si="6"/>
        <v>63.22</v>
      </c>
      <c r="BC6" s="36">
        <f t="shared" si="6"/>
        <v>49.07</v>
      </c>
      <c r="BD6" s="36">
        <f t="shared" si="6"/>
        <v>46.78</v>
      </c>
      <c r="BE6" s="35" t="str">
        <f>IF(BE7="","",IF(BE7="-","【-】","【"&amp;SUBSTITUTE(TEXT(BE7,"#,##0.00"),"-","△")&amp;"】"))</f>
        <v>【54.12】</v>
      </c>
      <c r="BF6" s="36">
        <f>IF(BF7="",NA(),BF7)</f>
        <v>8013.43</v>
      </c>
      <c r="BG6" s="36">
        <f t="shared" ref="BG6:BO6" si="7">IF(BG7="",NA(),BG7)</f>
        <v>7481.97</v>
      </c>
      <c r="BH6" s="36">
        <f t="shared" si="7"/>
        <v>6463.42</v>
      </c>
      <c r="BI6" s="36">
        <f t="shared" si="7"/>
        <v>2661.69</v>
      </c>
      <c r="BJ6" s="36">
        <f t="shared" si="7"/>
        <v>2193.25</v>
      </c>
      <c r="BK6" s="36">
        <f t="shared" si="7"/>
        <v>1622.51</v>
      </c>
      <c r="BL6" s="36">
        <f t="shared" si="7"/>
        <v>1569.13</v>
      </c>
      <c r="BM6" s="36">
        <f t="shared" si="7"/>
        <v>1436</v>
      </c>
      <c r="BN6" s="36">
        <f t="shared" si="7"/>
        <v>1434.89</v>
      </c>
      <c r="BO6" s="36">
        <f t="shared" si="7"/>
        <v>1298.9100000000001</v>
      </c>
      <c r="BP6" s="35" t="str">
        <f>IF(BP7="","",IF(BP7="-","【-】","【"&amp;SUBSTITUTE(TEXT(BP7,"#,##0.00"),"-","△")&amp;"】"))</f>
        <v>【1,348.09】</v>
      </c>
      <c r="BQ6" s="36">
        <f>IF(BQ7="",NA(),BQ7)</f>
        <v>53.42</v>
      </c>
      <c r="BR6" s="36">
        <f t="shared" ref="BR6:BZ6" si="8">IF(BR7="",NA(),BR7)</f>
        <v>58.44</v>
      </c>
      <c r="BS6" s="36">
        <f t="shared" si="8"/>
        <v>63.02</v>
      </c>
      <c r="BT6" s="36">
        <f t="shared" si="8"/>
        <v>54.47</v>
      </c>
      <c r="BU6" s="36">
        <f t="shared" si="8"/>
        <v>100</v>
      </c>
      <c r="BV6" s="36">
        <f t="shared" si="8"/>
        <v>62.83</v>
      </c>
      <c r="BW6" s="36">
        <f t="shared" si="8"/>
        <v>64.63</v>
      </c>
      <c r="BX6" s="36">
        <f t="shared" si="8"/>
        <v>66.56</v>
      </c>
      <c r="BY6" s="36">
        <f t="shared" si="8"/>
        <v>66.22</v>
      </c>
      <c r="BZ6" s="36">
        <f t="shared" si="8"/>
        <v>69.87</v>
      </c>
      <c r="CA6" s="35" t="str">
        <f>IF(CA7="","",IF(CA7="-","【-】","【"&amp;SUBSTITUTE(TEXT(CA7,"#,##0.00"),"-","△")&amp;"】"))</f>
        <v>【69.80】</v>
      </c>
      <c r="CB6" s="36">
        <f>IF(CB7="",NA(),CB7)</f>
        <v>322.02</v>
      </c>
      <c r="CC6" s="36">
        <f t="shared" ref="CC6:CK6" si="9">IF(CC7="",NA(),CC7)</f>
        <v>297.17</v>
      </c>
      <c r="CD6" s="36">
        <f t="shared" si="9"/>
        <v>279.12</v>
      </c>
      <c r="CE6" s="36">
        <f t="shared" si="9"/>
        <v>344.45</v>
      </c>
      <c r="CF6" s="36">
        <f t="shared" si="9"/>
        <v>189.02</v>
      </c>
      <c r="CG6" s="36">
        <f t="shared" si="9"/>
        <v>250.43</v>
      </c>
      <c r="CH6" s="36">
        <f t="shared" si="9"/>
        <v>245.75</v>
      </c>
      <c r="CI6" s="36">
        <f t="shared" si="9"/>
        <v>244.29</v>
      </c>
      <c r="CJ6" s="36">
        <f t="shared" si="9"/>
        <v>246.72</v>
      </c>
      <c r="CK6" s="36">
        <f t="shared" si="9"/>
        <v>234.96</v>
      </c>
      <c r="CL6" s="35" t="str">
        <f>IF(CL7="","",IF(CL7="-","【-】","【"&amp;SUBSTITUTE(TEXT(CL7,"#,##0.00"),"-","△")&amp;"】"))</f>
        <v>【232.54】</v>
      </c>
      <c r="CM6" s="36">
        <f>IF(CM7="",NA(),CM7)</f>
        <v>66.72</v>
      </c>
      <c r="CN6" s="36">
        <f t="shared" ref="CN6:CV6" si="10">IF(CN7="",NA(),CN7)</f>
        <v>66.92</v>
      </c>
      <c r="CO6" s="36">
        <f t="shared" si="10"/>
        <v>55.53</v>
      </c>
      <c r="CP6" s="36">
        <f t="shared" si="10"/>
        <v>50.26</v>
      </c>
      <c r="CQ6" s="36">
        <f t="shared" si="10"/>
        <v>47.89</v>
      </c>
      <c r="CR6" s="36">
        <f t="shared" si="10"/>
        <v>42.31</v>
      </c>
      <c r="CS6" s="36">
        <f t="shared" si="10"/>
        <v>43.65</v>
      </c>
      <c r="CT6" s="36">
        <f t="shared" si="10"/>
        <v>43.58</v>
      </c>
      <c r="CU6" s="36">
        <f t="shared" si="10"/>
        <v>41.35</v>
      </c>
      <c r="CV6" s="36">
        <f t="shared" si="10"/>
        <v>42.9</v>
      </c>
      <c r="CW6" s="35" t="str">
        <f>IF(CW7="","",IF(CW7="-","【-】","【"&amp;SUBSTITUTE(TEXT(CW7,"#,##0.00"),"-","△")&amp;"】"))</f>
        <v>【42.17】</v>
      </c>
      <c r="CX6" s="36">
        <f>IF(CX7="",NA(),CX7)</f>
        <v>29.41</v>
      </c>
      <c r="CY6" s="36">
        <f t="shared" ref="CY6:DG6" si="11">IF(CY7="",NA(),CY7)</f>
        <v>30.3</v>
      </c>
      <c r="CZ6" s="36">
        <f t="shared" si="11"/>
        <v>32.26</v>
      </c>
      <c r="DA6" s="36">
        <f t="shared" si="11"/>
        <v>83.33</v>
      </c>
      <c r="DB6" s="36">
        <f t="shared" si="11"/>
        <v>73.53</v>
      </c>
      <c r="DC6" s="36">
        <f t="shared" si="11"/>
        <v>81.3</v>
      </c>
      <c r="DD6" s="36">
        <f t="shared" si="11"/>
        <v>82.2</v>
      </c>
      <c r="DE6" s="36">
        <f t="shared" si="11"/>
        <v>82.35</v>
      </c>
      <c r="DF6" s="36">
        <f t="shared" si="11"/>
        <v>82.9</v>
      </c>
      <c r="DG6" s="36">
        <f t="shared" si="11"/>
        <v>83.5</v>
      </c>
      <c r="DH6" s="35" t="str">
        <f>IF(DH7="","",IF(DH7="-","【-】","【"&amp;SUBSTITUTE(TEXT(DH7,"#,##0.00"),"-","△")&amp;"】"))</f>
        <v>【82.30】</v>
      </c>
      <c r="DI6" s="36">
        <f>IF(DI7="",NA(),DI7)</f>
        <v>21.31</v>
      </c>
      <c r="DJ6" s="36">
        <f t="shared" ref="DJ6:DR6" si="12">IF(DJ7="",NA(),DJ7)</f>
        <v>22.62</v>
      </c>
      <c r="DK6" s="36">
        <f t="shared" si="12"/>
        <v>23.93</v>
      </c>
      <c r="DL6" s="36">
        <f t="shared" si="12"/>
        <v>25.25</v>
      </c>
      <c r="DM6" s="36">
        <f t="shared" si="12"/>
        <v>26.56</v>
      </c>
      <c r="DN6" s="36">
        <f t="shared" si="12"/>
        <v>12.99</v>
      </c>
      <c r="DO6" s="36">
        <f t="shared" si="12"/>
        <v>13.6</v>
      </c>
      <c r="DP6" s="36">
        <f t="shared" si="12"/>
        <v>22.34</v>
      </c>
      <c r="DQ6" s="36">
        <f t="shared" si="12"/>
        <v>22.79</v>
      </c>
      <c r="DR6" s="36">
        <f t="shared" si="12"/>
        <v>22.77</v>
      </c>
      <c r="DS6" s="35" t="str">
        <f>IF(DS7="","",IF(DS7="-","【-】","【"&amp;SUBSTITUTE(TEXT(DS7,"#,##0.00"),"-","△")&amp;"】"))</f>
        <v>【23.63】</v>
      </c>
      <c r="DT6" s="35">
        <f>IF(DT7="",NA(),DT7)</f>
        <v>0</v>
      </c>
      <c r="DU6" s="35">
        <f t="shared" ref="DU6:EC6" si="13">IF(DU7="",NA(),DU7)</f>
        <v>0</v>
      </c>
      <c r="DV6" s="35">
        <f t="shared" si="13"/>
        <v>0</v>
      </c>
      <c r="DW6" s="35">
        <f t="shared" si="13"/>
        <v>0</v>
      </c>
      <c r="DX6" s="35">
        <f t="shared" si="13"/>
        <v>0</v>
      </c>
      <c r="DY6" s="35">
        <f t="shared" si="13"/>
        <v>0</v>
      </c>
      <c r="DZ6" s="35">
        <f t="shared" si="13"/>
        <v>0</v>
      </c>
      <c r="EA6" s="35">
        <f t="shared" si="13"/>
        <v>0</v>
      </c>
      <c r="EB6" s="36">
        <f t="shared" si="13"/>
        <v>0.04</v>
      </c>
      <c r="EC6" s="35">
        <f t="shared" si="13"/>
        <v>0</v>
      </c>
      <c r="ED6" s="35" t="str">
        <f>IF(ED7="","",IF(ED7="-","【-】","【"&amp;SUBSTITUTE(TEXT(ED7,"#,##0.00"),"-","△")&amp;"】"))</f>
        <v>【0.00】</v>
      </c>
      <c r="EE6" s="35">
        <f>IF(EE7="",NA(),EE7)</f>
        <v>0</v>
      </c>
      <c r="EF6" s="35">
        <f t="shared" ref="EF6:EN6" si="14">IF(EF7="",NA(),EF7)</f>
        <v>0</v>
      </c>
      <c r="EG6" s="35">
        <f t="shared" si="14"/>
        <v>0</v>
      </c>
      <c r="EH6" s="35">
        <f t="shared" si="14"/>
        <v>0</v>
      </c>
      <c r="EI6" s="35">
        <f t="shared" si="14"/>
        <v>0</v>
      </c>
      <c r="EJ6" s="36">
        <f t="shared" si="14"/>
        <v>0.11</v>
      </c>
      <c r="EK6" s="36">
        <f t="shared" si="14"/>
        <v>0.05</v>
      </c>
      <c r="EL6" s="36">
        <f t="shared" si="14"/>
        <v>0.04</v>
      </c>
      <c r="EM6" s="36">
        <f t="shared" si="14"/>
        <v>7.0000000000000007E-2</v>
      </c>
      <c r="EN6" s="36">
        <f t="shared" si="14"/>
        <v>0.09</v>
      </c>
      <c r="EO6" s="35" t="str">
        <f>IF(EO7="","",IF(EO7="-","【-】","【"&amp;SUBSTITUTE(TEXT(EO7,"#,##0.00"),"-","△")&amp;"】"))</f>
        <v>【0.09】</v>
      </c>
    </row>
    <row r="7" spans="1:148" s="37" customFormat="1">
      <c r="A7" s="29"/>
      <c r="B7" s="38">
        <v>2016</v>
      </c>
      <c r="C7" s="38">
        <v>221007</v>
      </c>
      <c r="D7" s="38">
        <v>46</v>
      </c>
      <c r="E7" s="38">
        <v>17</v>
      </c>
      <c r="F7" s="38">
        <v>4</v>
      </c>
      <c r="G7" s="38">
        <v>0</v>
      </c>
      <c r="H7" s="38" t="s">
        <v>108</v>
      </c>
      <c r="I7" s="38" t="s">
        <v>109</v>
      </c>
      <c r="J7" s="38" t="s">
        <v>110</v>
      </c>
      <c r="K7" s="38" t="s">
        <v>111</v>
      </c>
      <c r="L7" s="38" t="s">
        <v>112</v>
      </c>
      <c r="M7" s="38"/>
      <c r="N7" s="39" t="s">
        <v>113</v>
      </c>
      <c r="O7" s="39">
        <v>68.28</v>
      </c>
      <c r="P7" s="39">
        <v>0</v>
      </c>
      <c r="Q7" s="39">
        <v>85.48</v>
      </c>
      <c r="R7" s="39">
        <v>2720</v>
      </c>
      <c r="S7" s="39">
        <v>709041</v>
      </c>
      <c r="T7" s="39">
        <v>1411.9</v>
      </c>
      <c r="U7" s="39">
        <v>502.19</v>
      </c>
      <c r="V7" s="39">
        <v>34</v>
      </c>
      <c r="W7" s="39">
        <v>0.31</v>
      </c>
      <c r="X7" s="39">
        <v>109.68</v>
      </c>
      <c r="Y7" s="39">
        <v>100</v>
      </c>
      <c r="Z7" s="39">
        <v>100</v>
      </c>
      <c r="AA7" s="39">
        <v>100</v>
      </c>
      <c r="AB7" s="39">
        <v>100</v>
      </c>
      <c r="AC7" s="39">
        <v>100</v>
      </c>
      <c r="AD7" s="39">
        <v>94.73</v>
      </c>
      <c r="AE7" s="39">
        <v>96.59</v>
      </c>
      <c r="AF7" s="39">
        <v>101.24</v>
      </c>
      <c r="AG7" s="39">
        <v>100.94</v>
      </c>
      <c r="AH7" s="39">
        <v>100.85</v>
      </c>
      <c r="AI7" s="39">
        <v>100.66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236.15</v>
      </c>
      <c r="AP7" s="39">
        <v>232.81</v>
      </c>
      <c r="AQ7" s="39">
        <v>184.13</v>
      </c>
      <c r="AR7" s="39">
        <v>101.85</v>
      </c>
      <c r="AS7" s="39">
        <v>110.77</v>
      </c>
      <c r="AT7" s="39">
        <v>105.22</v>
      </c>
      <c r="AU7" s="39" t="s">
        <v>113</v>
      </c>
      <c r="AV7" s="39" t="s">
        <v>113</v>
      </c>
      <c r="AW7" s="39" t="s">
        <v>113</v>
      </c>
      <c r="AX7" s="39" t="s">
        <v>113</v>
      </c>
      <c r="AY7" s="39" t="s">
        <v>113</v>
      </c>
      <c r="AZ7" s="39">
        <v>243.58</v>
      </c>
      <c r="BA7" s="39">
        <v>290.19</v>
      </c>
      <c r="BB7" s="39">
        <v>63.22</v>
      </c>
      <c r="BC7" s="39">
        <v>49.07</v>
      </c>
      <c r="BD7" s="39">
        <v>46.78</v>
      </c>
      <c r="BE7" s="39">
        <v>54.12</v>
      </c>
      <c r="BF7" s="39">
        <v>8013.43</v>
      </c>
      <c r="BG7" s="39">
        <v>7481.97</v>
      </c>
      <c r="BH7" s="39">
        <v>6463.42</v>
      </c>
      <c r="BI7" s="39">
        <v>2661.69</v>
      </c>
      <c r="BJ7" s="39">
        <v>2193.25</v>
      </c>
      <c r="BK7" s="39">
        <v>1622.51</v>
      </c>
      <c r="BL7" s="39">
        <v>1569.13</v>
      </c>
      <c r="BM7" s="39">
        <v>1436</v>
      </c>
      <c r="BN7" s="39">
        <v>1434.89</v>
      </c>
      <c r="BO7" s="39">
        <v>1298.9100000000001</v>
      </c>
      <c r="BP7" s="39">
        <v>1348.09</v>
      </c>
      <c r="BQ7" s="39">
        <v>53.42</v>
      </c>
      <c r="BR7" s="39">
        <v>58.44</v>
      </c>
      <c r="BS7" s="39">
        <v>63.02</v>
      </c>
      <c r="BT7" s="39">
        <v>54.47</v>
      </c>
      <c r="BU7" s="39">
        <v>100</v>
      </c>
      <c r="BV7" s="39">
        <v>62.83</v>
      </c>
      <c r="BW7" s="39">
        <v>64.63</v>
      </c>
      <c r="BX7" s="39">
        <v>66.56</v>
      </c>
      <c r="BY7" s="39">
        <v>66.22</v>
      </c>
      <c r="BZ7" s="39">
        <v>69.87</v>
      </c>
      <c r="CA7" s="39">
        <v>69.8</v>
      </c>
      <c r="CB7" s="39">
        <v>322.02</v>
      </c>
      <c r="CC7" s="39">
        <v>297.17</v>
      </c>
      <c r="CD7" s="39">
        <v>279.12</v>
      </c>
      <c r="CE7" s="39">
        <v>344.45</v>
      </c>
      <c r="CF7" s="39">
        <v>189.02</v>
      </c>
      <c r="CG7" s="39">
        <v>250.43</v>
      </c>
      <c r="CH7" s="39">
        <v>245.75</v>
      </c>
      <c r="CI7" s="39">
        <v>244.29</v>
      </c>
      <c r="CJ7" s="39">
        <v>246.72</v>
      </c>
      <c r="CK7" s="39">
        <v>234.96</v>
      </c>
      <c r="CL7" s="39">
        <v>232.54</v>
      </c>
      <c r="CM7" s="39">
        <v>66.72</v>
      </c>
      <c r="CN7" s="39">
        <v>66.92</v>
      </c>
      <c r="CO7" s="39">
        <v>55.53</v>
      </c>
      <c r="CP7" s="39">
        <v>50.26</v>
      </c>
      <c r="CQ7" s="39">
        <v>47.89</v>
      </c>
      <c r="CR7" s="39">
        <v>42.31</v>
      </c>
      <c r="CS7" s="39">
        <v>43.65</v>
      </c>
      <c r="CT7" s="39">
        <v>43.58</v>
      </c>
      <c r="CU7" s="39">
        <v>41.35</v>
      </c>
      <c r="CV7" s="39">
        <v>42.9</v>
      </c>
      <c r="CW7" s="39">
        <v>42.17</v>
      </c>
      <c r="CX7" s="39">
        <v>29.41</v>
      </c>
      <c r="CY7" s="39">
        <v>30.3</v>
      </c>
      <c r="CZ7" s="39">
        <v>32.26</v>
      </c>
      <c r="DA7" s="39">
        <v>83.33</v>
      </c>
      <c r="DB7" s="39">
        <v>73.53</v>
      </c>
      <c r="DC7" s="39">
        <v>81.3</v>
      </c>
      <c r="DD7" s="39">
        <v>82.2</v>
      </c>
      <c r="DE7" s="39">
        <v>82.35</v>
      </c>
      <c r="DF7" s="39">
        <v>82.9</v>
      </c>
      <c r="DG7" s="39">
        <v>83.5</v>
      </c>
      <c r="DH7" s="39">
        <v>82.3</v>
      </c>
      <c r="DI7" s="39">
        <v>21.31</v>
      </c>
      <c r="DJ7" s="39">
        <v>22.62</v>
      </c>
      <c r="DK7" s="39">
        <v>23.93</v>
      </c>
      <c r="DL7" s="39">
        <v>25.25</v>
      </c>
      <c r="DM7" s="39">
        <v>26.56</v>
      </c>
      <c r="DN7" s="39">
        <v>12.99</v>
      </c>
      <c r="DO7" s="39">
        <v>13.6</v>
      </c>
      <c r="DP7" s="39">
        <v>22.34</v>
      </c>
      <c r="DQ7" s="39">
        <v>22.79</v>
      </c>
      <c r="DR7" s="39">
        <v>22.77</v>
      </c>
      <c r="DS7" s="39">
        <v>23.63</v>
      </c>
      <c r="DT7" s="39">
        <v>0</v>
      </c>
      <c r="DU7" s="39">
        <v>0</v>
      </c>
      <c r="DV7" s="39">
        <v>0</v>
      </c>
      <c r="DW7" s="39">
        <v>0</v>
      </c>
      <c r="DX7" s="39">
        <v>0</v>
      </c>
      <c r="DY7" s="39">
        <v>0</v>
      </c>
      <c r="DZ7" s="39">
        <v>0</v>
      </c>
      <c r="EA7" s="39">
        <v>0</v>
      </c>
      <c r="EB7" s="39">
        <v>0.04</v>
      </c>
      <c r="EC7" s="39">
        <v>0</v>
      </c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</v>
      </c>
      <c r="EJ7" s="39">
        <v>0.11</v>
      </c>
      <c r="EK7" s="39">
        <v>0.05</v>
      </c>
      <c r="EL7" s="39">
        <v>0.04</v>
      </c>
      <c r="EM7" s="39">
        <v>7.0000000000000007E-2</v>
      </c>
      <c r="EN7" s="39">
        <v>0.09</v>
      </c>
      <c r="EO7" s="39">
        <v>0.09</v>
      </c>
    </row>
    <row r="8" spans="1:148"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</row>
    <row r="9" spans="1:148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R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8">
      <c r="A10" s="41" t="s">
        <v>58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