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旧共有フォルダ\02.経理担当\照会・回答\H30\★財政課\310127 経営分析比較表\"/>
    </mc:Choice>
  </mc:AlternateContent>
  <workbookProtection workbookAlgorithmName="SHA-512" workbookHashValue="2CjHkjValNzBA607ZBbEhEh0EsDSuJeBlWmWejcfcr7BOCBCt/oomAS41sn01eoCw5JFZMllaRY3RXfM8VDEJA==" workbookSaltValue="mYpJ2+AxVuuJeezNxElO1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<sst xmlns="http://schemas.openxmlformats.org/spreadsheetml/2006/main" count="232" uniqueCount="120">
  <si>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</si>
  <si>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</si>
  <si>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</si>
  <si>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</si>
  <si>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</si>
  <si>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</si>
  <si>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</si>
  <si>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</si>
  <si>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</si>
  <si>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</si>
  <si>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</si>
  <si>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</si>
  <si>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</si>
  <si>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</si>
  <si>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</si>
  <si>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</si>
  <si>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</si>
  <si>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</si>
  <si>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</si>
  <si>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</si>
  <si>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</si>
  <si>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</si>
  <si>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</si>
  <si>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</si>
  <si>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</si>
  <si>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</si>
  <si>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</si>
  <si>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</si>
  <si>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</si>
  <si>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</si>
  <si>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</si>
  <si>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</si>
  <si>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</si>
  <si>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</si>
  <si>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</si>
  <si>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</si>
  <si>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</si>
  <si>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</si>
  <si>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</si>
  <si>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</si>
  <si>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</si>
  <si>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</si>
  <si>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</si>
  <si>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</si>
  <si>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</si>
  <si>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</si>
  <si>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</si>
  <si>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</si>
  <si>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</si>
  <si>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</si>
  <si>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</si>
  <si>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</si>
  <si>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</si>
  <si>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</si>
  <si>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</si>
  <si>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</si>
  <si>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</si>
  <si>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</si>
  <si>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</si>
  <si>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</si>
  <si>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</si>
  <si>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</si>
  <si>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</si>
  <si>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</si>
  <si>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</si>
  <si>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</si>
  <si>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</si>
  <si>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</si>
  <si>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</si>
  <si>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</si>
  <si>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</si>
  <si>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</si>
  <si>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</si>
  <si>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</si>
  <si>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</si>
  <si>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</si>
  <si>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</si>
  <si>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</si>
  <si>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</si>
  <si>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</si>
  <si>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</si>
  <si>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</si>
  <si>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</si>
  <si>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</si>
  <si>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</si>
  <si>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</si>
  <si>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</si>
  <si>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</si>
  <si>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</si>
  <si>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</si>
  <si>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</si>
  <si>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</si>
  <si>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</si>
  <si>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</si>
  <si>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</si>
  <si>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</si>
  <si>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</si>
  <si>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</si>
  <si>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</si>
  <si>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</si>
  <si>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</si>
  <si>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</si>
  <si>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</si>
  <si>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</si>
  <si>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</si>
  <si>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</si>
  <si>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</si>
  <si>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</si>
  <si>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</si>
  <si>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</si>
  <si>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</si>
  <si>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</si>
  <si>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</si>
  <si>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</si>
  <si>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</si>
  <si>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</si>
  <si>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</si>
  <si>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①については、H27においては庁舎の更新により減少しているが、毎年度増加傾向にあることから、今後、施設の更新需要の増加が懸念される。
　②③については、管路の経年化が進んでいることから経年化に比べ施設の更新が少ないことを表している。</t>
    <rPh sb="16" eb="18">
      <t>チョウシャ</t>
    </rPh>
    <rPh sb="19" eb="21">
      <t>コウシン</t>
    </rPh>
    <rPh sb="24" eb="26">
      <t>ゲンショウ</t>
    </rPh>
    <phoneticPr fontId="16"/>
  </si>
  <si>
    <t xml:space="preserve">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横ばいであることから企業債残高についても適正に管理していくことが必要である。
　最後に人口の減少や大口使用者の節水などにより給水収益が減少傾向にあることから、今後一層効率的な事業運営に努めるとともに、更新需要の精査を行い、変化する社会情勢に即した水道料金体系の見直しも視野に入れて検討する必要がある。
</t>
    <rPh sb="110" eb="111">
      <t>ヨコ</t>
    </rPh>
    <phoneticPr fontId="16"/>
  </si>
  <si>
    <t>　①②⑤については、人口減少及び大口使用者の節水に伴い給水収益が減少しているものの、類似団体平均値と比べ良好な値を示している。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ただし、現金預金等が減少傾向にあることから注視する必要がある。
　④については、企業債の残高は横ばいであるが給水収益が減少傾向であることから、類似団体の平均値が減少傾向であるにもかかわらず増加傾向にある。
　⑥給水原価については、本市における取水時の水質が良好であることなどから類似団体平均値と比べ低くなっている。
　⑦施設利用率については、類似団体平均値に比べ高くなっている。H28以降の増加は、一日配水能力の数値が見直されたことによるものである。
　⑧有収率については、類似団体平均値に比べて悪い値となっているが、漏水対策を実施しながら有収率の増加を目指している。</t>
    <rPh sb="16" eb="18">
      <t>オオクチ</t>
    </rPh>
    <rPh sb="18" eb="21">
      <t>シヨウシャ</t>
    </rPh>
    <rPh sb="22" eb="24">
      <t>セッスイ</t>
    </rPh>
    <rPh sb="183" eb="184">
      <t>ヨコ</t>
    </rPh>
    <rPh sb="328" eb="330">
      <t>イコウ</t>
    </rPh>
    <rPh sb="331" eb="333">
      <t>ゾウカ</t>
    </rPh>
    <rPh sb="335" eb="337">
      <t>イチニチ</t>
    </rPh>
    <rPh sb="337" eb="339">
      <t>ハイスイ</t>
    </rPh>
    <rPh sb="339" eb="341">
      <t>ノウリョク</t>
    </rPh>
    <rPh sb="342" eb="344">
      <t>スウチ</t>
    </rPh>
    <rPh sb="345" eb="347">
      <t>ミナオ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</si>
</sst>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0.57999999999999996</c:v>
                </c:pt>
                <c:pt idx="2">
                  <c:v>0.39</c:v>
                </c:pt>
                <c:pt idx="3">
                  <c:v>0.25</c:v>
                </c:pt>
                <c:pt idx="4">
                  <c:v>0.25</c:v>
                </c:pt>
              </c:numCache>
            </c:numRef>
          </c:val>
          <c:extLst>
            <c:ext xmlns:c16="http://schemas.microsoft.com/office/drawing/2014/chart" uri="{C3380CC4-5D6E-409C-BE32-E72D297353CC}">
              <c16:uniqueId val="{00000000-4976-4A21-A237-3FB7901227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c:ext xmlns:c16="http://schemas.microsoft.com/office/drawing/2014/chart" uri="{C3380CC4-5D6E-409C-BE32-E72D297353CC}">
              <c16:uniqueId val="{00000001-4976-4A21-A237-3FB7901227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62.07</c:v>
                </c:pt>
                <c:pt idx="1">
                  <c:v>60.06</c:v>
                </c:pt>
                <c:pt idx="2">
                  <c:v>59.08</c:v>
                </c:pt>
                <c:pt idx="3">
                  <c:v>68.41</c:v>
                </c:pt>
                <c:pt idx="4">
                  <c:v>68.28</c:v>
                </c:pt>
              </c:numCache>
            </c:numRef>
          </c:val>
          <c:extLst>
            <c:ext xmlns:c16="http://schemas.microsoft.com/office/drawing/2014/chart" uri="{C3380CC4-5D6E-409C-BE32-E72D297353CC}">
              <c16:uniqueId val="{00000000-9361-4910-9906-F0614311BE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c:ext xmlns:c16="http://schemas.microsoft.com/office/drawing/2014/chart" uri="{C3380CC4-5D6E-409C-BE32-E72D297353CC}">
              <c16:uniqueId val="{00000001-9361-4910-9906-F0614311BE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c:v>
                </c:pt>
                <c:pt idx="1">
                  <c:v>88.5</c:v>
                </c:pt>
                <c:pt idx="2">
                  <c:v>88.5</c:v>
                </c:pt>
                <c:pt idx="3">
                  <c:v>88.6</c:v>
                </c:pt>
                <c:pt idx="4">
                  <c:v>88.45</c:v>
                </c:pt>
              </c:numCache>
            </c:numRef>
          </c:val>
          <c:extLst>
            <c:ext xmlns:c16="http://schemas.microsoft.com/office/drawing/2014/chart" uri="{C3380CC4-5D6E-409C-BE32-E72D297353CC}">
              <c16:uniqueId val="{00000000-6D5B-4F73-B773-8015F8C5B6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c:ext xmlns:c16="http://schemas.microsoft.com/office/drawing/2014/chart" uri="{C3380CC4-5D6E-409C-BE32-E72D297353CC}">
              <c16:uniqueId val="{00000001-6D5B-4F73-B773-8015F8C5B6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109.84</c:v>
                </c:pt>
                <c:pt idx="1">
                  <c:v>114.08</c:v>
                </c:pt>
                <c:pt idx="2">
                  <c:v>117.48</c:v>
                </c:pt>
                <c:pt idx="3">
                  <c:v>120.46</c:v>
                </c:pt>
                <c:pt idx="4">
                  <c:v>118.24</c:v>
                </c:pt>
              </c:numCache>
            </c:numRef>
          </c:val>
          <c:extLst>
            <c:ext xmlns:c16="http://schemas.microsoft.com/office/drawing/2014/chart" uri="{C3380CC4-5D6E-409C-BE32-E72D297353CC}">
              <c16:uniqueId val="{00000000-1D74-4487-9CAB-44099431E0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c:ext xmlns:c16="http://schemas.microsoft.com/office/drawing/2014/chart" uri="{C3380CC4-5D6E-409C-BE32-E72D297353CC}">
              <c16:uniqueId val="{00000001-1D74-4487-9CAB-44099431E0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46.44</c:v>
                </c:pt>
                <c:pt idx="1">
                  <c:v>46.59</c:v>
                </c:pt>
                <c:pt idx="2">
                  <c:v>45.56</c:v>
                </c:pt>
                <c:pt idx="3">
                  <c:v>46.41</c:v>
                </c:pt>
                <c:pt idx="4">
                  <c:v>46.47</c:v>
                </c:pt>
              </c:numCache>
            </c:numRef>
          </c:val>
          <c:extLst>
            <c:ext xmlns:c16="http://schemas.microsoft.com/office/drawing/2014/chart" uri="{C3380CC4-5D6E-409C-BE32-E72D297353CC}">
              <c16:uniqueId val="{00000000-4699-4A85-9D85-6559E9203E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c:ext xmlns:c16="http://schemas.microsoft.com/office/drawing/2014/chart" uri="{C3380CC4-5D6E-409C-BE32-E72D297353CC}">
              <c16:uniqueId val="{00000001-4699-4A85-9D85-6559E9203E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18.329999999999998</c:v>
                </c:pt>
                <c:pt idx="1">
                  <c:v>19.149999999999999</c:v>
                </c:pt>
                <c:pt idx="2">
                  <c:v>20.36</c:v>
                </c:pt>
                <c:pt idx="3">
                  <c:v>22.53</c:v>
                </c:pt>
                <c:pt idx="4">
                  <c:v>22.44</c:v>
                </c:pt>
              </c:numCache>
            </c:numRef>
          </c:val>
          <c:extLst>
            <c:ext xmlns:c16="http://schemas.microsoft.com/office/drawing/2014/chart" uri="{C3380CC4-5D6E-409C-BE32-E72D297353CC}">
              <c16:uniqueId val="{00000000-2591-4B99-B1AA-A9912B3363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c:ext xmlns:c16="http://schemas.microsoft.com/office/drawing/2014/chart" uri="{C3380CC4-5D6E-409C-BE32-E72D297353CC}">
              <c16:uniqueId val="{00000001-2591-4B99-B1AA-A9912B3363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32-4398-8582-B736BF79A5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32-4398-8582-B736BF79A5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705.03</c:v>
                </c:pt>
                <c:pt idx="1">
                  <c:v>340.02</c:v>
                </c:pt>
                <c:pt idx="2">
                  <c:v>261.67</c:v>
                </c:pt>
                <c:pt idx="3">
                  <c:v>285.77</c:v>
                </c:pt>
                <c:pt idx="4">
                  <c:v>307.01</c:v>
                </c:pt>
              </c:numCache>
            </c:numRef>
          </c:val>
          <c:extLst>
            <c:ext xmlns:c16="http://schemas.microsoft.com/office/drawing/2014/chart" uri="{C3380CC4-5D6E-409C-BE32-E72D297353CC}">
              <c16:uniqueId val="{00000000-60E0-476C-A3DC-E7F69E0AA5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c:ext xmlns:c16="http://schemas.microsoft.com/office/drawing/2014/chart" uri="{C3380CC4-5D6E-409C-BE32-E72D297353CC}">
              <c16:uniqueId val="{00000001-60E0-476C-A3DC-E7F69E0AA5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426.58</c:v>
                </c:pt>
                <c:pt idx="1">
                  <c:v>442.28</c:v>
                </c:pt>
                <c:pt idx="2">
                  <c:v>461.46</c:v>
                </c:pt>
                <c:pt idx="3">
                  <c:v>462.64</c:v>
                </c:pt>
                <c:pt idx="4">
                  <c:v>480.04</c:v>
                </c:pt>
              </c:numCache>
            </c:numRef>
          </c:val>
          <c:extLst>
            <c:ext xmlns:c16="http://schemas.microsoft.com/office/drawing/2014/chart" uri="{C3380CC4-5D6E-409C-BE32-E72D297353CC}">
              <c16:uniqueId val="{00000000-7E78-4A7C-990C-7B199CBF2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c:ext xmlns:c16="http://schemas.microsoft.com/office/drawing/2014/chart" uri="{C3380CC4-5D6E-409C-BE32-E72D297353CC}">
              <c16:uniqueId val="{00000001-7E78-4A7C-990C-7B199CBF2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105.91</c:v>
                </c:pt>
                <c:pt idx="1">
                  <c:v>111.32</c:v>
                </c:pt>
                <c:pt idx="2">
                  <c:v>115.37</c:v>
                </c:pt>
                <c:pt idx="3">
                  <c:v>116.24</c:v>
                </c:pt>
                <c:pt idx="4">
                  <c:v>113.07</c:v>
                </c:pt>
              </c:numCache>
            </c:numRef>
          </c:val>
          <c:extLst>
            <c:ext xmlns:c16="http://schemas.microsoft.com/office/drawing/2014/chart" uri="{C3380CC4-5D6E-409C-BE32-E72D297353CC}">
              <c16:uniqueId val="{00000000-8128-46BB-8360-6972DB02D3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c:ext xmlns:c16="http://schemas.microsoft.com/office/drawing/2014/chart" uri="{C3380CC4-5D6E-409C-BE32-E72D297353CC}">
              <c16:uniqueId val="{00000001-8128-46BB-8360-6972DB02D3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120.66</c:v>
                </c:pt>
                <c:pt idx="1">
                  <c:v>114.56</c:v>
                </c:pt>
                <c:pt idx="2">
                  <c:v>110.28</c:v>
                </c:pt>
                <c:pt idx="3">
                  <c:v>109.32</c:v>
                </c:pt>
                <c:pt idx="4">
                  <c:v>112.33</c:v>
                </c:pt>
              </c:numCache>
            </c:numRef>
          </c:val>
          <c:extLst>
            <c:ext xmlns:c16="http://schemas.microsoft.com/office/drawing/2014/chart" uri="{C3380CC4-5D6E-409C-BE32-E72D297353CC}">
              <c16:uniqueId val="{00000000-2B73-4C17-8226-2EB8E14E92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c:ext xmlns:c16="http://schemas.microsoft.com/office/drawing/2014/chart" uri="{C3380CC4-5D6E-409C-BE32-E72D297353CC}">
              <c16:uniqueId val="{00000001-2B73-4C17-8226-2EB8E14E92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706287</v>
      </c>
      <c r="AM8" s="59"/>
      <c r="AN8" s="59"/>
      <c r="AO8" s="59"/>
      <c r="AP8" s="59"/>
      <c r="AQ8" s="59"/>
      <c r="AR8" s="59"/>
      <c r="AS8" s="59"/>
      <c r="AT8" s="50">
        <f>データ!$S$6</f>
        <v>1411.9</v>
      </c>
      <c r="AU8" s="51"/>
      <c r="AV8" s="51"/>
      <c r="AW8" s="51"/>
      <c r="AX8" s="51"/>
      <c r="AY8" s="51"/>
      <c r="AZ8" s="51"/>
      <c r="BA8" s="51"/>
      <c r="BB8" s="52">
        <f>データ!$T$6</f>
        <v>500.24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57.94</v>
      </c>
      <c r="J10" s="51"/>
      <c r="K10" s="51"/>
      <c r="L10" s="51"/>
      <c r="M10" s="51"/>
      <c r="N10" s="51"/>
      <c r="O10" s="62"/>
      <c r="P10" s="52">
        <f>データ!$P$6</f>
        <v>97.77</v>
      </c>
      <c r="Q10" s="52"/>
      <c r="R10" s="52"/>
      <c r="S10" s="52"/>
      <c r="T10" s="52"/>
      <c r="U10" s="52"/>
      <c r="V10" s="52"/>
      <c r="W10" s="59">
        <f>データ!$Q$6</f>
        <v>2210</v>
      </c>
      <c r="X10" s="59"/>
      <c r="Y10" s="59"/>
      <c r="Z10" s="59"/>
      <c r="AA10" s="59"/>
      <c r="AB10" s="59"/>
      <c r="AC10" s="59"/>
      <c r="AD10" s="2"/>
      <c r="AE10" s="2"/>
      <c r="AF10" s="2"/>
      <c r="AG10" s="2"/>
      <c r="AH10" s="4"/>
      <c r="AI10" s="4"/>
      <c r="AJ10" s="4"/>
      <c r="AK10" s="4"/>
      <c r="AL10" s="59">
        <f>データ!$U$6</f>
        <v>688331</v>
      </c>
      <c r="AM10" s="59"/>
      <c r="AN10" s="59"/>
      <c r="AO10" s="59"/>
      <c r="AP10" s="59"/>
      <c r="AQ10" s="59"/>
      <c r="AR10" s="59"/>
      <c r="AS10" s="59"/>
      <c r="AT10" s="50">
        <f>データ!$V$6</f>
        <v>156.38999999999999</v>
      </c>
      <c r="AU10" s="51"/>
      <c r="AV10" s="51"/>
      <c r="AW10" s="51"/>
      <c r="AX10" s="51"/>
      <c r="AY10" s="51"/>
      <c r="AZ10" s="51"/>
      <c r="BA10" s="51"/>
      <c r="BB10" s="52">
        <f>データ!$W$6</f>
        <v>4401.37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ecLP6pPAKWQjWI/SopXD4G+nS80p+EwBUOwMD21n0twTBg6Au4NSzdsp+gVMznDDuZzsuKtz09VH+yrDj788w==" saltValue="xFQzn2BRINqP63FCiFQUq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221007</v>
      </c>
      <c r="D6" s="33">
        <f t="shared" si="3"/>
        <v>46</v>
      </c>
      <c r="E6" s="33">
        <f t="shared" si="3"/>
        <v>1</v>
      </c>
      <c r="F6" s="33">
        <f t="shared" si="3"/>
        <v>0</v>
      </c>
      <c r="G6" s="33">
        <f t="shared" si="3"/>
        <v>1</v>
      </c>
      <c r="H6" s="33" t="str">
        <f t="shared" si="3"/>
        <v>静岡県　静岡市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57.94</v>
      </c>
      <c r="P6" s="34">
        <f t="shared" si="3"/>
        <v>97.77</v>
      </c>
      <c r="Q6" s="34">
        <f t="shared" si="3"/>
        <v>2210</v>
      </c>
      <c r="R6" s="34">
        <f t="shared" si="3"/>
        <v>706287</v>
      </c>
      <c r="S6" s="34">
        <f t="shared" si="3"/>
        <v>1411.9</v>
      </c>
      <c r="T6" s="34">
        <f t="shared" si="3"/>
        <v>500.24</v>
      </c>
      <c r="U6" s="34">
        <f t="shared" si="3"/>
        <v>688331</v>
      </c>
      <c r="V6" s="34">
        <f t="shared" si="3"/>
        <v>156.38999999999999</v>
      </c>
      <c r="W6" s="34">
        <f t="shared" si="3"/>
        <v>4401.37</v>
      </c>
      <c r="X6" s="35">
        <f>IF(X7="",NA(),X7)</f>
        <v>109.84</v>
      </c>
      <c r="Y6" s="35">
        <f t="shared" ref="Y6:AG6" si="4">IF(Y7="",NA(),Y7)</f>
        <v>114.08</v>
      </c>
      <c r="Z6" s="35">
        <f t="shared" si="4"/>
        <v>117.48</v>
      </c>
      <c r="AA6" s="35">
        <f t="shared" si="4"/>
        <v>120.46</v>
      </c>
      <c r="AB6" s="35">
        <f t="shared" si="4"/>
        <v>118.24</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705.03</v>
      </c>
      <c r="AU6" s="35">
        <f t="shared" ref="AU6:BC6" si="6">IF(AU7="",NA(),AU7)</f>
        <v>340.02</v>
      </c>
      <c r="AV6" s="35">
        <f t="shared" si="6"/>
        <v>261.67</v>
      </c>
      <c r="AW6" s="35">
        <f t="shared" si="6"/>
        <v>285.77</v>
      </c>
      <c r="AX6" s="35">
        <f t="shared" si="6"/>
        <v>307.01</v>
      </c>
      <c r="AY6" s="35">
        <f t="shared" si="6"/>
        <v>295.06</v>
      </c>
      <c r="AZ6" s="35">
        <f t="shared" si="6"/>
        <v>178.43</v>
      </c>
      <c r="BA6" s="35">
        <f t="shared" si="6"/>
        <v>168.99</v>
      </c>
      <c r="BB6" s="35">
        <f t="shared" si="6"/>
        <v>159.12</v>
      </c>
      <c r="BC6" s="35">
        <f t="shared" si="6"/>
        <v>169.68</v>
      </c>
      <c r="BD6" s="34" t="str">
        <f>IF(BD7="","",IF(BD7="-","【-】","【"&amp;SUBSTITUTE(TEXT(BD7,"#,##0.00"),"-","△")&amp;"】"))</f>
        <v>【264.34】</v>
      </c>
      <c r="BE6" s="35">
        <f>IF(BE7="",NA(),BE7)</f>
        <v>426.58</v>
      </c>
      <c r="BF6" s="35">
        <f t="shared" ref="BF6:BN6" si="7">IF(BF7="",NA(),BF7)</f>
        <v>442.28</v>
      </c>
      <c r="BG6" s="35">
        <f t="shared" si="7"/>
        <v>461.46</v>
      </c>
      <c r="BH6" s="35">
        <f t="shared" si="7"/>
        <v>462.64</v>
      </c>
      <c r="BI6" s="35">
        <f t="shared" si="7"/>
        <v>480.04</v>
      </c>
      <c r="BJ6" s="35">
        <f t="shared" si="7"/>
        <v>226.55</v>
      </c>
      <c r="BK6" s="35">
        <f t="shared" si="7"/>
        <v>220.35</v>
      </c>
      <c r="BL6" s="35">
        <f t="shared" si="7"/>
        <v>212.16</v>
      </c>
      <c r="BM6" s="35">
        <f t="shared" si="7"/>
        <v>206.16</v>
      </c>
      <c r="BN6" s="35">
        <f t="shared" si="7"/>
        <v>203.63</v>
      </c>
      <c r="BO6" s="34" t="str">
        <f>IF(BO7="","",IF(BO7="-","【-】","【"&amp;SUBSTITUTE(TEXT(BO7,"#,##0.00"),"-","△")&amp;"】"))</f>
        <v>【274.27】</v>
      </c>
      <c r="BP6" s="35">
        <f>IF(BP7="",NA(),BP7)</f>
        <v>105.91</v>
      </c>
      <c r="BQ6" s="35">
        <f t="shared" ref="BQ6:BY6" si="8">IF(BQ7="",NA(),BQ7)</f>
        <v>111.32</v>
      </c>
      <c r="BR6" s="35">
        <f t="shared" si="8"/>
        <v>115.37</v>
      </c>
      <c r="BS6" s="35">
        <f t="shared" si="8"/>
        <v>116.24</v>
      </c>
      <c r="BT6" s="35">
        <f t="shared" si="8"/>
        <v>113.07</v>
      </c>
      <c r="BU6" s="35">
        <f t="shared" si="8"/>
        <v>99.53</v>
      </c>
      <c r="BV6" s="35">
        <f t="shared" si="8"/>
        <v>104.05</v>
      </c>
      <c r="BW6" s="35">
        <f t="shared" si="8"/>
        <v>104.16</v>
      </c>
      <c r="BX6" s="35">
        <f t="shared" si="8"/>
        <v>104.03</v>
      </c>
      <c r="BY6" s="35">
        <f t="shared" si="8"/>
        <v>103.04</v>
      </c>
      <c r="BZ6" s="34" t="str">
        <f>IF(BZ7="","",IF(BZ7="-","【-】","【"&amp;SUBSTITUTE(TEXT(BZ7,"#,##0.00"),"-","△")&amp;"】"))</f>
        <v>【104.36】</v>
      </c>
      <c r="CA6" s="35">
        <f>IF(CA7="",NA(),CA7)</f>
        <v>120.66</v>
      </c>
      <c r="CB6" s="35">
        <f t="shared" ref="CB6:CJ6" si="9">IF(CB7="",NA(),CB7)</f>
        <v>114.56</v>
      </c>
      <c r="CC6" s="35">
        <f t="shared" si="9"/>
        <v>110.28</v>
      </c>
      <c r="CD6" s="35">
        <f t="shared" si="9"/>
        <v>109.32</v>
      </c>
      <c r="CE6" s="35">
        <f t="shared" si="9"/>
        <v>112.33</v>
      </c>
      <c r="CF6" s="35">
        <f t="shared" si="9"/>
        <v>179.62</v>
      </c>
      <c r="CG6" s="35">
        <f t="shared" si="9"/>
        <v>171.57</v>
      </c>
      <c r="CH6" s="35">
        <f t="shared" si="9"/>
        <v>171.29</v>
      </c>
      <c r="CI6" s="35">
        <f t="shared" si="9"/>
        <v>171.54</v>
      </c>
      <c r="CJ6" s="35">
        <f t="shared" si="9"/>
        <v>173</v>
      </c>
      <c r="CK6" s="34" t="str">
        <f>IF(CK7="","",IF(CK7="-","【-】","【"&amp;SUBSTITUTE(TEXT(CK7,"#,##0.00"),"-","△")&amp;"】"))</f>
        <v>【165.71】</v>
      </c>
      <c r="CL6" s="35">
        <f>IF(CL7="",NA(),CL7)</f>
        <v>62.07</v>
      </c>
      <c r="CM6" s="35">
        <f t="shared" ref="CM6:CU6" si="10">IF(CM7="",NA(),CM7)</f>
        <v>60.06</v>
      </c>
      <c r="CN6" s="35">
        <f t="shared" si="10"/>
        <v>59.08</v>
      </c>
      <c r="CO6" s="35">
        <f t="shared" si="10"/>
        <v>68.41</v>
      </c>
      <c r="CP6" s="35">
        <f t="shared" si="10"/>
        <v>68.28</v>
      </c>
      <c r="CQ6" s="35">
        <f t="shared" si="10"/>
        <v>59.6</v>
      </c>
      <c r="CR6" s="35">
        <f t="shared" si="10"/>
        <v>58.97</v>
      </c>
      <c r="CS6" s="35">
        <f t="shared" si="10"/>
        <v>58.67</v>
      </c>
      <c r="CT6" s="35">
        <f t="shared" si="10"/>
        <v>59</v>
      </c>
      <c r="CU6" s="35">
        <f t="shared" si="10"/>
        <v>59.36</v>
      </c>
      <c r="CV6" s="34" t="str">
        <f>IF(CV7="","",IF(CV7="-","【-】","【"&amp;SUBSTITUTE(TEXT(CV7,"#,##0.00"),"-","△")&amp;"】"))</f>
        <v>【60.41】</v>
      </c>
      <c r="CW6" s="35">
        <f>IF(CW7="",NA(),CW7)</f>
        <v>88.4</v>
      </c>
      <c r="CX6" s="35">
        <f t="shared" ref="CX6:DF6" si="11">IF(CX7="",NA(),CX7)</f>
        <v>88.5</v>
      </c>
      <c r="CY6" s="35">
        <f t="shared" si="11"/>
        <v>88.5</v>
      </c>
      <c r="CZ6" s="35">
        <f t="shared" si="11"/>
        <v>88.6</v>
      </c>
      <c r="DA6" s="35">
        <f t="shared" si="11"/>
        <v>88.45</v>
      </c>
      <c r="DB6" s="35">
        <f t="shared" si="11"/>
        <v>93.22</v>
      </c>
      <c r="DC6" s="35">
        <f t="shared" si="11"/>
        <v>92.91</v>
      </c>
      <c r="DD6" s="35">
        <f t="shared" si="11"/>
        <v>93.36</v>
      </c>
      <c r="DE6" s="35">
        <f t="shared" si="11"/>
        <v>93.69</v>
      </c>
      <c r="DF6" s="35">
        <f t="shared" si="11"/>
        <v>93.82</v>
      </c>
      <c r="DG6" s="34" t="str">
        <f>IF(DG7="","",IF(DG7="-","【-】","【"&amp;SUBSTITUTE(TEXT(DG7,"#,##0.00"),"-","△")&amp;"】"))</f>
        <v>【89.93】</v>
      </c>
      <c r="DH6" s="35">
        <f>IF(DH7="",NA(),DH7)</f>
        <v>46.44</v>
      </c>
      <c r="DI6" s="35">
        <f t="shared" ref="DI6:DQ6" si="12">IF(DI7="",NA(),DI7)</f>
        <v>46.59</v>
      </c>
      <c r="DJ6" s="35">
        <f t="shared" si="12"/>
        <v>45.56</v>
      </c>
      <c r="DK6" s="35">
        <f t="shared" si="12"/>
        <v>46.41</v>
      </c>
      <c r="DL6" s="35">
        <f t="shared" si="12"/>
        <v>46.47</v>
      </c>
      <c r="DM6" s="35">
        <f t="shared" si="12"/>
        <v>45.85</v>
      </c>
      <c r="DN6" s="35">
        <f t="shared" si="12"/>
        <v>46.73</v>
      </c>
      <c r="DO6" s="35">
        <f t="shared" si="12"/>
        <v>47.39</v>
      </c>
      <c r="DP6" s="35">
        <f t="shared" si="12"/>
        <v>48.05</v>
      </c>
      <c r="DQ6" s="35">
        <f t="shared" si="12"/>
        <v>48.64</v>
      </c>
      <c r="DR6" s="34" t="str">
        <f>IF(DR7="","",IF(DR7="-","【-】","【"&amp;SUBSTITUTE(TEXT(DR7,"#,##0.00"),"-","△")&amp;"】"))</f>
        <v>【48.12】</v>
      </c>
      <c r="DS6" s="35">
        <f>IF(DS7="",NA(),DS7)</f>
        <v>18.329999999999998</v>
      </c>
      <c r="DT6" s="35">
        <f t="shared" ref="DT6:EB6" si="13">IF(DT7="",NA(),DT7)</f>
        <v>19.149999999999999</v>
      </c>
      <c r="DU6" s="35">
        <f t="shared" si="13"/>
        <v>20.36</v>
      </c>
      <c r="DV6" s="35">
        <f t="shared" si="13"/>
        <v>22.53</v>
      </c>
      <c r="DW6" s="35">
        <f t="shared" si="13"/>
        <v>22.44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0.63</v>
      </c>
      <c r="EE6" s="35">
        <f t="shared" ref="EE6:EM6" si="14">IF(EE7="",NA(),EE7)</f>
        <v>0.57999999999999996</v>
      </c>
      <c r="EF6" s="35">
        <f t="shared" si="14"/>
        <v>0.39</v>
      </c>
      <c r="EG6" s="35">
        <f t="shared" si="14"/>
        <v>0.25</v>
      </c>
      <c r="EH6" s="35">
        <f t="shared" si="14"/>
        <v>0.25</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221007</v>
      </c>
      <c r="D7" s="37">
        <v>46</v>
      </c>
      <c r="E7" s="37">
        <v>1</v>
      </c>
      <c r="F7" s="37">
        <v>0</v>
      </c>
      <c r="G7" s="37">
        <v>1</v>
      </c>
      <c r="H7" s="37" t="s">
        <v>105</v>
      </c>
      <c r="I7" s="37" t="s">
        <v>106</v>
      </c>
      <c r="J7" s="37" t="s">
        <v>107</v>
      </c>
      <c r="K7" s="37" t="s">
        <v>108</v>
      </c>
      <c r="L7" s="37" t="s">
        <v>109</v>
      </c>
      <c r="M7" s="37" t="s">
        <v>110</v>
      </c>
      <c r="N7" s="38" t="s">
        <v>111</v>
      </c>
      <c r="O7" s="38">
        <v>57.94</v>
      </c>
      <c r="P7" s="38">
        <v>97.77</v>
      </c>
      <c r="Q7" s="38">
        <v>2210</v>
      </c>
      <c r="R7" s="38">
        <v>706287</v>
      </c>
      <c r="S7" s="38">
        <v>1411.9</v>
      </c>
      <c r="T7" s="38">
        <v>500.24</v>
      </c>
      <c r="U7" s="38">
        <v>688331</v>
      </c>
      <c r="V7" s="38">
        <v>156.38999999999999</v>
      </c>
      <c r="W7" s="38">
        <v>4401.37</v>
      </c>
      <c r="X7" s="38">
        <v>109.84</v>
      </c>
      <c r="Y7" s="38">
        <v>114.08</v>
      </c>
      <c r="Z7" s="38">
        <v>117.48</v>
      </c>
      <c r="AA7" s="38">
        <v>120.46</v>
      </c>
      <c r="AB7" s="38">
        <v>118.24</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705.03</v>
      </c>
      <c r="AU7" s="38">
        <v>340.02</v>
      </c>
      <c r="AV7" s="38">
        <v>261.67</v>
      </c>
      <c r="AW7" s="38">
        <v>285.77</v>
      </c>
      <c r="AX7" s="38">
        <v>307.01</v>
      </c>
      <c r="AY7" s="38">
        <v>295.06</v>
      </c>
      <c r="AZ7" s="38">
        <v>178.43</v>
      </c>
      <c r="BA7" s="38">
        <v>168.99</v>
      </c>
      <c r="BB7" s="38">
        <v>159.12</v>
      </c>
      <c r="BC7" s="38">
        <v>169.68</v>
      </c>
      <c r="BD7" s="38">
        <v>264.33999999999997</v>
      </c>
      <c r="BE7" s="38">
        <v>426.58</v>
      </c>
      <c r="BF7" s="38">
        <v>442.28</v>
      </c>
      <c r="BG7" s="38">
        <v>461.46</v>
      </c>
      <c r="BH7" s="38">
        <v>462.64</v>
      </c>
      <c r="BI7" s="38">
        <v>480.04</v>
      </c>
      <c r="BJ7" s="38">
        <v>226.55</v>
      </c>
      <c r="BK7" s="38">
        <v>220.35</v>
      </c>
      <c r="BL7" s="38">
        <v>212.16</v>
      </c>
      <c r="BM7" s="38">
        <v>206.16</v>
      </c>
      <c r="BN7" s="38">
        <v>203.63</v>
      </c>
      <c r="BO7" s="38">
        <v>274.27</v>
      </c>
      <c r="BP7" s="38">
        <v>105.91</v>
      </c>
      <c r="BQ7" s="38">
        <v>111.32</v>
      </c>
      <c r="BR7" s="38">
        <v>115.37</v>
      </c>
      <c r="BS7" s="38">
        <v>116.24</v>
      </c>
      <c r="BT7" s="38">
        <v>113.07</v>
      </c>
      <c r="BU7" s="38">
        <v>99.53</v>
      </c>
      <c r="BV7" s="38">
        <v>104.05</v>
      </c>
      <c r="BW7" s="38">
        <v>104.16</v>
      </c>
      <c r="BX7" s="38">
        <v>104.03</v>
      </c>
      <c r="BY7" s="38">
        <v>103.04</v>
      </c>
      <c r="BZ7" s="38">
        <v>104.36</v>
      </c>
      <c r="CA7" s="38">
        <v>120.66</v>
      </c>
      <c r="CB7" s="38">
        <v>114.56</v>
      </c>
      <c r="CC7" s="38">
        <v>110.28</v>
      </c>
      <c r="CD7" s="38">
        <v>109.32</v>
      </c>
      <c r="CE7" s="38">
        <v>112.33</v>
      </c>
      <c r="CF7" s="38">
        <v>179.62</v>
      </c>
      <c r="CG7" s="38">
        <v>171.57</v>
      </c>
      <c r="CH7" s="38">
        <v>171.29</v>
      </c>
      <c r="CI7" s="38">
        <v>171.54</v>
      </c>
      <c r="CJ7" s="38">
        <v>173</v>
      </c>
      <c r="CK7" s="38">
        <v>165.71</v>
      </c>
      <c r="CL7" s="38">
        <v>62.07</v>
      </c>
      <c r="CM7" s="38">
        <v>60.06</v>
      </c>
      <c r="CN7" s="38">
        <v>59.08</v>
      </c>
      <c r="CO7" s="38">
        <v>68.41</v>
      </c>
      <c r="CP7" s="38">
        <v>68.28</v>
      </c>
      <c r="CQ7" s="38">
        <v>59.6</v>
      </c>
      <c r="CR7" s="38">
        <v>58.97</v>
      </c>
      <c r="CS7" s="38">
        <v>58.67</v>
      </c>
      <c r="CT7" s="38">
        <v>59</v>
      </c>
      <c r="CU7" s="38">
        <v>59.36</v>
      </c>
      <c r="CV7" s="38">
        <v>60.41</v>
      </c>
      <c r="CW7" s="38">
        <v>88.4</v>
      </c>
      <c r="CX7" s="38">
        <v>88.5</v>
      </c>
      <c r="CY7" s="38">
        <v>88.5</v>
      </c>
      <c r="CZ7" s="38">
        <v>88.6</v>
      </c>
      <c r="DA7" s="38">
        <v>88.45</v>
      </c>
      <c r="DB7" s="38">
        <v>93.22</v>
      </c>
      <c r="DC7" s="38">
        <v>92.91</v>
      </c>
      <c r="DD7" s="38">
        <v>93.36</v>
      </c>
      <c r="DE7" s="38">
        <v>93.69</v>
      </c>
      <c r="DF7" s="38">
        <v>93.82</v>
      </c>
      <c r="DG7" s="38">
        <v>89.93</v>
      </c>
      <c r="DH7" s="38">
        <v>46.44</v>
      </c>
      <c r="DI7" s="38">
        <v>46.59</v>
      </c>
      <c r="DJ7" s="38">
        <v>45.56</v>
      </c>
      <c r="DK7" s="38">
        <v>46.41</v>
      </c>
      <c r="DL7" s="38">
        <v>46.47</v>
      </c>
      <c r="DM7" s="38">
        <v>45.85</v>
      </c>
      <c r="DN7" s="38">
        <v>46.73</v>
      </c>
      <c r="DO7" s="38">
        <v>47.39</v>
      </c>
      <c r="DP7" s="38">
        <v>48.05</v>
      </c>
      <c r="DQ7" s="38">
        <v>48.64</v>
      </c>
      <c r="DR7" s="38">
        <v>48.12</v>
      </c>
      <c r="DS7" s="38">
        <v>18.329999999999998</v>
      </c>
      <c r="DT7" s="38">
        <v>19.149999999999999</v>
      </c>
      <c r="DU7" s="38">
        <v>20.36</v>
      </c>
      <c r="DV7" s="38">
        <v>22.53</v>
      </c>
      <c r="DW7" s="38">
        <v>22.44</v>
      </c>
      <c r="DX7" s="38">
        <v>13.95</v>
      </c>
      <c r="DY7" s="38">
        <v>15.33</v>
      </c>
      <c r="DZ7" s="38">
        <v>16.739999999999998</v>
      </c>
      <c r="EA7" s="38">
        <v>17.97</v>
      </c>
      <c r="EB7" s="38">
        <v>19.95</v>
      </c>
      <c r="EC7" s="38">
        <v>15.89</v>
      </c>
      <c r="ED7" s="38">
        <v>0.63</v>
      </c>
      <c r="EE7" s="38">
        <v>0.57999999999999996</v>
      </c>
      <c r="EF7" s="38">
        <v>0.39</v>
      </c>
      <c r="EG7" s="38">
        <v>0.25</v>
      </c>
      <c r="EH7" s="38">
        <v>0.25</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2019-01-25T00:44:18Z</cp:lastPrinted>
  <dcterms:created xsi:type="dcterms:W3CDTF">2018-12-03T08:32:16Z</dcterms:created>
  <dcterms:modified xsi:type="dcterms:W3CDTF">2019-01-29T04:06:12Z</dcterms:modified>
  <cp:category/>
</cp:coreProperties>
</file>