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301000\003企画経理\013経理関係\照会回答\財政課照会（総務省を含む）\H30\29年度決算「経営比較分析表」の分析等について\02 分析表\"/>
    </mc:Choice>
  </mc:AlternateContent>
  <workbookProtection workbookAlgorithmName="SHA-512" workbookHashValue="j/+Yks+Bppk1kJuax/fQrC7P7Z23xvgOdiCaGDsbpkFTt7QP5hM4RrAZL9/GrkQLj0cKUbhjJQXLXxWyHOuR9A==" workbookSaltValue="AV6CNZjAbMk1B/zH14JOg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<sst xmlns="http://schemas.openxmlformats.org/spreadsheetml/2006/main" count="235" uniqueCount="123">
  <si>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</si>
  <si>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</si>
  <si>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</si>
  <si>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</si>
  <si>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</si>
  <si>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</si>
  <si>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</si>
  <si>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</si>
  <si>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</si>
  <si>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</si>
  <si>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</si>
  <si>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</si>
  <si>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</si>
  <si>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</si>
  <si>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</si>
  <si>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</si>
  <si>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</si>
  <si>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</si>
  <si>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</si>
  <si>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</si>
  <si>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</si>
  <si>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</si>
  <si>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</si>
  <si>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</si>
  <si>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</si>
  <si>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</si>
  <si>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</si>
  <si>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</si>
  <si>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</si>
  <si>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</si>
  <si>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</si>
  <si>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</si>
  <si>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</si>
  <si>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</si>
  <si>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</si>
  <si>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</si>
  <si>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</si>
  <si>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</si>
  <si>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</si>
  <si>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</si>
  <si>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</si>
  <si>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</si>
  <si>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</si>
  <si>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</si>
  <si>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</si>
  <si>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</si>
  <si>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</si>
  <si>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</si>
  <si>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</si>
  <si>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</si>
  <si>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</si>
  <si>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</si>
  <si>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</si>
  <si>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</si>
  <si>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</si>
  <si>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</si>
  <si>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</si>
  <si>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</si>
  <si>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</si>
  <si>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</si>
  <si>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</si>
  <si>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</si>
  <si>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</si>
  <si>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</si>
  <si>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</si>
  <si>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</si>
  <si>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</si>
  <si>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</si>
  <si>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</si>
  <si>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</si>
  <si>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</si>
  <si>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</si>
  <si>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</si>
  <si>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</si>
  <si>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</si>
  <si>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</si>
  <si>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</si>
  <si>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</si>
  <si>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</si>
  <si>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</si>
  <si>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</si>
  <si>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</si>
  <si>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</si>
  <si>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</si>
  <si>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</si>
  <si>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</si>
  <si>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</si>
  <si>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</si>
  <si>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</si>
  <si>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</si>
  <si>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</si>
  <si>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</si>
  <si>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</si>
  <si>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</si>
  <si>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</si>
  <si>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</si>
  <si>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</si>
  <si>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</si>
  <si>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</si>
  <si>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</si>
  <si>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</si>
  <si>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</si>
  <si>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</si>
  <si>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</si>
  <si>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</si>
  <si>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</si>
  <si>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</si>
  <si>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</si>
  <si>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</si>
  <si>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</si>
  <si>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</si>
  <si>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</si>
  <si>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</si>
  <si>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</si>
  <si>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</si>
  <si>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</si>
  <si>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</si>
  <si>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</si>
  <si>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</si>
  <si>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</si>
  <si>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①経常収支比率は、過去５年100％以上を維持しており、健全な経営を続けていると言える。
　③流動比率については、平成26年度からの新会計制度移行に伴い、資本と負債の計上が変更されたことで大幅に減少したが、平成29年度は100％を回復した。
　④企業債残高対事業規模比率は過去５年ほぼ横ばいであるが、類似団体平均を大幅に上回っている。これは、類似団体に比べ普及率が低く、未だ拡張事業費がかかっていることや、処理区域内の人口密度が低いため、借入金に対する使用料収入が少ないことが要因と考えられる。
　⑤経費回収率及び⑥汚水処理原価については、類似団体に比べて普及率が低いことや、処理区域内の人口密度が低いために経費に対する使用料収入が少ないことから、経費回収率では平均値を下回り、汚水処理原価は上回る結果となっている。
　⑦施設利用率は、管渠築造工事の進捗や、水洗化率の増加により、類似団体平均を上回っていることから効率的に施設が運用されていると言える。
　⑧水洗化率は年々上昇しているが、普及率との関係もあり、類似団体平均値を大きく下回っている。今後も費用対効果を検証し、普及率と水洗化率の向上を図りたい。</t>
    <rPh sb="103" eb="105">
      <t>ヘイセイ</t>
    </rPh>
    <rPh sb="107" eb="109">
      <t>ネンド</t>
    </rPh>
    <rPh sb="241" eb="242">
      <t>カンガ</t>
    </rPh>
    <rPh sb="250" eb="252">
      <t>ケイヒ</t>
    </rPh>
    <rPh sb="252" eb="254">
      <t>カイシュウ</t>
    </rPh>
    <rPh sb="254" eb="255">
      <t>リツ</t>
    </rPh>
    <rPh sb="255" eb="256">
      <t>オヨ</t>
    </rPh>
    <rPh sb="258" eb="260">
      <t>オスイ</t>
    </rPh>
    <rPh sb="260" eb="262">
      <t>ショリ</t>
    </rPh>
    <rPh sb="262" eb="264">
      <t>ゲンカ</t>
    </rPh>
    <rPh sb="422" eb="423">
      <t>イ</t>
    </rPh>
    <phoneticPr fontId="4"/>
  </si>
  <si>
    <t>　①有形固定資産減価償却率は平成26年度から新会計制度移行に伴い増加しているが、類似団体平均を下回っている。これは、本市は制度移行（基準改正）前、市合併前の旧静岡市においてフル償却を採用していたため、減価償却費の伸びが類似団体平均に比して少なかったと推察される。
　②管渠老朽化率は、平成26年度以前は類似団体平均を上回っていたが、③管渠改善率の伸びもあり、改善されている。これは、経営計画に基づいて、事業量を従来よりも増加計画し、実施されている成果と考える。</t>
    <rPh sb="63" eb="65">
      <t>イコウ</t>
    </rPh>
    <rPh sb="66" eb="68">
      <t>キジュン</t>
    </rPh>
    <rPh sb="68" eb="70">
      <t>カイセイ</t>
    </rPh>
    <rPh sb="73" eb="74">
      <t>シ</t>
    </rPh>
    <rPh sb="74" eb="76">
      <t>ガッペイ</t>
    </rPh>
    <rPh sb="76" eb="77">
      <t>マエ</t>
    </rPh>
    <rPh sb="78" eb="79">
      <t>キュウ</t>
    </rPh>
    <rPh sb="79" eb="82">
      <t>シズオカシ</t>
    </rPh>
    <rPh sb="142" eb="144">
      <t>ヘイセイ</t>
    </rPh>
    <rPh sb="146" eb="148">
      <t>ネンド</t>
    </rPh>
    <rPh sb="148" eb="150">
      <t>イゼン</t>
    </rPh>
    <rPh sb="191" eb="193">
      <t>ケイエイ</t>
    </rPh>
    <rPh sb="193" eb="195">
      <t>ケイカク</t>
    </rPh>
    <rPh sb="210" eb="212">
      <t>ゾウカ</t>
    </rPh>
    <rPh sb="212" eb="214">
      <t>ケイカク</t>
    </rPh>
    <rPh sb="226" eb="227">
      <t>カンガ</t>
    </rPh>
    <phoneticPr fontId="4"/>
  </si>
  <si>
    <t>　経常収支比率及び流動比率が100％以上を維持していることから、健全な経営が出来ていると言える。
　企業債残高は減少傾向にあるものの、企業債残高対事業規模比率は類似団体平均を大幅に上回っていることから、将来の負担を過度のものとしないためにも投資と財源のバランスをより一層留意しながら事業を計画・推進して行くことが求められる。
　老朽化の状況は改善傾向となっており、今後も健全で持続的な下水道事業経営を確保するため、計画的な事業実施に努める。</t>
    <rPh sb="7" eb="8">
      <t>オヨ</t>
    </rPh>
    <rPh sb="9" eb="11">
      <t>リュウドウ</t>
    </rPh>
    <rPh sb="11" eb="13">
      <t>ヒリツ</t>
    </rPh>
    <rPh sb="44" eb="45">
      <t>イ</t>
    </rPh>
    <rPh sb="107" eb="109">
      <t>カド</t>
    </rPh>
    <rPh sb="123" eb="125">
      <t>ザイゲン</t>
    </rPh>
    <rPh sb="135" eb="137">
      <t>リュウイ</t>
    </rPh>
    <rPh sb="144" eb="146">
      <t>ケイカク</t>
    </rPh>
    <rPh sb="188" eb="191">
      <t>ジゾクテキ</t>
    </rPh>
    <rPh sb="192" eb="195">
      <t>ゲスイドウ</t>
    </rPh>
    <rPh sb="195" eb="197">
      <t>ジギョウ</t>
    </rPh>
    <rPh sb="197" eb="199">
      <t>ケイエイ</t>
    </rPh>
    <rPh sb="200" eb="202">
      <t>カクホ</t>
    </rPh>
    <rPh sb="209" eb="210">
      <t>テキ</t>
    </rPh>
    <rPh sb="211" eb="21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</si>
</sst>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0.51</c:v>
                </c:pt>
                <c:pt idx="1">
                  <c:v>0.34</c:v>
                </c:pt>
                <c:pt idx="2">
                  <c:v>0.85</c:v>
                </c:pt>
                <c:pt idx="3">
                  <c:v>0.49</c:v>
                </c:pt>
                <c:pt idx="4">
                  <c:v>0.55000000000000004</c:v>
                </c:pt>
              </c:numCache>
            </c:numRef>
          </c:val>
          <c:extLst>
            <c:ext xmlns:c16="http://schemas.microsoft.com/office/drawing/2014/chart" uri="{C3380CC4-5D6E-409C-BE32-E72D297353CC}">
              <c16:uniqueId val="{00000000-2B83-4801-8AC9-8C29FF4180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c:ext xmlns:c16="http://schemas.microsoft.com/office/drawing/2014/chart" uri="{C3380CC4-5D6E-409C-BE32-E72D297353CC}">
              <c16:uniqueId val="{00000001-2B83-4801-8AC9-8C29FF4180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61.84</c:v>
                </c:pt>
                <c:pt idx="1">
                  <c:v>64.42</c:v>
                </c:pt>
                <c:pt idx="2">
                  <c:v>70.27</c:v>
                </c:pt>
                <c:pt idx="3">
                  <c:v>69.94</c:v>
                </c:pt>
                <c:pt idx="4">
                  <c:v>72.290000000000006</c:v>
                </c:pt>
              </c:numCache>
            </c:numRef>
          </c:val>
          <c:extLst>
            <c:ext xmlns:c16="http://schemas.microsoft.com/office/drawing/2014/chart" uri="{C3380CC4-5D6E-409C-BE32-E72D297353CC}">
              <c16:uniqueId val="{00000000-DCF4-4046-99C2-F9B9F49825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c:ext xmlns:c16="http://schemas.microsoft.com/office/drawing/2014/chart" uri="{C3380CC4-5D6E-409C-BE32-E72D297353CC}">
              <c16:uniqueId val="{00000001-DCF4-4046-99C2-F9B9F49825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87.29</c:v>
                </c:pt>
                <c:pt idx="1">
                  <c:v>87.47</c:v>
                </c:pt>
                <c:pt idx="2">
                  <c:v>87.9</c:v>
                </c:pt>
                <c:pt idx="3">
                  <c:v>89.42</c:v>
                </c:pt>
                <c:pt idx="4">
                  <c:v>89.55</c:v>
                </c:pt>
              </c:numCache>
            </c:numRef>
          </c:val>
          <c:extLst>
            <c:ext xmlns:c16="http://schemas.microsoft.com/office/drawing/2014/chart" uri="{C3380CC4-5D6E-409C-BE32-E72D297353CC}">
              <c16:uniqueId val="{00000000-D6A7-4AC0-BCE7-95D6D6C460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c:ext xmlns:c16="http://schemas.microsoft.com/office/drawing/2014/chart" uri="{C3380CC4-5D6E-409C-BE32-E72D297353CC}">
              <c16:uniqueId val="{00000001-D6A7-4AC0-BCE7-95D6D6C460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101.77</c:v>
                </c:pt>
                <c:pt idx="1">
                  <c:v>111.01</c:v>
                </c:pt>
                <c:pt idx="2">
                  <c:v>107.15</c:v>
                </c:pt>
                <c:pt idx="3">
                  <c:v>109.51</c:v>
                </c:pt>
                <c:pt idx="4">
                  <c:v>107.58</c:v>
                </c:pt>
              </c:numCache>
            </c:numRef>
          </c:val>
          <c:extLst>
            <c:ext xmlns:c16="http://schemas.microsoft.com/office/drawing/2014/chart" uri="{C3380CC4-5D6E-409C-BE32-E72D297353CC}">
              <c16:uniqueId val="{00000000-D1E9-438B-8398-8F3B8AF276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c:ext xmlns:c16="http://schemas.microsoft.com/office/drawing/2014/chart" uri="{C3380CC4-5D6E-409C-BE32-E72D297353CC}">
              <c16:uniqueId val="{00000001-D1E9-438B-8398-8F3B8AF276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29.85</c:v>
                </c:pt>
                <c:pt idx="1">
                  <c:v>36.93</c:v>
                </c:pt>
                <c:pt idx="2">
                  <c:v>38.31</c:v>
                </c:pt>
                <c:pt idx="3">
                  <c:v>39.58</c:v>
                </c:pt>
                <c:pt idx="4">
                  <c:v>41.03</c:v>
                </c:pt>
              </c:numCache>
            </c:numRef>
          </c:val>
          <c:extLst>
            <c:ext xmlns:c16="http://schemas.microsoft.com/office/drawing/2014/chart" uri="{C3380CC4-5D6E-409C-BE32-E72D297353CC}">
              <c16:uniqueId val="{00000000-7289-4BB5-B63F-01DDE6CC83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c:ext xmlns:c16="http://schemas.microsoft.com/office/drawing/2014/chart" uri="{C3380CC4-5D6E-409C-BE32-E72D297353CC}">
              <c16:uniqueId val="{00000001-7289-4BB5-B63F-01DDE6CC83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7.58</c:v>
                </c:pt>
                <c:pt idx="1">
                  <c:v>7.97</c:v>
                </c:pt>
                <c:pt idx="2">
                  <c:v>7.07</c:v>
                </c:pt>
                <c:pt idx="3">
                  <c:v>6.98</c:v>
                </c:pt>
                <c:pt idx="4">
                  <c:v>7.37</c:v>
                </c:pt>
              </c:numCache>
            </c:numRef>
          </c:val>
          <c:extLst>
            <c:ext xmlns:c16="http://schemas.microsoft.com/office/drawing/2014/chart" uri="{C3380CC4-5D6E-409C-BE32-E72D297353CC}">
              <c16:uniqueId val="{00000000-D960-464C-87CD-BDFA38AD3D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c:ext xmlns:c16="http://schemas.microsoft.com/office/drawing/2014/chart" uri="{C3380CC4-5D6E-409C-BE32-E72D297353CC}">
              <c16:uniqueId val="{00000001-D960-464C-87CD-BDFA38AD3D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61-4546-9912-5296EF99E8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c:ext xmlns:c16="http://schemas.microsoft.com/office/drawing/2014/chart" uri="{C3380CC4-5D6E-409C-BE32-E72D297353CC}">
              <c16:uniqueId val="{00000001-3A61-4546-9912-5296EF99E8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232.78</c:v>
                </c:pt>
                <c:pt idx="1">
                  <c:v>78.31</c:v>
                </c:pt>
                <c:pt idx="2">
                  <c:v>86.39</c:v>
                </c:pt>
                <c:pt idx="3">
                  <c:v>97.52</c:v>
                </c:pt>
                <c:pt idx="4">
                  <c:v>102.88</c:v>
                </c:pt>
              </c:numCache>
            </c:numRef>
          </c:val>
          <c:extLst>
            <c:ext xmlns:c16="http://schemas.microsoft.com/office/drawing/2014/chart" uri="{C3380CC4-5D6E-409C-BE32-E72D297353CC}">
              <c16:uniqueId val="{00000000-F880-4A0C-99D5-7B63E76C36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c:ext xmlns:c16="http://schemas.microsoft.com/office/drawing/2014/chart" uri="{C3380CC4-5D6E-409C-BE32-E72D297353CC}">
              <c16:uniqueId val="{00000001-F880-4A0C-99D5-7B63E76C36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1522.32</c:v>
                </c:pt>
                <c:pt idx="1">
                  <c:v>1523.93</c:v>
                </c:pt>
                <c:pt idx="2">
                  <c:v>1500.33</c:v>
                </c:pt>
                <c:pt idx="3">
                  <c:v>1486.74</c:v>
                </c:pt>
                <c:pt idx="4">
                  <c:v>1468.32</c:v>
                </c:pt>
              </c:numCache>
            </c:numRef>
          </c:val>
          <c:extLst>
            <c:ext xmlns:c16="http://schemas.microsoft.com/office/drawing/2014/chart" uri="{C3380CC4-5D6E-409C-BE32-E72D297353CC}">
              <c16:uniqueId val="{00000000-82A2-49A3-9673-3F42F615B1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c:ext xmlns:c16="http://schemas.microsoft.com/office/drawing/2014/chart" uri="{C3380CC4-5D6E-409C-BE32-E72D297353CC}">
              <c16:uniqueId val="{00000001-82A2-49A3-9673-3F42F615B1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104.49</c:v>
                </c:pt>
                <c:pt idx="1">
                  <c:v>105.26</c:v>
                </c:pt>
                <c:pt idx="2">
                  <c:v>96.26</c:v>
                </c:pt>
                <c:pt idx="3">
                  <c:v>101.44</c:v>
                </c:pt>
                <c:pt idx="4">
                  <c:v>100</c:v>
                </c:pt>
              </c:numCache>
            </c:numRef>
          </c:val>
          <c:extLst>
            <c:ext xmlns:c16="http://schemas.microsoft.com/office/drawing/2014/chart" uri="{C3380CC4-5D6E-409C-BE32-E72D297353CC}">
              <c16:uniqueId val="{00000000-DE09-4FB1-94EA-081AEEF5CB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c:ext xmlns:c16="http://schemas.microsoft.com/office/drawing/2014/chart" uri="{C3380CC4-5D6E-409C-BE32-E72D297353CC}">
              <c16:uniqueId val="{00000001-DE09-4FB1-94EA-081AEEF5CB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144.88</c:v>
                </c:pt>
                <c:pt idx="1">
                  <c:v>143.81</c:v>
                </c:pt>
                <c:pt idx="2">
                  <c:v>157.06</c:v>
                </c:pt>
                <c:pt idx="3">
                  <c:v>148.96</c:v>
                </c:pt>
                <c:pt idx="4">
                  <c:v>150.99</c:v>
                </c:pt>
              </c:numCache>
            </c:numRef>
          </c:val>
          <c:extLst>
            <c:ext xmlns:c16="http://schemas.microsoft.com/office/drawing/2014/chart" uri="{C3380CC4-5D6E-409C-BE32-E72D297353CC}">
              <c16:uniqueId val="{00000000-3C64-41CA-B567-072023799C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c:ext xmlns:c16="http://schemas.microsoft.com/office/drawing/2014/chart" uri="{C3380CC4-5D6E-409C-BE32-E72D297353CC}">
              <c16:uniqueId val="{00000001-3C64-41CA-B567-072023799C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静岡市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自治体職員</v>
      </c>
      <c r="AE8" s="73"/>
      <c r="AF8" s="73"/>
      <c r="AG8" s="73"/>
      <c r="AH8" s="73"/>
      <c r="AI8" s="73"/>
      <c r="AJ8" s="73"/>
      <c r="AK8" s="3"/>
      <c r="AL8" s="67">
        <f>データ!S6</f>
        <v>706287</v>
      </c>
      <c r="AM8" s="67"/>
      <c r="AN8" s="67"/>
      <c r="AO8" s="67"/>
      <c r="AP8" s="67"/>
      <c r="AQ8" s="67"/>
      <c r="AR8" s="67"/>
      <c r="AS8" s="67"/>
      <c r="AT8" s="66">
        <f>データ!T6</f>
        <v>1411.9</v>
      </c>
      <c r="AU8" s="66"/>
      <c r="AV8" s="66"/>
      <c r="AW8" s="66"/>
      <c r="AX8" s="66"/>
      <c r="AY8" s="66"/>
      <c r="AZ8" s="66"/>
      <c r="BA8" s="66"/>
      <c r="BB8" s="66">
        <f>データ!U6</f>
        <v>500.24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58.98</v>
      </c>
      <c r="J10" s="66"/>
      <c r="K10" s="66"/>
      <c r="L10" s="66"/>
      <c r="M10" s="66"/>
      <c r="N10" s="66"/>
      <c r="O10" s="66"/>
      <c r="P10" s="66">
        <f>データ!P6</f>
        <v>83.55</v>
      </c>
      <c r="Q10" s="66"/>
      <c r="R10" s="66"/>
      <c r="S10" s="66"/>
      <c r="T10" s="66"/>
      <c r="U10" s="66"/>
      <c r="V10" s="66"/>
      <c r="W10" s="66">
        <f>データ!Q6</f>
        <v>47.87</v>
      </c>
      <c r="X10" s="66"/>
      <c r="Y10" s="66"/>
      <c r="Z10" s="66"/>
      <c r="AA10" s="66"/>
      <c r="AB10" s="66"/>
      <c r="AC10" s="66"/>
      <c r="AD10" s="67">
        <f>データ!R6</f>
        <v>2720</v>
      </c>
      <c r="AE10" s="67"/>
      <c r="AF10" s="67"/>
      <c r="AG10" s="67"/>
      <c r="AH10" s="67"/>
      <c r="AI10" s="67"/>
      <c r="AJ10" s="67"/>
      <c r="AK10" s="2"/>
      <c r="AL10" s="67">
        <f>データ!V6</f>
        <v>588256</v>
      </c>
      <c r="AM10" s="67"/>
      <c r="AN10" s="67"/>
      <c r="AO10" s="67"/>
      <c r="AP10" s="67"/>
      <c r="AQ10" s="67"/>
      <c r="AR10" s="67"/>
      <c r="AS10" s="67"/>
      <c r="AT10" s="66">
        <f>データ!W6</f>
        <v>88.61</v>
      </c>
      <c r="AU10" s="66"/>
      <c r="AV10" s="66"/>
      <c r="AW10" s="66"/>
      <c r="AX10" s="66"/>
      <c r="AY10" s="66"/>
      <c r="AZ10" s="66"/>
      <c r="BA10" s="66"/>
      <c r="BB10" s="66">
        <f>データ!X6</f>
        <v>6638.71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l2NEezv/sY1Gexv1/bDDsUPwqqf4P0boemrtpgt3HEreqJ52/y15fBnVHi4kzY9+nvvE22uxfb8AU2ArCx75Q==" saltValue="CSslKYzx+m12m94lxCG7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221007</v>
      </c>
      <c r="D6" s="33">
        <f t="shared" si="3"/>
        <v>46</v>
      </c>
      <c r="E6" s="33">
        <f t="shared" si="3"/>
        <v>17</v>
      </c>
      <c r="F6" s="33">
        <f t="shared" si="3"/>
        <v>1</v>
      </c>
      <c r="G6" s="33">
        <f t="shared" si="3"/>
        <v>0</v>
      </c>
      <c r="H6" s="33" t="str">
        <f t="shared" si="3"/>
        <v>静岡県　静岡市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58.98</v>
      </c>
      <c r="P6" s="34">
        <f t="shared" si="3"/>
        <v>83.55</v>
      </c>
      <c r="Q6" s="34">
        <f t="shared" si="3"/>
        <v>47.87</v>
      </c>
      <c r="R6" s="34">
        <f t="shared" si="3"/>
        <v>2720</v>
      </c>
      <c r="S6" s="34">
        <f t="shared" si="3"/>
        <v>706287</v>
      </c>
      <c r="T6" s="34">
        <f t="shared" si="3"/>
        <v>1411.9</v>
      </c>
      <c r="U6" s="34">
        <f t="shared" si="3"/>
        <v>500.24</v>
      </c>
      <c r="V6" s="34">
        <f t="shared" si="3"/>
        <v>588256</v>
      </c>
      <c r="W6" s="34">
        <f t="shared" si="3"/>
        <v>88.61</v>
      </c>
      <c r="X6" s="34">
        <f t="shared" si="3"/>
        <v>6638.71</v>
      </c>
      <c r="Y6" s="35">
        <f>IF(Y7="",NA(),Y7)</f>
        <v>101.77</v>
      </c>
      <c r="Z6" s="35">
        <f t="shared" ref="Z6:AH6" si="4">IF(Z7="",NA(),Z7)</f>
        <v>111.01</v>
      </c>
      <c r="AA6" s="35">
        <f t="shared" si="4"/>
        <v>107.15</v>
      </c>
      <c r="AB6" s="35">
        <f t="shared" si="4"/>
        <v>109.51</v>
      </c>
      <c r="AC6" s="35">
        <f t="shared" si="4"/>
        <v>107.58</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232.78</v>
      </c>
      <c r="AV6" s="35">
        <f t="shared" ref="AV6:BD6" si="6">IF(AV7="",NA(),AV7)</f>
        <v>78.31</v>
      </c>
      <c r="AW6" s="35">
        <f t="shared" si="6"/>
        <v>86.39</v>
      </c>
      <c r="AX6" s="35">
        <f t="shared" si="6"/>
        <v>97.52</v>
      </c>
      <c r="AY6" s="35">
        <f t="shared" si="6"/>
        <v>102.88</v>
      </c>
      <c r="AZ6" s="35">
        <f t="shared" si="6"/>
        <v>187.05</v>
      </c>
      <c r="BA6" s="35">
        <f t="shared" si="6"/>
        <v>55.68</v>
      </c>
      <c r="BB6" s="35">
        <f t="shared" si="6"/>
        <v>56.18</v>
      </c>
      <c r="BC6" s="35">
        <f t="shared" si="6"/>
        <v>59.45</v>
      </c>
      <c r="BD6" s="35">
        <f t="shared" si="6"/>
        <v>64.94</v>
      </c>
      <c r="BE6" s="34" t="str">
        <f>IF(BE7="","",IF(BE7="-","【-】","【"&amp;SUBSTITUTE(TEXT(BE7,"#,##0.00"),"-","△")&amp;"】"))</f>
        <v>【66.41】</v>
      </c>
      <c r="BF6" s="35">
        <f>IF(BF7="",NA(),BF7)</f>
        <v>1522.32</v>
      </c>
      <c r="BG6" s="35">
        <f t="shared" ref="BG6:BO6" si="7">IF(BG7="",NA(),BG7)</f>
        <v>1523.93</v>
      </c>
      <c r="BH6" s="35">
        <f t="shared" si="7"/>
        <v>1500.33</v>
      </c>
      <c r="BI6" s="35">
        <f t="shared" si="7"/>
        <v>1486.74</v>
      </c>
      <c r="BJ6" s="35">
        <f t="shared" si="7"/>
        <v>1468.32</v>
      </c>
      <c r="BK6" s="35">
        <f t="shared" si="7"/>
        <v>644.47</v>
      </c>
      <c r="BL6" s="35">
        <f t="shared" si="7"/>
        <v>627.59</v>
      </c>
      <c r="BM6" s="35">
        <f t="shared" si="7"/>
        <v>594.09</v>
      </c>
      <c r="BN6" s="35">
        <f t="shared" si="7"/>
        <v>576.02</v>
      </c>
      <c r="BO6" s="35">
        <f t="shared" si="7"/>
        <v>549.48</v>
      </c>
      <c r="BP6" s="34" t="str">
        <f>IF(BP7="","",IF(BP7="-","【-】","【"&amp;SUBSTITUTE(TEXT(BP7,"#,##0.00"),"-","△")&amp;"】"))</f>
        <v>【707.33】</v>
      </c>
      <c r="BQ6" s="35">
        <f>IF(BQ7="",NA(),BQ7)</f>
        <v>104.49</v>
      </c>
      <c r="BR6" s="35">
        <f t="shared" ref="BR6:BZ6" si="8">IF(BR7="",NA(),BR7)</f>
        <v>105.26</v>
      </c>
      <c r="BS6" s="35">
        <f t="shared" si="8"/>
        <v>96.26</v>
      </c>
      <c r="BT6" s="35">
        <f t="shared" si="8"/>
        <v>101.44</v>
      </c>
      <c r="BU6" s="35">
        <f t="shared" si="8"/>
        <v>100</v>
      </c>
      <c r="BV6" s="35">
        <f t="shared" si="8"/>
        <v>109.25</v>
      </c>
      <c r="BW6" s="35">
        <f t="shared" si="8"/>
        <v>113.93</v>
      </c>
      <c r="BX6" s="35">
        <f t="shared" si="8"/>
        <v>114.03</v>
      </c>
      <c r="BY6" s="35">
        <f t="shared" si="8"/>
        <v>113.34</v>
      </c>
      <c r="BZ6" s="35">
        <f t="shared" si="8"/>
        <v>113.83</v>
      </c>
      <c r="CA6" s="34" t="str">
        <f>IF(CA7="","",IF(CA7="-","【-】","【"&amp;SUBSTITUTE(TEXT(CA7,"#,##0.00"),"-","△")&amp;"】"))</f>
        <v>【101.26】</v>
      </c>
      <c r="CB6" s="35">
        <f>IF(CB7="",NA(),CB7)</f>
        <v>144.88</v>
      </c>
      <c r="CC6" s="35">
        <f t="shared" ref="CC6:CK6" si="9">IF(CC7="",NA(),CC7)</f>
        <v>143.81</v>
      </c>
      <c r="CD6" s="35">
        <f t="shared" si="9"/>
        <v>157.06</v>
      </c>
      <c r="CE6" s="35">
        <f t="shared" si="9"/>
        <v>148.96</v>
      </c>
      <c r="CF6" s="35">
        <f t="shared" si="9"/>
        <v>150.99</v>
      </c>
      <c r="CG6" s="35">
        <f t="shared" si="9"/>
        <v>121.96</v>
      </c>
      <c r="CH6" s="35">
        <f t="shared" si="9"/>
        <v>116.77</v>
      </c>
      <c r="CI6" s="35">
        <f t="shared" si="9"/>
        <v>116.93</v>
      </c>
      <c r="CJ6" s="35">
        <f t="shared" si="9"/>
        <v>117.4</v>
      </c>
      <c r="CK6" s="35">
        <f t="shared" si="9"/>
        <v>116.87</v>
      </c>
      <c r="CL6" s="34" t="str">
        <f>IF(CL7="","",IF(CL7="-","【-】","【"&amp;SUBSTITUTE(TEXT(CL7,"#,##0.00"),"-","△")&amp;"】"))</f>
        <v>【136.39】</v>
      </c>
      <c r="CM6" s="35">
        <f>IF(CM7="",NA(),CM7)</f>
        <v>61.84</v>
      </c>
      <c r="CN6" s="35">
        <f t="shared" ref="CN6:CV6" si="10">IF(CN7="",NA(),CN7)</f>
        <v>64.42</v>
      </c>
      <c r="CO6" s="35">
        <f t="shared" si="10"/>
        <v>70.27</v>
      </c>
      <c r="CP6" s="35">
        <f t="shared" si="10"/>
        <v>69.94</v>
      </c>
      <c r="CQ6" s="35">
        <f t="shared" si="10"/>
        <v>72.290000000000006</v>
      </c>
      <c r="CR6" s="35">
        <f t="shared" si="10"/>
        <v>59.8</v>
      </c>
      <c r="CS6" s="35">
        <f t="shared" si="10"/>
        <v>59.58</v>
      </c>
      <c r="CT6" s="35">
        <f t="shared" si="10"/>
        <v>58.79</v>
      </c>
      <c r="CU6" s="35">
        <f t="shared" si="10"/>
        <v>59.16</v>
      </c>
      <c r="CV6" s="35">
        <f t="shared" si="10"/>
        <v>59.44</v>
      </c>
      <c r="CW6" s="34" t="str">
        <f>IF(CW7="","",IF(CW7="-","【-】","【"&amp;SUBSTITUTE(TEXT(CW7,"#,##0.00"),"-","△")&amp;"】"))</f>
        <v>【60.13】</v>
      </c>
      <c r="CX6" s="35">
        <f>IF(CX7="",NA(),CX7)</f>
        <v>87.29</v>
      </c>
      <c r="CY6" s="35">
        <f t="shared" ref="CY6:DG6" si="11">IF(CY7="",NA(),CY7)</f>
        <v>87.47</v>
      </c>
      <c r="CZ6" s="35">
        <f t="shared" si="11"/>
        <v>87.9</v>
      </c>
      <c r="DA6" s="35">
        <f t="shared" si="11"/>
        <v>89.42</v>
      </c>
      <c r="DB6" s="35">
        <f t="shared" si="11"/>
        <v>89.55</v>
      </c>
      <c r="DC6" s="35">
        <f t="shared" si="11"/>
        <v>98.64</v>
      </c>
      <c r="DD6" s="35">
        <f t="shared" si="11"/>
        <v>98.71</v>
      </c>
      <c r="DE6" s="35">
        <f t="shared" si="11"/>
        <v>98.76</v>
      </c>
      <c r="DF6" s="35">
        <f t="shared" si="11"/>
        <v>98.86</v>
      </c>
      <c r="DG6" s="35">
        <f t="shared" si="11"/>
        <v>98.9</v>
      </c>
      <c r="DH6" s="34" t="str">
        <f>IF(DH7="","",IF(DH7="-","【-】","【"&amp;SUBSTITUTE(TEXT(DH7,"#,##0.00"),"-","△")&amp;"】"))</f>
        <v>【95.06】</v>
      </c>
      <c r="DI6" s="35">
        <f>IF(DI7="",NA(),DI7)</f>
        <v>29.85</v>
      </c>
      <c r="DJ6" s="35">
        <f t="shared" ref="DJ6:DR6" si="12">IF(DJ7="",NA(),DJ7)</f>
        <v>36.93</v>
      </c>
      <c r="DK6" s="35">
        <f t="shared" si="12"/>
        <v>38.31</v>
      </c>
      <c r="DL6" s="35">
        <f t="shared" si="12"/>
        <v>39.58</v>
      </c>
      <c r="DM6" s="35">
        <f t="shared" si="12"/>
        <v>41.03</v>
      </c>
      <c r="DN6" s="35">
        <f t="shared" si="12"/>
        <v>31.06</v>
      </c>
      <c r="DO6" s="35">
        <f t="shared" si="12"/>
        <v>42</v>
      </c>
      <c r="DP6" s="35">
        <f t="shared" si="12"/>
        <v>43.2</v>
      </c>
      <c r="DQ6" s="35">
        <f t="shared" si="12"/>
        <v>44.55</v>
      </c>
      <c r="DR6" s="35">
        <f t="shared" si="12"/>
        <v>45.79</v>
      </c>
      <c r="DS6" s="34" t="str">
        <f>IF(DS7="","",IF(DS7="-","【-】","【"&amp;SUBSTITUTE(TEXT(DS7,"#,##0.00"),"-","△")&amp;"】"))</f>
        <v>【38.13】</v>
      </c>
      <c r="DT6" s="35">
        <f>IF(DT7="",NA(),DT7)</f>
        <v>7.58</v>
      </c>
      <c r="DU6" s="35">
        <f t="shared" ref="DU6:EC6" si="13">IF(DU7="",NA(),DU7)</f>
        <v>7.97</v>
      </c>
      <c r="DV6" s="35">
        <f t="shared" si="13"/>
        <v>7.07</v>
      </c>
      <c r="DW6" s="35">
        <f t="shared" si="13"/>
        <v>6.98</v>
      </c>
      <c r="DX6" s="35">
        <f t="shared" si="13"/>
        <v>7.37</v>
      </c>
      <c r="DY6" s="35">
        <f t="shared" si="13"/>
        <v>6.43</v>
      </c>
      <c r="DZ6" s="35">
        <f t="shared" si="13"/>
        <v>6.95</v>
      </c>
      <c r="EA6" s="35">
        <f t="shared" si="13"/>
        <v>7.39</v>
      </c>
      <c r="EB6" s="35">
        <f t="shared" si="13"/>
        <v>8.25</v>
      </c>
      <c r="EC6" s="35">
        <f t="shared" si="13"/>
        <v>9</v>
      </c>
      <c r="ED6" s="34" t="str">
        <f>IF(ED7="","",IF(ED7="-","【-】","【"&amp;SUBSTITUTE(TEXT(ED7,"#,##0.00"),"-","△")&amp;"】"))</f>
        <v>【5.37】</v>
      </c>
      <c r="EE6" s="35">
        <f>IF(EE7="",NA(),EE7)</f>
        <v>0.51</v>
      </c>
      <c r="EF6" s="35">
        <f t="shared" ref="EF6:EN6" si="14">IF(EF7="",NA(),EF7)</f>
        <v>0.34</v>
      </c>
      <c r="EG6" s="35">
        <f t="shared" si="14"/>
        <v>0.85</v>
      </c>
      <c r="EH6" s="35">
        <f t="shared" si="14"/>
        <v>0.49</v>
      </c>
      <c r="EI6" s="35">
        <f t="shared" si="14"/>
        <v>0.55000000000000004</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221007</v>
      </c>
      <c r="D7" s="37">
        <v>46</v>
      </c>
      <c r="E7" s="37">
        <v>17</v>
      </c>
      <c r="F7" s="37">
        <v>1</v>
      </c>
      <c r="G7" s="37">
        <v>0</v>
      </c>
      <c r="H7" s="37" t="s">
        <v>108</v>
      </c>
      <c r="I7" s="37" t="s">
        <v>109</v>
      </c>
      <c r="J7" s="37" t="s">
        <v>110</v>
      </c>
      <c r="K7" s="37" t="s">
        <v>111</v>
      </c>
      <c r="L7" s="37" t="s">
        <v>112</v>
      </c>
      <c r="M7" s="37" t="s">
        <v>113</v>
      </c>
      <c r="N7" s="38" t="s">
        <v>114</v>
      </c>
      <c r="O7" s="38">
        <v>58.98</v>
      </c>
      <c r="P7" s="38">
        <v>83.55</v>
      </c>
      <c r="Q7" s="38">
        <v>47.87</v>
      </c>
      <c r="R7" s="38">
        <v>2720</v>
      </c>
      <c r="S7" s="38">
        <v>706287</v>
      </c>
      <c r="T7" s="38">
        <v>1411.9</v>
      </c>
      <c r="U7" s="38">
        <v>500.24</v>
      </c>
      <c r="V7" s="38">
        <v>588256</v>
      </c>
      <c r="W7" s="38">
        <v>88.61</v>
      </c>
      <c r="X7" s="38">
        <v>6638.71</v>
      </c>
      <c r="Y7" s="38">
        <v>101.77</v>
      </c>
      <c r="Z7" s="38">
        <v>111.01</v>
      </c>
      <c r="AA7" s="38">
        <v>107.15</v>
      </c>
      <c r="AB7" s="38">
        <v>109.51</v>
      </c>
      <c r="AC7" s="38">
        <v>107.58</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232.78</v>
      </c>
      <c r="AV7" s="38">
        <v>78.31</v>
      </c>
      <c r="AW7" s="38">
        <v>86.39</v>
      </c>
      <c r="AX7" s="38">
        <v>97.52</v>
      </c>
      <c r="AY7" s="38">
        <v>102.88</v>
      </c>
      <c r="AZ7" s="38">
        <v>187.05</v>
      </c>
      <c r="BA7" s="38">
        <v>55.68</v>
      </c>
      <c r="BB7" s="38">
        <v>56.18</v>
      </c>
      <c r="BC7" s="38">
        <v>59.45</v>
      </c>
      <c r="BD7" s="38">
        <v>64.94</v>
      </c>
      <c r="BE7" s="38">
        <v>66.41</v>
      </c>
      <c r="BF7" s="38">
        <v>1522.32</v>
      </c>
      <c r="BG7" s="38">
        <v>1523.93</v>
      </c>
      <c r="BH7" s="38">
        <v>1500.33</v>
      </c>
      <c r="BI7" s="38">
        <v>1486.74</v>
      </c>
      <c r="BJ7" s="38">
        <v>1468.32</v>
      </c>
      <c r="BK7" s="38">
        <v>644.47</v>
      </c>
      <c r="BL7" s="38">
        <v>627.59</v>
      </c>
      <c r="BM7" s="38">
        <v>594.09</v>
      </c>
      <c r="BN7" s="38">
        <v>576.02</v>
      </c>
      <c r="BO7" s="38">
        <v>549.48</v>
      </c>
      <c r="BP7" s="38">
        <v>707.33</v>
      </c>
      <c r="BQ7" s="38">
        <v>104.49</v>
      </c>
      <c r="BR7" s="38">
        <v>105.26</v>
      </c>
      <c r="BS7" s="38">
        <v>96.26</v>
      </c>
      <c r="BT7" s="38">
        <v>101.44</v>
      </c>
      <c r="BU7" s="38">
        <v>100</v>
      </c>
      <c r="BV7" s="38">
        <v>109.25</v>
      </c>
      <c r="BW7" s="38">
        <v>113.93</v>
      </c>
      <c r="BX7" s="38">
        <v>114.03</v>
      </c>
      <c r="BY7" s="38">
        <v>113.34</v>
      </c>
      <c r="BZ7" s="38">
        <v>113.83</v>
      </c>
      <c r="CA7" s="38">
        <v>101.26</v>
      </c>
      <c r="CB7" s="38">
        <v>144.88</v>
      </c>
      <c r="CC7" s="38">
        <v>143.81</v>
      </c>
      <c r="CD7" s="38">
        <v>157.06</v>
      </c>
      <c r="CE7" s="38">
        <v>148.96</v>
      </c>
      <c r="CF7" s="38">
        <v>150.99</v>
      </c>
      <c r="CG7" s="38">
        <v>121.96</v>
      </c>
      <c r="CH7" s="38">
        <v>116.77</v>
      </c>
      <c r="CI7" s="38">
        <v>116.93</v>
      </c>
      <c r="CJ7" s="38">
        <v>117.4</v>
      </c>
      <c r="CK7" s="38">
        <v>116.87</v>
      </c>
      <c r="CL7" s="38">
        <v>136.38999999999999</v>
      </c>
      <c r="CM7" s="38">
        <v>61.84</v>
      </c>
      <c r="CN7" s="38">
        <v>64.42</v>
      </c>
      <c r="CO7" s="38">
        <v>70.27</v>
      </c>
      <c r="CP7" s="38">
        <v>69.94</v>
      </c>
      <c r="CQ7" s="38">
        <v>72.290000000000006</v>
      </c>
      <c r="CR7" s="38">
        <v>59.8</v>
      </c>
      <c r="CS7" s="38">
        <v>59.58</v>
      </c>
      <c r="CT7" s="38">
        <v>58.79</v>
      </c>
      <c r="CU7" s="38">
        <v>59.16</v>
      </c>
      <c r="CV7" s="38">
        <v>59.44</v>
      </c>
      <c r="CW7" s="38">
        <v>60.13</v>
      </c>
      <c r="CX7" s="38">
        <v>87.29</v>
      </c>
      <c r="CY7" s="38">
        <v>87.47</v>
      </c>
      <c r="CZ7" s="38">
        <v>87.9</v>
      </c>
      <c r="DA7" s="38">
        <v>89.42</v>
      </c>
      <c r="DB7" s="38">
        <v>89.55</v>
      </c>
      <c r="DC7" s="38">
        <v>98.64</v>
      </c>
      <c r="DD7" s="38">
        <v>98.71</v>
      </c>
      <c r="DE7" s="38">
        <v>98.76</v>
      </c>
      <c r="DF7" s="38">
        <v>98.86</v>
      </c>
      <c r="DG7" s="38">
        <v>98.9</v>
      </c>
      <c r="DH7" s="38">
        <v>95.06</v>
      </c>
      <c r="DI7" s="38">
        <v>29.85</v>
      </c>
      <c r="DJ7" s="38">
        <v>36.93</v>
      </c>
      <c r="DK7" s="38">
        <v>38.31</v>
      </c>
      <c r="DL7" s="38">
        <v>39.58</v>
      </c>
      <c r="DM7" s="38">
        <v>41.03</v>
      </c>
      <c r="DN7" s="38">
        <v>31.06</v>
      </c>
      <c r="DO7" s="38">
        <v>42</v>
      </c>
      <c r="DP7" s="38">
        <v>43.2</v>
      </c>
      <c r="DQ7" s="38">
        <v>44.55</v>
      </c>
      <c r="DR7" s="38">
        <v>45.79</v>
      </c>
      <c r="DS7" s="38">
        <v>38.130000000000003</v>
      </c>
      <c r="DT7" s="38">
        <v>7.58</v>
      </c>
      <c r="DU7" s="38">
        <v>7.97</v>
      </c>
      <c r="DV7" s="38">
        <v>7.07</v>
      </c>
      <c r="DW7" s="38">
        <v>6.98</v>
      </c>
      <c r="DX7" s="38">
        <v>7.37</v>
      </c>
      <c r="DY7" s="38">
        <v>6.43</v>
      </c>
      <c r="DZ7" s="38">
        <v>6.95</v>
      </c>
      <c r="EA7" s="38">
        <v>7.39</v>
      </c>
      <c r="EB7" s="38">
        <v>8.25</v>
      </c>
      <c r="EC7" s="38">
        <v>9</v>
      </c>
      <c r="ED7" s="38">
        <v>5.37</v>
      </c>
      <c r="EE7" s="38">
        <v>0.51</v>
      </c>
      <c r="EF7" s="38">
        <v>0.34</v>
      </c>
      <c r="EG7" s="38">
        <v>0.85</v>
      </c>
      <c r="EH7" s="38">
        <v>0.49</v>
      </c>
      <c r="EI7" s="38">
        <v>0.55000000000000004</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2018-12-03T08:49:16Z</dcterms:created>
  <dcterms:modified xsi:type="dcterms:W3CDTF">2019-02-05T08:27:57Z</dcterms:modified>
  <cp:category/>
</cp:coreProperties>
</file>