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njfsv001\4001301000\003企画経理\013経理関係\照会回答\財政課照会（総務省を含む）\H30\29年度決算「経営比較分析表」の分析等について\02 分析表\"/>
    </mc:Choice>
  </mc:AlternateContent>
  <workbookProtection workbookAlgorithmName="SHA-512" workbookHashValue="AS0ePmEtVSiV3yndx/wHvIxuuOaA32f6p3aQope0mhkjOyI8Hqx4oo+MmoScg08DPxaSaPy6LrMYF0xNy0sk8w==" workbookSaltValue="PRHCYHX8WfUhWjf4WncJ1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L66" i="4" l="1"/>
  <c r="BL47" i="4"/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J86" i="4"/>
  <c r="I86" i="4"/>
  <c r="H86" i="4"/>
  <c r="G86" i="4"/>
  <c r="E86" i="4"/>
  <c r="BB10" i="4"/>
  <c r="AT10" i="4"/>
  <c r="AD10" i="4"/>
  <c r="W10" i="4"/>
  <c r="P10" i="4"/>
  <c r="B10" i="4"/>
  <c r="BB8" i="4"/>
  <c r="AT8" i="4"/>
  <c r="AD8" i="4"/>
  <c r="W8" i="4"/>
  <c r="P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<sst xmlns="http://schemas.openxmlformats.org/spreadsheetml/2006/main" count="237" uniqueCount="121">
  <si>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</si>
  <si>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</si>
  <si>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</si>
  <si>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</si>
  <si>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</si>
  <si>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</si>
  <si>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</si>
  <si>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</si>
  <si>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</si>
  <si>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</si>
  <si>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</si>
  <si>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</si>
  <si>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</si>
  <si>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</si>
  <si>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</si>
  <si>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</si>
  <si>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</si>
  <si>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</si>
  <si>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</si>
  <si>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</si>
  <si>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</si>
  <si>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</si>
  <si>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</si>
  <si>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</si>
  <si>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</si>
  <si>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</si>
  <si>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</si>
  <si>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</si>
  <si>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</si>
  <si>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</si>
  <si>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</si>
  <si>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</si>
  <si>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</si>
  <si>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</si>
  <si>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</si>
  <si>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</si>
  <si>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</si>
  <si>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</si>
  <si>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</si>
  <si>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</si>
  <si>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</si>
  <si>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</si>
  <si>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</si>
  <si>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</si>
  <si>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</si>
  <si>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</si>
  <si>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</si>
  <si>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</si>
  <si>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</si>
  <si>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</si>
  <si>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</si>
  <si>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</si>
  <si>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</si>
  <si>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</si>
  <si>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</si>
  <si>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</si>
  <si>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</si>
  <si>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</si>
  <si>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</si>
  <si>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</si>
  <si>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</si>
  <si>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</si>
  <si>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</si>
  <si>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</si>
  <si>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</si>
  <si>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</si>
  <si>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</si>
  <si>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</si>
  <si>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</si>
  <si>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</si>
  <si>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</si>
  <si>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</si>
  <si>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</si>
  <si>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</si>
  <si>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</si>
  <si>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</si>
  <si>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</si>
  <si>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</si>
  <si>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</si>
  <si>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</si>
  <si>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</si>
  <si>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</si>
  <si>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</si>
  <si>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</si>
  <si>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</si>
  <si>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</si>
  <si>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</si>
  <si>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</si>
  <si>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</si>
  <si>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</si>
  <si>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</si>
  <si>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</si>
  <si>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</si>
  <si>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</si>
  <si>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</si>
  <si>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</si>
  <si>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</si>
  <si>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</si>
  <si>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</si>
  <si>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</si>
  <si>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</si>
  <si>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</si>
  <si>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</si>
  <si>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</si>
  <si>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</si>
  <si>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</si>
  <si>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</si>
  <si>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</si>
  <si>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静岡県　静岡市</t>
  </si>
  <si>
    <t>法適用</t>
  </si>
  <si>
    <t>下水道事業</t>
  </si>
  <si>
    <t>特定環境保全公共下水道</t>
  </si>
  <si>
    <t>D2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</si>
  <si>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</si>
  <si>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</si>
  <si>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</si>
  <si>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</si>
  <si>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</si>
  <si>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</si>
  <si>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</si>
  <si>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市の特定環境保全公共下水道事業は、主たる公共下水道事業と一体として運営されており、独自のポンプ場や処理場を持っておらず、また、年間有収水量も全体の0.05％を占めるのみであるため、経営分析及び改善策の検討、事業計画、財政計画策定等においても、公共下水道事業と一体として実施している。
　よって、本分析表についても公共下水道事業で示したものを流用し、活用する。</t>
    <rPh sb="1" eb="2">
      <t>ホン</t>
    </rPh>
    <rPh sb="2" eb="3">
      <t>シ</t>
    </rPh>
    <rPh sb="4" eb="6">
      <t>トクテイ</t>
    </rPh>
    <rPh sb="6" eb="8">
      <t>カンキョウ</t>
    </rPh>
    <rPh sb="8" eb="10">
      <t>ホゼン</t>
    </rPh>
    <rPh sb="10" eb="12">
      <t>コウキョウ</t>
    </rPh>
    <rPh sb="12" eb="15">
      <t>ゲスイドウ</t>
    </rPh>
    <rPh sb="15" eb="17">
      <t>ジギョウ</t>
    </rPh>
    <rPh sb="19" eb="20">
      <t>シュ</t>
    </rPh>
    <rPh sb="22" eb="24">
      <t>コウキョウ</t>
    </rPh>
    <rPh sb="24" eb="27">
      <t>ゲスイドウ</t>
    </rPh>
    <rPh sb="27" eb="29">
      <t>ジギョウ</t>
    </rPh>
    <rPh sb="30" eb="32">
      <t>イッタイ</t>
    </rPh>
    <rPh sb="35" eb="37">
      <t>ウンエイ</t>
    </rPh>
    <rPh sb="43" eb="45">
      <t>ドクジ</t>
    </rPh>
    <rPh sb="49" eb="50">
      <t>ジョウ</t>
    </rPh>
    <rPh sb="51" eb="53">
      <t>ショリ</t>
    </rPh>
    <rPh sb="53" eb="54">
      <t>ジョウ</t>
    </rPh>
    <rPh sb="55" eb="56">
      <t>モ</t>
    </rPh>
    <rPh sb="65" eb="67">
      <t>ネンカン</t>
    </rPh>
    <rPh sb="67" eb="69">
      <t>ユウシュウ</t>
    </rPh>
    <rPh sb="69" eb="71">
      <t>スイリョウ</t>
    </rPh>
    <rPh sb="72" eb="74">
      <t>ゼンタイ</t>
    </rPh>
    <rPh sb="81" eb="82">
      <t>シ</t>
    </rPh>
    <rPh sb="92" eb="94">
      <t>ケイエイ</t>
    </rPh>
    <rPh sb="94" eb="96">
      <t>ブンセキ</t>
    </rPh>
    <rPh sb="96" eb="97">
      <t>オヨ</t>
    </rPh>
    <rPh sb="98" eb="101">
      <t>カイゼンサク</t>
    </rPh>
    <rPh sb="102" eb="104">
      <t>ケントウ</t>
    </rPh>
    <rPh sb="105" eb="107">
      <t>ジギョウ</t>
    </rPh>
    <rPh sb="107" eb="109">
      <t>ケイカク</t>
    </rPh>
    <rPh sb="110" eb="112">
      <t>ザイセイ</t>
    </rPh>
    <rPh sb="112" eb="114">
      <t>ケイカク</t>
    </rPh>
    <rPh sb="114" eb="116">
      <t>サクテイ</t>
    </rPh>
    <rPh sb="116" eb="117">
      <t>トウ</t>
    </rPh>
    <rPh sb="123" eb="125">
      <t>コウキョウ</t>
    </rPh>
    <rPh sb="125" eb="128">
      <t>ゲスイドウ</t>
    </rPh>
    <rPh sb="128" eb="130">
      <t>ジギョウ</t>
    </rPh>
    <rPh sb="131" eb="133">
      <t>イッタイ</t>
    </rPh>
    <rPh sb="136" eb="138">
      <t>ジッシ</t>
    </rPh>
    <rPh sb="149" eb="150">
      <t>ホン</t>
    </rPh>
    <rPh sb="150" eb="152">
      <t>ブンセキ</t>
    </rPh>
    <rPh sb="152" eb="153">
      <t>ヒョウ</t>
    </rPh>
    <rPh sb="158" eb="160">
      <t>コウキョウ</t>
    </rPh>
    <rPh sb="160" eb="163">
      <t>ゲスイドウ</t>
    </rPh>
    <rPh sb="163" eb="165">
      <t>ジギョウ</t>
    </rPh>
    <rPh sb="166" eb="167">
      <t>シメ</t>
    </rPh>
    <rPh sb="172" eb="174">
      <t>リュウヨウ</t>
    </rPh>
    <rPh sb="176" eb="178">
      <t>カツヨウ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</si>
</sst>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6-4880-89AF-4849807AE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06-4880-89AF-4849807AE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66.92</c:v>
                </c:pt>
                <c:pt idx="1">
                  <c:v>55.53</c:v>
                </c:pt>
                <c:pt idx="2">
                  <c:v>50.26</c:v>
                </c:pt>
                <c:pt idx="3">
                  <c:v>47.89</c:v>
                </c:pt>
                <c:pt idx="4">
                  <c:v>44.98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2-41A4-A130-402E8B9CB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43.65</c:v>
                </c:pt>
                <c:pt idx="1">
                  <c:v>43.58</c:v>
                </c:pt>
                <c:pt idx="2">
                  <c:v>41.35</c:v>
                </c:pt>
                <c:pt idx="3">
                  <c:v>42.9</c:v>
                </c:pt>
                <c:pt idx="4">
                  <c:v>43.36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32-41A4-A130-402E8B9CB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30.3</c:v>
                </c:pt>
                <c:pt idx="1">
                  <c:v>32.26</c:v>
                </c:pt>
                <c:pt idx="2">
                  <c:v>83.33</c:v>
                </c:pt>
                <c:pt idx="3">
                  <c:v>73.53</c:v>
                </c:pt>
                <c:pt idx="4">
                  <c:v>65.790000000000006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7-44AD-9AE6-8963A999F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82.2</c:v>
                </c:pt>
                <c:pt idx="1">
                  <c:v>82.35</c:v>
                </c:pt>
                <c:pt idx="2">
                  <c:v>82.9</c:v>
                </c:pt>
                <c:pt idx="3">
                  <c:v>83.5</c:v>
                </c:pt>
                <c:pt idx="4">
                  <c:v>83.06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67-44AD-9AE6-8963A999F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0C-4017-985A-F77E2C01B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96.59</c:v>
                </c:pt>
                <c:pt idx="1">
                  <c:v>101.24</c:v>
                </c:pt>
                <c:pt idx="2">
                  <c:v>100.94</c:v>
                </c:pt>
                <c:pt idx="3">
                  <c:v>100.85</c:v>
                </c:pt>
                <c:pt idx="4">
                  <c:v>102.13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0C-4017-985A-F77E2C01B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22.62</c:v>
                </c:pt>
                <c:pt idx="1">
                  <c:v>23.93</c:v>
                </c:pt>
                <c:pt idx="2">
                  <c:v>25.25</c:v>
                </c:pt>
                <c:pt idx="3">
                  <c:v>26.56</c:v>
                </c:pt>
                <c:pt idx="4">
                  <c:v>27.87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5-474F-85E3-2A8AEC3C1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13.6</c:v>
                </c:pt>
                <c:pt idx="1">
                  <c:v>22.34</c:v>
                </c:pt>
                <c:pt idx="2">
                  <c:v>22.79</c:v>
                </c:pt>
                <c:pt idx="3">
                  <c:v>22.77</c:v>
                </c:pt>
                <c:pt idx="4">
                  <c:v>23.93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35-474F-85E3-2A8AEC3C1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7-42CA-B1B1-908687223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67-42CA-B1B1-908687223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8A-4E46-9DBC-172A86154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232.81</c:v>
                </c:pt>
                <c:pt idx="1">
                  <c:v>184.13</c:v>
                </c:pt>
                <c:pt idx="2">
                  <c:v>101.85</c:v>
                </c:pt>
                <c:pt idx="3">
                  <c:v>110.77</c:v>
                </c:pt>
                <c:pt idx="4">
                  <c:v>109.51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8A-4E46-9DBC-172A86154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B-481B-893D-EDA543453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290.19</c:v>
                </c:pt>
                <c:pt idx="1">
                  <c:v>63.22</c:v>
                </c:pt>
                <c:pt idx="2">
                  <c:v>49.07</c:v>
                </c:pt>
                <c:pt idx="3">
                  <c:v>46.78</c:v>
                </c:pt>
                <c:pt idx="4">
                  <c:v>47.44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6B-481B-893D-EDA543453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7481.97</c:v>
                </c:pt>
                <c:pt idx="1">
                  <c:v>6463.42</c:v>
                </c:pt>
                <c:pt idx="2">
                  <c:v>2661.69</c:v>
                </c:pt>
                <c:pt idx="3">
                  <c:v>2193.25</c:v>
                </c:pt>
                <c:pt idx="4">
                  <c:v>1900.89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65-46CA-8D1E-B717C7955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1569.13</c:v>
                </c:pt>
                <c:pt idx="1">
                  <c:v>1436</c:v>
                </c:pt>
                <c:pt idx="2">
                  <c:v>1434.89</c:v>
                </c:pt>
                <c:pt idx="3">
                  <c:v>1298.9100000000001</c:v>
                </c:pt>
                <c:pt idx="4">
                  <c:v>1243.71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65-46CA-8D1E-B717C7955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58.44</c:v>
                </c:pt>
                <c:pt idx="1">
                  <c:v>63.02</c:v>
                </c:pt>
                <c:pt idx="2">
                  <c:v>54.47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7-4675-96C4-931281E3C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64.63</c:v>
                </c:pt>
                <c:pt idx="1">
                  <c:v>66.56</c:v>
                </c:pt>
                <c:pt idx="2">
                  <c:v>66.22</c:v>
                </c:pt>
                <c:pt idx="3">
                  <c:v>69.87</c:v>
                </c:pt>
                <c:pt idx="4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E7-4675-96C4-931281E3C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297.17</c:v>
                </c:pt>
                <c:pt idx="1">
                  <c:v>279.12</c:v>
                </c:pt>
                <c:pt idx="2">
                  <c:v>344.45</c:v>
                </c:pt>
                <c:pt idx="3">
                  <c:v>189.02</c:v>
                </c:pt>
                <c:pt idx="4">
                  <c:v>189.63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2-47D3-B14F-5766277EA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245.75</c:v>
                </c:pt>
                <c:pt idx="1">
                  <c:v>244.29</c:v>
                </c:pt>
                <c:pt idx="2">
                  <c:v>246.72</c:v>
                </c:pt>
                <c:pt idx="3">
                  <c:v>234.96</c:v>
                </c:pt>
                <c:pt idx="4">
                  <c:v>221.81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12-47D3-B14F-5766277EA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静岡県　静岡市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D2</v>
      </c>
      <c r="X8" s="48"/>
      <c r="Y8" s="48"/>
      <c r="Z8" s="48"/>
      <c r="AA8" s="48"/>
      <c r="AB8" s="48"/>
      <c r="AC8" s="48"/>
      <c r="AD8" s="49" t="str">
        <f>データ!$M$6</f>
        <v>自治体職員</v>
      </c>
      <c r="AE8" s="49"/>
      <c r="AF8" s="49"/>
      <c r="AG8" s="49"/>
      <c r="AH8" s="49"/>
      <c r="AI8" s="49"/>
      <c r="AJ8" s="49"/>
      <c r="AK8" s="3"/>
      <c r="AL8" s="50">
        <f>データ!S6</f>
        <v>706287</v>
      </c>
      <c r="AM8" s="50"/>
      <c r="AN8" s="50"/>
      <c r="AO8" s="50"/>
      <c r="AP8" s="50"/>
      <c r="AQ8" s="50"/>
      <c r="AR8" s="50"/>
      <c r="AS8" s="50"/>
      <c r="AT8" s="45">
        <f>データ!T6</f>
        <v>1411.9</v>
      </c>
      <c r="AU8" s="45"/>
      <c r="AV8" s="45"/>
      <c r="AW8" s="45"/>
      <c r="AX8" s="45"/>
      <c r="AY8" s="45"/>
      <c r="AZ8" s="45"/>
      <c r="BA8" s="45"/>
      <c r="BB8" s="45">
        <f>データ!U6</f>
        <v>500.24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72.3</v>
      </c>
      <c r="J10" s="45"/>
      <c r="K10" s="45"/>
      <c r="L10" s="45"/>
      <c r="M10" s="45"/>
      <c r="N10" s="45"/>
      <c r="O10" s="45"/>
      <c r="P10" s="45">
        <f>データ!P6</f>
        <v>0.01</v>
      </c>
      <c r="Q10" s="45"/>
      <c r="R10" s="45"/>
      <c r="S10" s="45"/>
      <c r="T10" s="45"/>
      <c r="U10" s="45"/>
      <c r="V10" s="45"/>
      <c r="W10" s="45">
        <f>データ!Q6</f>
        <v>89.14</v>
      </c>
      <c r="X10" s="45"/>
      <c r="Y10" s="45"/>
      <c r="Z10" s="45"/>
      <c r="AA10" s="45"/>
      <c r="AB10" s="45"/>
      <c r="AC10" s="45"/>
      <c r="AD10" s="50">
        <f>データ!R6</f>
        <v>2720</v>
      </c>
      <c r="AE10" s="50"/>
      <c r="AF10" s="50"/>
      <c r="AG10" s="50"/>
      <c r="AH10" s="50"/>
      <c r="AI10" s="50"/>
      <c r="AJ10" s="50"/>
      <c r="AK10" s="2"/>
      <c r="AL10" s="50">
        <f>データ!V6</f>
        <v>38</v>
      </c>
      <c r="AM10" s="50"/>
      <c r="AN10" s="50"/>
      <c r="AO10" s="50"/>
      <c r="AP10" s="50"/>
      <c r="AQ10" s="50"/>
      <c r="AR10" s="50"/>
      <c r="AS10" s="50"/>
      <c r="AT10" s="45">
        <f>データ!W6</f>
        <v>0.31</v>
      </c>
      <c r="AU10" s="45"/>
      <c r="AV10" s="45"/>
      <c r="AW10" s="45"/>
      <c r="AX10" s="45"/>
      <c r="AY10" s="45"/>
      <c r="AZ10" s="45"/>
      <c r="BA10" s="45"/>
      <c r="BB10" s="45">
        <f>データ!X6</f>
        <v>122.58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9" t="s">
        <v>120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6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19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19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19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8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19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19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19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8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9" t="str">
        <f>BL16</f>
        <v>　本市の特定環境保全公共下水道事業は、主たる公共下水道事業と一体として運営されており、独自のポンプ場や処理場を持っておらず、また、年間有収水量も全体の0.05％を占めるのみであるため、経営分析及び改善策の検討、事業計画、財政計画策定等においても、公共下水道事業と一体として実施している。
　よって、本分析表についても公共下水道事業で示したものを流用し、活用する。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6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19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19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19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8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6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19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19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19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8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9" t="str">
        <f>BL16</f>
        <v>　本市の特定環境保全公共下水道事業は、主たる公共下水道事業と一体として運営されており、独自のポンプ場や処理場を持っておらず、また、年間有収水量も全体の0.05％を占めるのみであるため、経営分析及び改善策の検討、事業計画、財政計画策定等においても、公共下水道事業と一体として実施している。
　よって、本分析表についても公共下水道事業で示したものを流用し、活用する。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6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19"/>
      <c r="V79" s="19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19"/>
      <c r="AP79" s="19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7"/>
      <c r="BJ79" s="18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6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19"/>
      <c r="V80" s="19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19"/>
      <c r="AP80" s="19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7"/>
      <c r="BJ80" s="18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5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>【102.38】</v>
      </c>
      <c r="F86" s="26" t="str">
        <f>データ!AT6</f>
        <v>【102.97】</v>
      </c>
      <c r="G86" s="26" t="str">
        <f>データ!BE6</f>
        <v>【54.73】</v>
      </c>
      <c r="H86" s="26" t="str">
        <f>データ!BP6</f>
        <v>【1,225.44】</v>
      </c>
      <c r="I86" s="26" t="str">
        <f>データ!CA6</f>
        <v>【75.58】</v>
      </c>
      <c r="J86" s="26" t="str">
        <f>データ!CL6</f>
        <v>【215.23】</v>
      </c>
      <c r="K86" s="26" t="str">
        <f>データ!CW6</f>
        <v>【42.66】</v>
      </c>
      <c r="L86" s="26" t="str">
        <f>データ!DH6</f>
        <v>【82.67】</v>
      </c>
      <c r="M86" s="26" t="str">
        <f>データ!DS6</f>
        <v>【24.65】</v>
      </c>
      <c r="N86" s="26" t="str">
        <f>データ!ED6</f>
        <v>【0.00】</v>
      </c>
      <c r="O86" s="26" t="str">
        <f>データ!EO6</f>
        <v>【0.10】</v>
      </c>
    </row>
  </sheetData>
  <sheetProtection algorithmName="SHA-512" hashValue="Vlp/sYT04uEmqiqRFVHlbCAhV4hnPM160rp3/+XrDsRZiaLHm7+BjooQ9MmsNIDgJboQZ4FmBYfu/rsHjeHl0g==" saltValue="hBFUMKDfE2lq6e4xU/Kf1w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56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7" t="s">
        <v>64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67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8" s="36" customFormat="1" x14ac:dyDescent="0.15">
      <c r="A6" s="28" t="s">
        <v>107</v>
      </c>
      <c r="B6" s="33">
        <f>B7</f>
        <v>2017</v>
      </c>
      <c r="C6" s="33">
        <f t="shared" ref="C6:X6" si="3">C7</f>
        <v>221007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静岡県　静岡市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自治体職員</v>
      </c>
      <c r="N6" s="34" t="str">
        <f t="shared" si="3"/>
        <v>-</v>
      </c>
      <c r="O6" s="34">
        <f t="shared" si="3"/>
        <v>72.3</v>
      </c>
      <c r="P6" s="34">
        <f t="shared" si="3"/>
        <v>0.01</v>
      </c>
      <c r="Q6" s="34">
        <f t="shared" si="3"/>
        <v>89.14</v>
      </c>
      <c r="R6" s="34">
        <f t="shared" si="3"/>
        <v>2720</v>
      </c>
      <c r="S6" s="34">
        <f t="shared" si="3"/>
        <v>706287</v>
      </c>
      <c r="T6" s="34">
        <f t="shared" si="3"/>
        <v>1411.9</v>
      </c>
      <c r="U6" s="34">
        <f t="shared" si="3"/>
        <v>500.24</v>
      </c>
      <c r="V6" s="34">
        <f t="shared" si="3"/>
        <v>38</v>
      </c>
      <c r="W6" s="34">
        <f t="shared" si="3"/>
        <v>0.31</v>
      </c>
      <c r="X6" s="34">
        <f t="shared" si="3"/>
        <v>122.58</v>
      </c>
      <c r="Y6" s="35">
        <f>IF(Y7="",NA(),Y7)</f>
        <v>100</v>
      </c>
      <c r="Z6" s="35">
        <f t="shared" ref="Z6:AH6" si="4">IF(Z7="",NA(),Z7)</f>
        <v>100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5">
        <f t="shared" si="4"/>
        <v>96.59</v>
      </c>
      <c r="AE6" s="35">
        <f t="shared" si="4"/>
        <v>101.24</v>
      </c>
      <c r="AF6" s="35">
        <f t="shared" si="4"/>
        <v>100.94</v>
      </c>
      <c r="AG6" s="35">
        <f t="shared" si="4"/>
        <v>100.85</v>
      </c>
      <c r="AH6" s="35">
        <f t="shared" si="4"/>
        <v>102.13</v>
      </c>
      <c r="AI6" s="34" t="str">
        <f>IF(AI7="","",IF(AI7="-","【-】","【"&amp;SUBSTITUTE(TEXT(AI7,"#,##0.00"),"-","△")&amp;"】"))</f>
        <v>【102.38】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232.81</v>
      </c>
      <c r="AP6" s="35">
        <f t="shared" si="5"/>
        <v>184.13</v>
      </c>
      <c r="AQ6" s="35">
        <f t="shared" si="5"/>
        <v>101.85</v>
      </c>
      <c r="AR6" s="35">
        <f t="shared" si="5"/>
        <v>110.77</v>
      </c>
      <c r="AS6" s="35">
        <f t="shared" si="5"/>
        <v>109.51</v>
      </c>
      <c r="AT6" s="34" t="str">
        <f>IF(AT7="","",IF(AT7="-","【-】","【"&amp;SUBSTITUTE(TEXT(AT7,"#,##0.00"),"-","△")&amp;"】"))</f>
        <v>【102.97】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4">
        <f t="shared" si="6"/>
        <v>0</v>
      </c>
      <c r="AZ6" s="35">
        <f t="shared" si="6"/>
        <v>290.19</v>
      </c>
      <c r="BA6" s="35">
        <f t="shared" si="6"/>
        <v>63.22</v>
      </c>
      <c r="BB6" s="35">
        <f t="shared" si="6"/>
        <v>49.07</v>
      </c>
      <c r="BC6" s="35">
        <f t="shared" si="6"/>
        <v>46.78</v>
      </c>
      <c r="BD6" s="35">
        <f t="shared" si="6"/>
        <v>47.44</v>
      </c>
      <c r="BE6" s="34" t="str">
        <f>IF(BE7="","",IF(BE7="-","【-】","【"&amp;SUBSTITUTE(TEXT(BE7,"#,##0.00"),"-","△")&amp;"】"))</f>
        <v>【54.73】</v>
      </c>
      <c r="BF6" s="35">
        <f>IF(BF7="",NA(),BF7)</f>
        <v>7481.97</v>
      </c>
      <c r="BG6" s="35">
        <f t="shared" ref="BG6:BO6" si="7">IF(BG7="",NA(),BG7)</f>
        <v>6463.42</v>
      </c>
      <c r="BH6" s="35">
        <f t="shared" si="7"/>
        <v>2661.69</v>
      </c>
      <c r="BI6" s="35">
        <f t="shared" si="7"/>
        <v>2193.25</v>
      </c>
      <c r="BJ6" s="35">
        <f t="shared" si="7"/>
        <v>1900.89</v>
      </c>
      <c r="BK6" s="35">
        <f t="shared" si="7"/>
        <v>1569.13</v>
      </c>
      <c r="BL6" s="35">
        <f t="shared" si="7"/>
        <v>1436</v>
      </c>
      <c r="BM6" s="35">
        <f t="shared" si="7"/>
        <v>1434.89</v>
      </c>
      <c r="BN6" s="35">
        <f t="shared" si="7"/>
        <v>1298.9100000000001</v>
      </c>
      <c r="BO6" s="35">
        <f t="shared" si="7"/>
        <v>1243.71</v>
      </c>
      <c r="BP6" s="34" t="str">
        <f>IF(BP7="","",IF(BP7="-","【-】","【"&amp;SUBSTITUTE(TEXT(BP7,"#,##0.00"),"-","△")&amp;"】"))</f>
        <v>【1,225.44】</v>
      </c>
      <c r="BQ6" s="35">
        <f>IF(BQ7="",NA(),BQ7)</f>
        <v>58.44</v>
      </c>
      <c r="BR6" s="35">
        <f t="shared" ref="BR6:BZ6" si="8">IF(BR7="",NA(),BR7)</f>
        <v>63.02</v>
      </c>
      <c r="BS6" s="35">
        <f t="shared" si="8"/>
        <v>54.47</v>
      </c>
      <c r="BT6" s="35">
        <f t="shared" si="8"/>
        <v>100</v>
      </c>
      <c r="BU6" s="35">
        <f t="shared" si="8"/>
        <v>100</v>
      </c>
      <c r="BV6" s="35">
        <f t="shared" si="8"/>
        <v>64.63</v>
      </c>
      <c r="BW6" s="35">
        <f t="shared" si="8"/>
        <v>66.56</v>
      </c>
      <c r="BX6" s="35">
        <f t="shared" si="8"/>
        <v>66.22</v>
      </c>
      <c r="BY6" s="35">
        <f t="shared" si="8"/>
        <v>69.87</v>
      </c>
      <c r="BZ6" s="35">
        <f t="shared" si="8"/>
        <v>74.3</v>
      </c>
      <c r="CA6" s="34" t="str">
        <f>IF(CA7="","",IF(CA7="-","【-】","【"&amp;SUBSTITUTE(TEXT(CA7,"#,##0.00"),"-","△")&amp;"】"))</f>
        <v>【75.58】</v>
      </c>
      <c r="CB6" s="35">
        <f>IF(CB7="",NA(),CB7)</f>
        <v>297.17</v>
      </c>
      <c r="CC6" s="35">
        <f t="shared" ref="CC6:CK6" si="9">IF(CC7="",NA(),CC7)</f>
        <v>279.12</v>
      </c>
      <c r="CD6" s="35">
        <f t="shared" si="9"/>
        <v>344.45</v>
      </c>
      <c r="CE6" s="35">
        <f t="shared" si="9"/>
        <v>189.02</v>
      </c>
      <c r="CF6" s="35">
        <f t="shared" si="9"/>
        <v>189.63</v>
      </c>
      <c r="CG6" s="35">
        <f t="shared" si="9"/>
        <v>245.75</v>
      </c>
      <c r="CH6" s="35">
        <f t="shared" si="9"/>
        <v>244.29</v>
      </c>
      <c r="CI6" s="35">
        <f t="shared" si="9"/>
        <v>246.72</v>
      </c>
      <c r="CJ6" s="35">
        <f t="shared" si="9"/>
        <v>234.96</v>
      </c>
      <c r="CK6" s="35">
        <f t="shared" si="9"/>
        <v>221.81</v>
      </c>
      <c r="CL6" s="34" t="str">
        <f>IF(CL7="","",IF(CL7="-","【-】","【"&amp;SUBSTITUTE(TEXT(CL7,"#,##0.00"),"-","△")&amp;"】"))</f>
        <v>【215.23】</v>
      </c>
      <c r="CM6" s="35">
        <f>IF(CM7="",NA(),CM7)</f>
        <v>66.92</v>
      </c>
      <c r="CN6" s="35">
        <f t="shared" ref="CN6:CV6" si="10">IF(CN7="",NA(),CN7)</f>
        <v>55.53</v>
      </c>
      <c r="CO6" s="35">
        <f t="shared" si="10"/>
        <v>50.26</v>
      </c>
      <c r="CP6" s="35">
        <f t="shared" si="10"/>
        <v>47.89</v>
      </c>
      <c r="CQ6" s="35">
        <f t="shared" si="10"/>
        <v>44.98</v>
      </c>
      <c r="CR6" s="35">
        <f t="shared" si="10"/>
        <v>43.65</v>
      </c>
      <c r="CS6" s="35">
        <f t="shared" si="10"/>
        <v>43.58</v>
      </c>
      <c r="CT6" s="35">
        <f t="shared" si="10"/>
        <v>41.35</v>
      </c>
      <c r="CU6" s="35">
        <f t="shared" si="10"/>
        <v>42.9</v>
      </c>
      <c r="CV6" s="35">
        <f t="shared" si="10"/>
        <v>43.36</v>
      </c>
      <c r="CW6" s="34" t="str">
        <f>IF(CW7="","",IF(CW7="-","【-】","【"&amp;SUBSTITUTE(TEXT(CW7,"#,##0.00"),"-","△")&amp;"】"))</f>
        <v>【42.66】</v>
      </c>
      <c r="CX6" s="35">
        <f>IF(CX7="",NA(),CX7)</f>
        <v>30.3</v>
      </c>
      <c r="CY6" s="35">
        <f t="shared" ref="CY6:DG6" si="11">IF(CY7="",NA(),CY7)</f>
        <v>32.26</v>
      </c>
      <c r="CZ6" s="35">
        <f t="shared" si="11"/>
        <v>83.33</v>
      </c>
      <c r="DA6" s="35">
        <f t="shared" si="11"/>
        <v>73.53</v>
      </c>
      <c r="DB6" s="35">
        <f t="shared" si="11"/>
        <v>65.790000000000006</v>
      </c>
      <c r="DC6" s="35">
        <f t="shared" si="11"/>
        <v>82.2</v>
      </c>
      <c r="DD6" s="35">
        <f t="shared" si="11"/>
        <v>82.35</v>
      </c>
      <c r="DE6" s="35">
        <f t="shared" si="11"/>
        <v>82.9</v>
      </c>
      <c r="DF6" s="35">
        <f t="shared" si="11"/>
        <v>83.5</v>
      </c>
      <c r="DG6" s="35">
        <f t="shared" si="11"/>
        <v>83.06</v>
      </c>
      <c r="DH6" s="34" t="str">
        <f>IF(DH7="","",IF(DH7="-","【-】","【"&amp;SUBSTITUTE(TEXT(DH7,"#,##0.00"),"-","△")&amp;"】"))</f>
        <v>【82.67】</v>
      </c>
      <c r="DI6" s="35">
        <f>IF(DI7="",NA(),DI7)</f>
        <v>22.62</v>
      </c>
      <c r="DJ6" s="35">
        <f t="shared" ref="DJ6:DR6" si="12">IF(DJ7="",NA(),DJ7)</f>
        <v>23.93</v>
      </c>
      <c r="DK6" s="35">
        <f t="shared" si="12"/>
        <v>25.25</v>
      </c>
      <c r="DL6" s="35">
        <f t="shared" si="12"/>
        <v>26.56</v>
      </c>
      <c r="DM6" s="35">
        <f t="shared" si="12"/>
        <v>27.87</v>
      </c>
      <c r="DN6" s="35">
        <f t="shared" si="12"/>
        <v>13.6</v>
      </c>
      <c r="DO6" s="35">
        <f t="shared" si="12"/>
        <v>22.34</v>
      </c>
      <c r="DP6" s="35">
        <f t="shared" si="12"/>
        <v>22.79</v>
      </c>
      <c r="DQ6" s="35">
        <f t="shared" si="12"/>
        <v>22.77</v>
      </c>
      <c r="DR6" s="35">
        <f t="shared" si="12"/>
        <v>23.93</v>
      </c>
      <c r="DS6" s="34" t="str">
        <f>IF(DS7="","",IF(DS7="-","【-】","【"&amp;SUBSTITUTE(TEXT(DS7,"#,##0.00"),"-","△")&amp;"】"))</f>
        <v>【24.65】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4">
        <f t="shared" si="13"/>
        <v>0</v>
      </c>
      <c r="EA6" s="35">
        <f t="shared" si="13"/>
        <v>0.04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0.05</v>
      </c>
      <c r="EK6" s="35">
        <f t="shared" si="14"/>
        <v>0.04</v>
      </c>
      <c r="EL6" s="35">
        <f t="shared" si="14"/>
        <v>7.0000000000000007E-2</v>
      </c>
      <c r="EM6" s="35">
        <f t="shared" si="14"/>
        <v>0.09</v>
      </c>
      <c r="EN6" s="35">
        <f t="shared" si="14"/>
        <v>0.09</v>
      </c>
      <c r="EO6" s="34" t="str">
        <f>IF(EO7="","",IF(EO7="-","【-】","【"&amp;SUBSTITUTE(TEXT(EO7,"#,##0.00"),"-","△")&amp;"】"))</f>
        <v>【0.10】</v>
      </c>
    </row>
    <row r="7" spans="1:148" s="36" customFormat="1" x14ac:dyDescent="0.15">
      <c r="A7" s="28"/>
      <c r="B7" s="37">
        <v>2017</v>
      </c>
      <c r="C7" s="37">
        <v>221007</v>
      </c>
      <c r="D7" s="37">
        <v>46</v>
      </c>
      <c r="E7" s="37">
        <v>17</v>
      </c>
      <c r="F7" s="37">
        <v>4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>
        <v>72.3</v>
      </c>
      <c r="P7" s="38">
        <v>0.01</v>
      </c>
      <c r="Q7" s="38">
        <v>89.14</v>
      </c>
      <c r="R7" s="38">
        <v>2720</v>
      </c>
      <c r="S7" s="38">
        <v>706287</v>
      </c>
      <c r="T7" s="38">
        <v>1411.9</v>
      </c>
      <c r="U7" s="38">
        <v>500.24</v>
      </c>
      <c r="V7" s="38">
        <v>38</v>
      </c>
      <c r="W7" s="38">
        <v>0.31</v>
      </c>
      <c r="X7" s="38">
        <v>122.58</v>
      </c>
      <c r="Y7" s="38">
        <v>100</v>
      </c>
      <c r="Z7" s="38">
        <v>100</v>
      </c>
      <c r="AA7" s="38">
        <v>100</v>
      </c>
      <c r="AB7" s="38">
        <v>100</v>
      </c>
      <c r="AC7" s="38">
        <v>100</v>
      </c>
      <c r="AD7" s="38">
        <v>96.59</v>
      </c>
      <c r="AE7" s="38">
        <v>101.24</v>
      </c>
      <c r="AF7" s="38">
        <v>100.94</v>
      </c>
      <c r="AG7" s="38">
        <v>100.85</v>
      </c>
      <c r="AH7" s="38">
        <v>102.13</v>
      </c>
      <c r="AI7" s="38">
        <v>102.38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232.81</v>
      </c>
      <c r="AP7" s="38">
        <v>184.13</v>
      </c>
      <c r="AQ7" s="38">
        <v>101.85</v>
      </c>
      <c r="AR7" s="38">
        <v>110.77</v>
      </c>
      <c r="AS7" s="38">
        <v>109.51</v>
      </c>
      <c r="AT7" s="38">
        <v>102.97</v>
      </c>
      <c r="AU7" s="38" t="s">
        <v>114</v>
      </c>
      <c r="AV7" s="38" t="s">
        <v>114</v>
      </c>
      <c r="AW7" s="38" t="s">
        <v>114</v>
      </c>
      <c r="AX7" s="38" t="s">
        <v>114</v>
      </c>
      <c r="AY7" s="38">
        <v>0</v>
      </c>
      <c r="AZ7" s="38">
        <v>290.19</v>
      </c>
      <c r="BA7" s="38">
        <v>63.22</v>
      </c>
      <c r="BB7" s="38">
        <v>49.07</v>
      </c>
      <c r="BC7" s="38">
        <v>46.78</v>
      </c>
      <c r="BD7" s="38">
        <v>47.44</v>
      </c>
      <c r="BE7" s="38">
        <v>54.73</v>
      </c>
      <c r="BF7" s="38">
        <v>7481.97</v>
      </c>
      <c r="BG7" s="38">
        <v>6463.42</v>
      </c>
      <c r="BH7" s="38">
        <v>2661.69</v>
      </c>
      <c r="BI7" s="38">
        <v>2193.25</v>
      </c>
      <c r="BJ7" s="38">
        <v>1900.89</v>
      </c>
      <c r="BK7" s="38">
        <v>1569.13</v>
      </c>
      <c r="BL7" s="38">
        <v>1436</v>
      </c>
      <c r="BM7" s="38">
        <v>1434.89</v>
      </c>
      <c r="BN7" s="38">
        <v>1298.9100000000001</v>
      </c>
      <c r="BO7" s="38">
        <v>1243.71</v>
      </c>
      <c r="BP7" s="38">
        <v>1225.44</v>
      </c>
      <c r="BQ7" s="38">
        <v>58.44</v>
      </c>
      <c r="BR7" s="38">
        <v>63.02</v>
      </c>
      <c r="BS7" s="38">
        <v>54.47</v>
      </c>
      <c r="BT7" s="38">
        <v>100</v>
      </c>
      <c r="BU7" s="38">
        <v>100</v>
      </c>
      <c r="BV7" s="38">
        <v>64.63</v>
      </c>
      <c r="BW7" s="38">
        <v>66.56</v>
      </c>
      <c r="BX7" s="38">
        <v>66.22</v>
      </c>
      <c r="BY7" s="38">
        <v>69.87</v>
      </c>
      <c r="BZ7" s="38">
        <v>74.3</v>
      </c>
      <c r="CA7" s="38">
        <v>75.58</v>
      </c>
      <c r="CB7" s="38">
        <v>297.17</v>
      </c>
      <c r="CC7" s="38">
        <v>279.12</v>
      </c>
      <c r="CD7" s="38">
        <v>344.45</v>
      </c>
      <c r="CE7" s="38">
        <v>189.02</v>
      </c>
      <c r="CF7" s="38">
        <v>189.63</v>
      </c>
      <c r="CG7" s="38">
        <v>245.75</v>
      </c>
      <c r="CH7" s="38">
        <v>244.29</v>
      </c>
      <c r="CI7" s="38">
        <v>246.72</v>
      </c>
      <c r="CJ7" s="38">
        <v>234.96</v>
      </c>
      <c r="CK7" s="38">
        <v>221.81</v>
      </c>
      <c r="CL7" s="38">
        <v>215.23</v>
      </c>
      <c r="CM7" s="38">
        <v>66.92</v>
      </c>
      <c r="CN7" s="38">
        <v>55.53</v>
      </c>
      <c r="CO7" s="38">
        <v>50.26</v>
      </c>
      <c r="CP7" s="38">
        <v>47.89</v>
      </c>
      <c r="CQ7" s="38">
        <v>44.98</v>
      </c>
      <c r="CR7" s="38">
        <v>43.65</v>
      </c>
      <c r="CS7" s="38">
        <v>43.58</v>
      </c>
      <c r="CT7" s="38">
        <v>41.35</v>
      </c>
      <c r="CU7" s="38">
        <v>42.9</v>
      </c>
      <c r="CV7" s="38">
        <v>43.36</v>
      </c>
      <c r="CW7" s="38">
        <v>42.66</v>
      </c>
      <c r="CX7" s="38">
        <v>30.3</v>
      </c>
      <c r="CY7" s="38">
        <v>32.26</v>
      </c>
      <c r="CZ7" s="38">
        <v>83.33</v>
      </c>
      <c r="DA7" s="38">
        <v>73.53</v>
      </c>
      <c r="DB7" s="38">
        <v>65.790000000000006</v>
      </c>
      <c r="DC7" s="38">
        <v>82.2</v>
      </c>
      <c r="DD7" s="38">
        <v>82.35</v>
      </c>
      <c r="DE7" s="38">
        <v>82.9</v>
      </c>
      <c r="DF7" s="38">
        <v>83.5</v>
      </c>
      <c r="DG7" s="38">
        <v>83.06</v>
      </c>
      <c r="DH7" s="38">
        <v>82.67</v>
      </c>
      <c r="DI7" s="38">
        <v>22.62</v>
      </c>
      <c r="DJ7" s="38">
        <v>23.93</v>
      </c>
      <c r="DK7" s="38">
        <v>25.25</v>
      </c>
      <c r="DL7" s="38">
        <v>26.56</v>
      </c>
      <c r="DM7" s="38">
        <v>27.87</v>
      </c>
      <c r="DN7" s="38">
        <v>13.6</v>
      </c>
      <c r="DO7" s="38">
        <v>22.34</v>
      </c>
      <c r="DP7" s="38">
        <v>22.79</v>
      </c>
      <c r="DQ7" s="38">
        <v>22.77</v>
      </c>
      <c r="DR7" s="38">
        <v>23.93</v>
      </c>
      <c r="DS7" s="38">
        <v>24.65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0.04</v>
      </c>
      <c r="EB7" s="38">
        <v>0</v>
      </c>
      <c r="EC7" s="38">
        <v>0</v>
      </c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0.05</v>
      </c>
      <c r="EK7" s="38">
        <v>0.04</v>
      </c>
      <c r="EL7" s="38">
        <v>7.0000000000000007E-2</v>
      </c>
      <c r="EM7" s="38">
        <v>0.09</v>
      </c>
      <c r="EN7" s="38">
        <v>0.09</v>
      </c>
      <c r="EO7" s="38">
        <v>0.1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dcterms:created xsi:type="dcterms:W3CDTF">2018-12-03T08:53:12Z</dcterms:created>
  <dcterms:modified xsi:type="dcterms:W3CDTF">2019-02-05T08:28:05Z</dcterms:modified>
  <cp:category/>
</cp:coreProperties>
</file>