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njfsv001\4001301000\003企画経理\013経理関係\照会回答\財政課照会（総務省を含む）\H31（R1）\20200120_公営企業に係る経営比較分析表の作成について\２　回答一式\"/>
    </mc:Choice>
  </mc:AlternateContent>
  <workbookProtection workbookAlgorithmName="SHA-512" workbookHashValue="uiTsNglCVPRRFol+vbShWWg2i/K7Z7Fw1e+zq8cKV8OxyvBkntjbg9Y4jwnMnWemW4uZCVRLhdYoXnGzBSW5tg==" workbookSaltValue="gaEtgvCYQEJesWXiapwqO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66" i="4" l="1"/>
  <c r="BL47" i="4"/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Q6" i="5"/>
  <c r="P6" i="5"/>
  <c r="O6" i="5"/>
  <c r="I10" i="4" s="1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BB8" i="4"/>
  <c r="AT8" i="4"/>
  <c r="AD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<sst xmlns="http://schemas.openxmlformats.org/spreadsheetml/2006/main" count="224" uniqueCount="109">
  <si>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</si>
  <si>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</si>
  <si>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</si>
  <si>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</si>
  <si>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</si>
  <si>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</si>
  <si>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</si>
  <si>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</si>
  <si>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</si>
  <si>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</si>
  <si>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</si>
  <si>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</si>
  <si>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</si>
  <si>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</si>
  <si>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</si>
  <si>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</si>
  <si>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</si>
  <si>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</si>
  <si>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</si>
  <si>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</si>
  <si>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</si>
  <si>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</si>
  <si>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</si>
  <si>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</si>
  <si>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</si>
  <si>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</si>
  <si>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</si>
  <si>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</si>
  <si>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</si>
  <si>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</si>
  <si>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</si>
  <si>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</si>
  <si>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</si>
  <si>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</si>
  <si>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</si>
  <si>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</si>
  <si>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</si>
  <si>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</si>
  <si>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</si>
  <si>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</si>
  <si>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</si>
  <si>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</si>
  <si>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</si>
  <si>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</si>
  <si>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</si>
  <si>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</si>
  <si>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</si>
  <si>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</si>
  <si>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</si>
  <si>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</si>
  <si>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</si>
  <si>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</si>
  <si>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</si>
  <si>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</si>
  <si>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</si>
  <si>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</si>
  <si>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</si>
  <si>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</si>
  <si>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</si>
  <si>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</si>
  <si>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</si>
  <si>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</si>
  <si>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</si>
  <si>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</si>
  <si>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</si>
  <si>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</si>
  <si>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</si>
  <si>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</si>
  <si>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</si>
  <si>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</si>
  <si>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</si>
  <si>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</si>
  <si>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</si>
  <si>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</si>
  <si>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</si>
  <si>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</si>
  <si>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</si>
  <si>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</si>
  <si>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</si>
  <si>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</si>
  <si>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</si>
  <si>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</si>
  <si>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</si>
  <si>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</si>
  <si>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</si>
  <si>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</si>
  <si>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</si>
  <si>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</si>
  <si>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</si>
  <si>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</si>
  <si>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</si>
  <si>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</si>
  <si>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</si>
  <si>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</si>
  <si>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</si>
  <si>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</si>
  <si>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静岡市</t>
  </si>
  <si>
    <t>法適用</t>
  </si>
  <si>
    <t>下水道事業</t>
  </si>
  <si>
    <t>特定環境保全公共下水道</t>
  </si>
  <si>
    <t>D2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</si>
  <si>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</si>
  <si>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</si>
  <si>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</si>
  <si>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</si>
  <si>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</si>
  <si>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</si>
  <si>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</si>
  <si>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市の特定環境保全公共下水道事業は、主たる公共下水道事業と一体として運営されており、独自のポンプ場や処理場を持っておらず、また、年間有収水量も全体の0.05％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t>
    <rPh sb="1" eb="2">
      <t>ホン</t>
    </rPh>
    <rPh sb="2" eb="3">
      <t>シ</t>
    </rPh>
    <rPh sb="4" eb="6">
      <t>トクテイ</t>
    </rPh>
    <rPh sb="6" eb="8">
      <t>カンキョウ</t>
    </rPh>
    <rPh sb="8" eb="10">
      <t>ホゼン</t>
    </rPh>
    <rPh sb="10" eb="12">
      <t>コウキョウ</t>
    </rPh>
    <rPh sb="12" eb="15">
      <t>ゲスイドウ</t>
    </rPh>
    <rPh sb="15" eb="17">
      <t>ジギョウ</t>
    </rPh>
    <rPh sb="19" eb="20">
      <t>シュ</t>
    </rPh>
    <rPh sb="22" eb="24">
      <t>コウキョウ</t>
    </rPh>
    <rPh sb="24" eb="27">
      <t>ゲスイドウ</t>
    </rPh>
    <rPh sb="27" eb="29">
      <t>ジギョウ</t>
    </rPh>
    <rPh sb="30" eb="32">
      <t>イッタイ</t>
    </rPh>
    <rPh sb="35" eb="37">
      <t>ウンエイ</t>
    </rPh>
    <rPh sb="43" eb="45">
      <t>ドクジ</t>
    </rPh>
    <rPh sb="49" eb="50">
      <t>ジョウ</t>
    </rPh>
    <rPh sb="51" eb="53">
      <t>ショリ</t>
    </rPh>
    <rPh sb="53" eb="54">
      <t>ジョウ</t>
    </rPh>
    <rPh sb="55" eb="56">
      <t>モ</t>
    </rPh>
    <rPh sb="65" eb="67">
      <t>ネンカン</t>
    </rPh>
    <rPh sb="67" eb="69">
      <t>ユウシュウ</t>
    </rPh>
    <rPh sb="69" eb="71">
      <t>スイリョウ</t>
    </rPh>
    <rPh sb="72" eb="74">
      <t>ゼンタイ</t>
    </rPh>
    <rPh sb="81" eb="82">
      <t>シ</t>
    </rPh>
    <rPh sb="92" eb="94">
      <t>ケイエイ</t>
    </rPh>
    <rPh sb="94" eb="96">
      <t>ブンセキ</t>
    </rPh>
    <rPh sb="96" eb="97">
      <t>オヨ</t>
    </rPh>
    <rPh sb="98" eb="101">
      <t>カイゼンサク</t>
    </rPh>
    <rPh sb="102" eb="104">
      <t>ケントウ</t>
    </rPh>
    <rPh sb="105" eb="107">
      <t>ジギョウ</t>
    </rPh>
    <rPh sb="107" eb="109">
      <t>ケイカク</t>
    </rPh>
    <rPh sb="110" eb="112">
      <t>ザイセイ</t>
    </rPh>
    <rPh sb="112" eb="114">
      <t>ケイカク</t>
    </rPh>
    <rPh sb="114" eb="116">
      <t>サクテイ</t>
    </rPh>
    <rPh sb="116" eb="117">
      <t>トウ</t>
    </rPh>
    <rPh sb="123" eb="125">
      <t>コウキョウ</t>
    </rPh>
    <rPh sb="125" eb="128">
      <t>ゲスイドウ</t>
    </rPh>
    <rPh sb="128" eb="130">
      <t>ジギョウ</t>
    </rPh>
    <rPh sb="131" eb="133">
      <t>イッタイ</t>
    </rPh>
    <rPh sb="136" eb="138">
      <t>ジッシ</t>
    </rPh>
    <rPh sb="149" eb="150">
      <t>ホン</t>
    </rPh>
    <rPh sb="150" eb="152">
      <t>ブンセキ</t>
    </rPh>
    <rPh sb="152" eb="153">
      <t>ヒョウ</t>
    </rPh>
    <rPh sb="158" eb="160">
      <t>コウキョウ</t>
    </rPh>
    <rPh sb="160" eb="163">
      <t>ゲスイドウ</t>
    </rPh>
    <rPh sb="163" eb="165">
      <t>ジギョウ</t>
    </rPh>
    <rPh sb="166" eb="167">
      <t>シメ</t>
    </rPh>
    <rPh sb="172" eb="174">
      <t>リュウヨウ</t>
    </rPh>
    <rPh sb="176" eb="178">
      <t>カツヨウ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</si>
</sst>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8-45A4-8652-A8DD2E9D2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E8-45A4-8652-A8DD2E9D2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55.53</c:v>
                </c:pt>
                <c:pt idx="1">
                  <c:v>50.26</c:v>
                </c:pt>
                <c:pt idx="2">
                  <c:v>47.89</c:v>
                </c:pt>
                <c:pt idx="3">
                  <c:v>44.98</c:v>
                </c:pt>
                <c:pt idx="4">
                  <c:v>46.68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1-4352-B632-00862C1AA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F1-4352-B632-00862C1AA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32.26</c:v>
                </c:pt>
                <c:pt idx="1">
                  <c:v>83.33</c:v>
                </c:pt>
                <c:pt idx="2">
                  <c:v>73.53</c:v>
                </c:pt>
                <c:pt idx="3">
                  <c:v>65.790000000000006</c:v>
                </c:pt>
                <c:pt idx="4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B-4AC4-853A-08D625ED7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B-4AC4-853A-08D625ED7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A-451D-B30A-621F33CA0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101.24</c:v>
                </c:pt>
                <c:pt idx="1">
                  <c:v>100.94</c:v>
                </c:pt>
                <c:pt idx="2">
                  <c:v>100.85</c:v>
                </c:pt>
                <c:pt idx="3">
                  <c:v>102.13</c:v>
                </c:pt>
                <c:pt idx="4">
                  <c:v>101.72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A-451D-B30A-621F33CA0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23.93</c:v>
                </c:pt>
                <c:pt idx="1">
                  <c:v>25.25</c:v>
                </c:pt>
                <c:pt idx="2">
                  <c:v>26.56</c:v>
                </c:pt>
                <c:pt idx="3">
                  <c:v>27.87</c:v>
                </c:pt>
                <c:pt idx="4">
                  <c:v>29.19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8-4176-8EF7-144E61EE1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22.34</c:v>
                </c:pt>
                <c:pt idx="1">
                  <c:v>22.79</c:v>
                </c:pt>
                <c:pt idx="2">
                  <c:v>22.77</c:v>
                </c:pt>
                <c:pt idx="3">
                  <c:v>23.93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D8-4176-8EF7-144E61EE1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C-4D28-9FDE-CE8F6C81D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2C-4D28-9FDE-CE8F6C81D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6-44A4-98F9-F31AD13F6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184.13</c:v>
                </c:pt>
                <c:pt idx="1">
                  <c:v>101.85</c:v>
                </c:pt>
                <c:pt idx="2">
                  <c:v>110.77</c:v>
                </c:pt>
                <c:pt idx="3">
                  <c:v>109.51</c:v>
                </c:pt>
                <c:pt idx="4">
                  <c:v>112.88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6-44A4-98F9-F31AD13F6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7-4BD1-A131-B45B15E0C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63.22</c:v>
                </c:pt>
                <c:pt idx="1">
                  <c:v>49.07</c:v>
                </c:pt>
                <c:pt idx="2">
                  <c:v>46.78</c:v>
                </c:pt>
                <c:pt idx="3">
                  <c:v>47.44</c:v>
                </c:pt>
                <c:pt idx="4">
                  <c:v>49.18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37-4BD1-A131-B45B15E0C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6463.42</c:v>
                </c:pt>
                <c:pt idx="1">
                  <c:v>2661.69</c:v>
                </c:pt>
                <c:pt idx="2">
                  <c:v>2193.25</c:v>
                </c:pt>
                <c:pt idx="3">
                  <c:v>1900.89</c:v>
                </c:pt>
                <c:pt idx="4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AEE-978D-B2DDF02D2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05-4AEE-978D-B2DDF02D2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63.02</c:v>
                </c:pt>
                <c:pt idx="1">
                  <c:v>54.47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D-43B4-BD34-7D517F9D5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ED-43B4-BD34-7D517F9D5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279.12</c:v>
                </c:pt>
                <c:pt idx="1">
                  <c:v>344.45</c:v>
                </c:pt>
                <c:pt idx="2">
                  <c:v>189.02</c:v>
                </c:pt>
                <c:pt idx="3">
                  <c:v>189.63</c:v>
                </c:pt>
                <c:pt idx="4">
                  <c:v>189.72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A-466E-83BB-613D10E93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3A-466E-83BB-613D10E93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F1" zoomScaleNormal="100" workbookViewId="0">
      <selection activeCell="BL66" activeCellId="2" sqref="BL16:BZ44 BL47:BZ63 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静岡県　静岡市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tr">
        <f>データ!$M$6</f>
        <v>自治体職員</v>
      </c>
      <c r="AE8" s="49"/>
      <c r="AF8" s="49"/>
      <c r="AG8" s="49"/>
      <c r="AH8" s="49"/>
      <c r="AI8" s="49"/>
      <c r="AJ8" s="49"/>
      <c r="AK8" s="3"/>
      <c r="AL8" s="50">
        <f>データ!S6</f>
        <v>702395</v>
      </c>
      <c r="AM8" s="50"/>
      <c r="AN8" s="50"/>
      <c r="AO8" s="50"/>
      <c r="AP8" s="50"/>
      <c r="AQ8" s="50"/>
      <c r="AR8" s="50"/>
      <c r="AS8" s="50"/>
      <c r="AT8" s="45">
        <f>データ!T6</f>
        <v>1411.83</v>
      </c>
      <c r="AU8" s="45"/>
      <c r="AV8" s="45"/>
      <c r="AW8" s="45"/>
      <c r="AX8" s="45"/>
      <c r="AY8" s="45"/>
      <c r="AZ8" s="45"/>
      <c r="BA8" s="45"/>
      <c r="BB8" s="45">
        <f>データ!U6</f>
        <v>497.51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76.66</v>
      </c>
      <c r="J10" s="45"/>
      <c r="K10" s="45"/>
      <c r="L10" s="45"/>
      <c r="M10" s="45"/>
      <c r="N10" s="45"/>
      <c r="O10" s="45"/>
      <c r="P10" s="45">
        <f>データ!P6</f>
        <v>0.01</v>
      </c>
      <c r="Q10" s="45"/>
      <c r="R10" s="45"/>
      <c r="S10" s="45"/>
      <c r="T10" s="45"/>
      <c r="U10" s="45"/>
      <c r="V10" s="45"/>
      <c r="W10" s="45">
        <f>データ!Q6</f>
        <v>83.96</v>
      </c>
      <c r="X10" s="45"/>
      <c r="Y10" s="45"/>
      <c r="Z10" s="45"/>
      <c r="AA10" s="45"/>
      <c r="AB10" s="45"/>
      <c r="AC10" s="45"/>
      <c r="AD10" s="50">
        <f>データ!R6</f>
        <v>2720</v>
      </c>
      <c r="AE10" s="50"/>
      <c r="AF10" s="50"/>
      <c r="AG10" s="50"/>
      <c r="AH10" s="50"/>
      <c r="AI10" s="50"/>
      <c r="AJ10" s="50"/>
      <c r="AK10" s="2"/>
      <c r="AL10" s="50">
        <f>データ!V6</f>
        <v>40</v>
      </c>
      <c r="AM10" s="50"/>
      <c r="AN10" s="50"/>
      <c r="AO10" s="50"/>
      <c r="AP10" s="50"/>
      <c r="AQ10" s="50"/>
      <c r="AR10" s="50"/>
      <c r="AS10" s="50"/>
      <c r="AT10" s="45">
        <f>データ!W6</f>
        <v>0.31</v>
      </c>
      <c r="AU10" s="45"/>
      <c r="AV10" s="45"/>
      <c r="AW10" s="45"/>
      <c r="AX10" s="45"/>
      <c r="AY10" s="45"/>
      <c r="AZ10" s="45"/>
      <c r="BA10" s="45"/>
      <c r="BB10" s="45">
        <f>データ!X6</f>
        <v>129.03</v>
      </c>
      <c r="BC10" s="45"/>
      <c r="BD10" s="45"/>
      <c r="BE10" s="45"/>
      <c r="BF10" s="45"/>
      <c r="BG10" s="45"/>
      <c r="BH10" s="45"/>
      <c r="BI10" s="45"/>
      <c r="BJ10" s="2"/>
      <c r="BK10" s="2"/>
      <c r="BL10" s="62" t="s">
        <v>22</v>
      </c>
      <c r="BM10" s="6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24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 x14ac:dyDescent="0.15">
      <c r="A14" s="2"/>
      <c r="B14" s="66" t="s">
        <v>25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56" t="s">
        <v>26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7" t="s">
        <v>108</v>
      </c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7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7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7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7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7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7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7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7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7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7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7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7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7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7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7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7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7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9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7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9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7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7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7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7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7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7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7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7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7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0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27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7" t="str">
        <f>BL16</f>
        <v>　本市の特定環境保全公共下水道事業は、主たる公共下水道事業と一体として運営されており、独自のポンプ場や処理場を持っておらず、また、年間有収水量も全体の0.05％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v>
      </c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7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7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7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7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7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7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7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7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9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7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9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7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9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7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9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7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9"/>
    </row>
    <row r="60" spans="1:78" ht="13.5" customHeight="1" x14ac:dyDescent="0.15">
      <c r="A60" s="2"/>
      <c r="B60" s="53" t="s">
        <v>28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77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9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77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7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0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29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7" t="str">
        <f>BL16</f>
        <v>　本市の特定環境保全公共下水道事業は、主たる公共下水道事業と一体として運営されており、独自のポンプ場や処理場を持っておらず、また、年間有収水量も全体の0.05％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7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7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7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7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7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7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7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7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7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7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7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7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9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77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9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77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9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77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9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0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2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【101.92】</v>
      </c>
      <c r="F85" s="26" t="str">
        <f>データ!AT6</f>
        <v>【88.06】</v>
      </c>
      <c r="G85" s="26" t="str">
        <f>データ!BE6</f>
        <v>【54.23】</v>
      </c>
      <c r="H85" s="26" t="str">
        <f>データ!BP6</f>
        <v>【1,209.40】</v>
      </c>
      <c r="I85" s="26" t="str">
        <f>データ!CA6</f>
        <v>【74.48】</v>
      </c>
      <c r="J85" s="26" t="str">
        <f>データ!CL6</f>
        <v>【219.46】</v>
      </c>
      <c r="K85" s="26" t="str">
        <f>データ!CW6</f>
        <v>【42.82】</v>
      </c>
      <c r="L85" s="26" t="str">
        <f>データ!DH6</f>
        <v>【83.36】</v>
      </c>
      <c r="M85" s="26" t="str">
        <f>データ!DS6</f>
        <v>【24.88】</v>
      </c>
      <c r="N85" s="26" t="str">
        <f>データ!ED6</f>
        <v>【0.01】</v>
      </c>
      <c r="O85" s="26" t="str">
        <f>データ!EO6</f>
        <v>【0.12】</v>
      </c>
    </row>
  </sheetData>
  <sheetProtection algorithmName="SHA-512" hashValue="7TCyi5ddw5rIehvIG2DPRZt0N2RzgiR6x7onYYlCoDoyHomYjsSZLLcJ5mhrG8v6HgKK363TG5wvBK8g57n1yw==" saltValue="y05OgAgKsBX98SoUnFGri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0" t="s">
        <v>52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/>
      <c r="Y3" s="76" t="s">
        <v>53</v>
      </c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 t="s">
        <v>54</v>
      </c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3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/>
      <c r="Y4" s="69" t="s">
        <v>56</v>
      </c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 t="s">
        <v>57</v>
      </c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 t="s">
        <v>58</v>
      </c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 t="s">
        <v>59</v>
      </c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 t="s">
        <v>60</v>
      </c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 t="s">
        <v>61</v>
      </c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 t="s">
        <v>62</v>
      </c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 t="s">
        <v>63</v>
      </c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 t="s">
        <v>64</v>
      </c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 t="s">
        <v>65</v>
      </c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 t="s">
        <v>66</v>
      </c>
      <c r="EF4" s="69"/>
      <c r="EG4" s="69"/>
      <c r="EH4" s="69"/>
      <c r="EI4" s="69"/>
      <c r="EJ4" s="69"/>
      <c r="EK4" s="69"/>
      <c r="EL4" s="69"/>
      <c r="EM4" s="69"/>
      <c r="EN4" s="69"/>
      <c r="EO4" s="69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221007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静岡県　静岡市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自治体職員</v>
      </c>
      <c r="N6" s="34" t="str">
        <f t="shared" si="3"/>
        <v>-</v>
      </c>
      <c r="O6" s="34">
        <f t="shared" si="3"/>
        <v>76.66</v>
      </c>
      <c r="P6" s="34">
        <f t="shared" si="3"/>
        <v>0.01</v>
      </c>
      <c r="Q6" s="34">
        <f t="shared" si="3"/>
        <v>83.96</v>
      </c>
      <c r="R6" s="34">
        <f t="shared" si="3"/>
        <v>2720</v>
      </c>
      <c r="S6" s="34">
        <f t="shared" si="3"/>
        <v>702395</v>
      </c>
      <c r="T6" s="34">
        <f t="shared" si="3"/>
        <v>1411.83</v>
      </c>
      <c r="U6" s="34">
        <f t="shared" si="3"/>
        <v>497.51</v>
      </c>
      <c r="V6" s="34">
        <f t="shared" si="3"/>
        <v>40</v>
      </c>
      <c r="W6" s="34">
        <f t="shared" si="3"/>
        <v>0.31</v>
      </c>
      <c r="X6" s="34">
        <f t="shared" si="3"/>
        <v>129.03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5">
        <f t="shared" si="4"/>
        <v>101.24</v>
      </c>
      <c r="AE6" s="35">
        <f t="shared" si="4"/>
        <v>100.94</v>
      </c>
      <c r="AF6" s="35">
        <f t="shared" si="4"/>
        <v>100.85</v>
      </c>
      <c r="AG6" s="35">
        <f t="shared" si="4"/>
        <v>102.13</v>
      </c>
      <c r="AH6" s="35">
        <f t="shared" si="4"/>
        <v>101.72</v>
      </c>
      <c r="AI6" s="34" t="str">
        <f>IF(AI7="","",IF(AI7="-","【-】","【"&amp;SUBSTITUTE(TEXT(AI7,"#,##0.00"),"-","△")&amp;"】"))</f>
        <v>【101.92】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184.13</v>
      </c>
      <c r="AP6" s="35">
        <f t="shared" si="5"/>
        <v>101.85</v>
      </c>
      <c r="AQ6" s="35">
        <f t="shared" si="5"/>
        <v>110.77</v>
      </c>
      <c r="AR6" s="35">
        <f t="shared" si="5"/>
        <v>109.51</v>
      </c>
      <c r="AS6" s="35">
        <f t="shared" si="5"/>
        <v>112.88</v>
      </c>
      <c r="AT6" s="34" t="str">
        <f>IF(AT7="","",IF(AT7="-","【-】","【"&amp;SUBSTITUTE(TEXT(AT7,"#,##0.00"),"-","△")&amp;"】"))</f>
        <v>【88.06】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4">
        <f t="shared" si="6"/>
        <v>0</v>
      </c>
      <c r="AY6" s="34">
        <f t="shared" si="6"/>
        <v>0</v>
      </c>
      <c r="AZ6" s="35">
        <f t="shared" si="6"/>
        <v>63.22</v>
      </c>
      <c r="BA6" s="35">
        <f t="shared" si="6"/>
        <v>49.07</v>
      </c>
      <c r="BB6" s="35">
        <f t="shared" si="6"/>
        <v>46.78</v>
      </c>
      <c r="BC6" s="35">
        <f t="shared" si="6"/>
        <v>47.44</v>
      </c>
      <c r="BD6" s="35">
        <f t="shared" si="6"/>
        <v>49.18</v>
      </c>
      <c r="BE6" s="34" t="str">
        <f>IF(BE7="","",IF(BE7="-","【-】","【"&amp;SUBSTITUTE(TEXT(BE7,"#,##0.00"),"-","△")&amp;"】"))</f>
        <v>【54.23】</v>
      </c>
      <c r="BF6" s="35">
        <f>IF(BF7="",NA(),BF7)</f>
        <v>6463.42</v>
      </c>
      <c r="BG6" s="35">
        <f t="shared" ref="BG6:BO6" si="7">IF(BG7="",NA(),BG7)</f>
        <v>2661.69</v>
      </c>
      <c r="BH6" s="35">
        <f t="shared" si="7"/>
        <v>2193.25</v>
      </c>
      <c r="BI6" s="35">
        <f t="shared" si="7"/>
        <v>1900.89</v>
      </c>
      <c r="BJ6" s="35">
        <f t="shared" si="7"/>
        <v>1562</v>
      </c>
      <c r="BK6" s="35">
        <f t="shared" si="7"/>
        <v>1436</v>
      </c>
      <c r="BL6" s="35">
        <f t="shared" si="7"/>
        <v>1434.89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63.02</v>
      </c>
      <c r="BR6" s="35">
        <f t="shared" ref="BR6:BZ6" si="8">IF(BR7="",NA(),BR7)</f>
        <v>54.47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>
        <f t="shared" si="8"/>
        <v>66.56</v>
      </c>
      <c r="BW6" s="35">
        <f t="shared" si="8"/>
        <v>66.22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279.12</v>
      </c>
      <c r="CC6" s="35">
        <f t="shared" ref="CC6:CK6" si="9">IF(CC7="",NA(),CC7)</f>
        <v>344.45</v>
      </c>
      <c r="CD6" s="35">
        <f t="shared" si="9"/>
        <v>189.02</v>
      </c>
      <c r="CE6" s="35">
        <f t="shared" si="9"/>
        <v>189.63</v>
      </c>
      <c r="CF6" s="35">
        <f t="shared" si="9"/>
        <v>189.72</v>
      </c>
      <c r="CG6" s="35">
        <f t="shared" si="9"/>
        <v>244.29</v>
      </c>
      <c r="CH6" s="35">
        <f t="shared" si="9"/>
        <v>246.72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>
        <f>IF(CM7="",NA(),CM7)</f>
        <v>55.53</v>
      </c>
      <c r="CN6" s="35">
        <f t="shared" ref="CN6:CV6" si="10">IF(CN7="",NA(),CN7)</f>
        <v>50.26</v>
      </c>
      <c r="CO6" s="35">
        <f t="shared" si="10"/>
        <v>47.89</v>
      </c>
      <c r="CP6" s="35">
        <f t="shared" si="10"/>
        <v>44.98</v>
      </c>
      <c r="CQ6" s="35">
        <f t="shared" si="10"/>
        <v>46.68</v>
      </c>
      <c r="CR6" s="35">
        <f t="shared" si="10"/>
        <v>43.58</v>
      </c>
      <c r="CS6" s="35">
        <f t="shared" si="10"/>
        <v>41.35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32.26</v>
      </c>
      <c r="CY6" s="35">
        <f t="shared" ref="CY6:DG6" si="11">IF(CY7="",NA(),CY7)</f>
        <v>83.33</v>
      </c>
      <c r="CZ6" s="35">
        <f t="shared" si="11"/>
        <v>73.53</v>
      </c>
      <c r="DA6" s="35">
        <f t="shared" si="11"/>
        <v>65.790000000000006</v>
      </c>
      <c r="DB6" s="35">
        <f t="shared" si="11"/>
        <v>62.5</v>
      </c>
      <c r="DC6" s="35">
        <f t="shared" si="11"/>
        <v>82.35</v>
      </c>
      <c r="DD6" s="35">
        <f t="shared" si="11"/>
        <v>82.9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5">
        <f>IF(DI7="",NA(),DI7)</f>
        <v>23.93</v>
      </c>
      <c r="DJ6" s="35">
        <f t="shared" ref="DJ6:DR6" si="12">IF(DJ7="",NA(),DJ7)</f>
        <v>25.25</v>
      </c>
      <c r="DK6" s="35">
        <f t="shared" si="12"/>
        <v>26.56</v>
      </c>
      <c r="DL6" s="35">
        <f t="shared" si="12"/>
        <v>27.87</v>
      </c>
      <c r="DM6" s="35">
        <f t="shared" si="12"/>
        <v>29.19</v>
      </c>
      <c r="DN6" s="35">
        <f t="shared" si="12"/>
        <v>22.34</v>
      </c>
      <c r="DO6" s="35">
        <f t="shared" si="12"/>
        <v>22.79</v>
      </c>
      <c r="DP6" s="35">
        <f t="shared" si="12"/>
        <v>22.77</v>
      </c>
      <c r="DQ6" s="35">
        <f t="shared" si="12"/>
        <v>23.93</v>
      </c>
      <c r="DR6" s="35">
        <f t="shared" si="12"/>
        <v>24.68</v>
      </c>
      <c r="DS6" s="34" t="str">
        <f>IF(DS7="","",IF(DS7="-","【-】","【"&amp;SUBSTITUTE(TEXT(DS7,"#,##0.00"),"-","△")&amp;"】"))</f>
        <v>【24.88】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5">
        <f t="shared" si="13"/>
        <v>0.04</v>
      </c>
      <c r="EA6" s="34">
        <f t="shared" si="13"/>
        <v>0</v>
      </c>
      <c r="EB6" s="34">
        <f t="shared" si="13"/>
        <v>0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7.0000000000000007E-2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8" s="36" customFormat="1" x14ac:dyDescent="0.15">
      <c r="A7" s="28"/>
      <c r="B7" s="37">
        <v>2018</v>
      </c>
      <c r="C7" s="37">
        <v>221007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76.66</v>
      </c>
      <c r="P7" s="38">
        <v>0.01</v>
      </c>
      <c r="Q7" s="38">
        <v>83.96</v>
      </c>
      <c r="R7" s="38">
        <v>2720</v>
      </c>
      <c r="S7" s="38">
        <v>702395</v>
      </c>
      <c r="T7" s="38">
        <v>1411.83</v>
      </c>
      <c r="U7" s="38">
        <v>497.51</v>
      </c>
      <c r="V7" s="38">
        <v>40</v>
      </c>
      <c r="W7" s="38">
        <v>0.31</v>
      </c>
      <c r="X7" s="38">
        <v>129.03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>
        <v>101.24</v>
      </c>
      <c r="AE7" s="38">
        <v>100.94</v>
      </c>
      <c r="AF7" s="38">
        <v>100.85</v>
      </c>
      <c r="AG7" s="38">
        <v>102.13</v>
      </c>
      <c r="AH7" s="38">
        <v>101.72</v>
      </c>
      <c r="AI7" s="38">
        <v>101.92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184.13</v>
      </c>
      <c r="AP7" s="38">
        <v>101.85</v>
      </c>
      <c r="AQ7" s="38">
        <v>110.77</v>
      </c>
      <c r="AR7" s="38">
        <v>109.51</v>
      </c>
      <c r="AS7" s="38">
        <v>112.88</v>
      </c>
      <c r="AT7" s="38">
        <v>88.06</v>
      </c>
      <c r="AU7" s="38" t="s">
        <v>102</v>
      </c>
      <c r="AV7" s="38" t="s">
        <v>102</v>
      </c>
      <c r="AW7" s="38" t="s">
        <v>102</v>
      </c>
      <c r="AX7" s="38">
        <v>0</v>
      </c>
      <c r="AY7" s="38">
        <v>0</v>
      </c>
      <c r="AZ7" s="38">
        <v>63.22</v>
      </c>
      <c r="BA7" s="38">
        <v>49.07</v>
      </c>
      <c r="BB7" s="38">
        <v>46.78</v>
      </c>
      <c r="BC7" s="38">
        <v>47.44</v>
      </c>
      <c r="BD7" s="38">
        <v>49.18</v>
      </c>
      <c r="BE7" s="38">
        <v>54.23</v>
      </c>
      <c r="BF7" s="38">
        <v>6463.42</v>
      </c>
      <c r="BG7" s="38">
        <v>2661.69</v>
      </c>
      <c r="BH7" s="38">
        <v>2193.25</v>
      </c>
      <c r="BI7" s="38">
        <v>1900.89</v>
      </c>
      <c r="BJ7" s="38">
        <v>1562</v>
      </c>
      <c r="BK7" s="38">
        <v>1436</v>
      </c>
      <c r="BL7" s="38">
        <v>1434.89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63.02</v>
      </c>
      <c r="BR7" s="38">
        <v>54.47</v>
      </c>
      <c r="BS7" s="38">
        <v>100</v>
      </c>
      <c r="BT7" s="38">
        <v>100</v>
      </c>
      <c r="BU7" s="38">
        <v>100</v>
      </c>
      <c r="BV7" s="38">
        <v>66.56</v>
      </c>
      <c r="BW7" s="38">
        <v>66.22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279.12</v>
      </c>
      <c r="CC7" s="38">
        <v>344.45</v>
      </c>
      <c r="CD7" s="38">
        <v>189.02</v>
      </c>
      <c r="CE7" s="38">
        <v>189.63</v>
      </c>
      <c r="CF7" s="38">
        <v>189.72</v>
      </c>
      <c r="CG7" s="38">
        <v>244.29</v>
      </c>
      <c r="CH7" s="38">
        <v>246.72</v>
      </c>
      <c r="CI7" s="38">
        <v>234.96</v>
      </c>
      <c r="CJ7" s="38">
        <v>221.81</v>
      </c>
      <c r="CK7" s="38">
        <v>230.02</v>
      </c>
      <c r="CL7" s="38">
        <v>219.46</v>
      </c>
      <c r="CM7" s="38">
        <v>55.53</v>
      </c>
      <c r="CN7" s="38">
        <v>50.26</v>
      </c>
      <c r="CO7" s="38">
        <v>47.89</v>
      </c>
      <c r="CP7" s="38">
        <v>44.98</v>
      </c>
      <c r="CQ7" s="38">
        <v>46.68</v>
      </c>
      <c r="CR7" s="38">
        <v>43.58</v>
      </c>
      <c r="CS7" s="38">
        <v>41.35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32.26</v>
      </c>
      <c r="CY7" s="38">
        <v>83.33</v>
      </c>
      <c r="CZ7" s="38">
        <v>73.53</v>
      </c>
      <c r="DA7" s="38">
        <v>65.790000000000006</v>
      </c>
      <c r="DB7" s="38">
        <v>62.5</v>
      </c>
      <c r="DC7" s="38">
        <v>82.35</v>
      </c>
      <c r="DD7" s="38">
        <v>82.9</v>
      </c>
      <c r="DE7" s="38">
        <v>83.5</v>
      </c>
      <c r="DF7" s="38">
        <v>83.06</v>
      </c>
      <c r="DG7" s="38">
        <v>83.32</v>
      </c>
      <c r="DH7" s="38">
        <v>83.36</v>
      </c>
      <c r="DI7" s="38">
        <v>23.93</v>
      </c>
      <c r="DJ7" s="38">
        <v>25.25</v>
      </c>
      <c r="DK7" s="38">
        <v>26.56</v>
      </c>
      <c r="DL7" s="38">
        <v>27.87</v>
      </c>
      <c r="DM7" s="38">
        <v>29.19</v>
      </c>
      <c r="DN7" s="38">
        <v>22.34</v>
      </c>
      <c r="DO7" s="38">
        <v>22.79</v>
      </c>
      <c r="DP7" s="38">
        <v>22.77</v>
      </c>
      <c r="DQ7" s="38">
        <v>23.93</v>
      </c>
      <c r="DR7" s="38">
        <v>24.68</v>
      </c>
      <c r="DS7" s="38">
        <v>24.88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0.04</v>
      </c>
      <c r="EA7" s="38">
        <v>0</v>
      </c>
      <c r="EB7" s="38">
        <v>0</v>
      </c>
      <c r="EC7" s="38">
        <v>0.01</v>
      </c>
      <c r="ED7" s="38">
        <v>0.01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0.09</v>
      </c>
      <c r="EM7" s="38">
        <v>0.09</v>
      </c>
      <c r="EN7" s="38">
        <v>0.13</v>
      </c>
      <c r="EO7" s="38">
        <v>0.12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2020-01-27T07:26:32Z</cp:lastPrinted>
  <dcterms:created xsi:type="dcterms:W3CDTF">2019-12-05T04:50:07Z</dcterms:created>
  <dcterms:modified xsi:type="dcterms:W3CDTF">2020-01-27T08:40:13Z</dcterms:modified>
  <cp:category/>
</cp:coreProperties>
</file>