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rvssvfsv101\各課フォルダ\4001120000\2024年度\06_作業用フォルダ\坂本→小長井さま（R5決算関係）\●照会回答関係\20250128〆（済）公営企業に係る経営比較分析表（令和５年度決算）の分析等について（財政課）\03公表\02浄書\HP用\"/>
    </mc:Choice>
  </mc:AlternateContent>
  <xr:revisionPtr revIDLastSave="0" documentId="13_ncr:1_{93270995-B436-444A-B095-6AD6C10EC74B}" xr6:coauthVersionLast="47" xr6:coauthVersionMax="47" xr10:uidLastSave="{00000000-0000-0000-0000-000000000000}"/>
  <workbookProtection workbookAlgorithmName="SHA-512" workbookHashValue="P1XJo58VQm3wztHL5JdCqM0gvcVCAp+m/BIaadu5BMDSZyZiJYjwYy/gtDkgTJtD0BIKQz1xKaxkbYtes+EnUg==" workbookSaltValue="EpeQzxPBsqICR+ChloIeu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B10" i="4" s="1"/>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H85" i="4"/>
  <c r="G85" i="4"/>
  <c r="F85" i="4"/>
  <c r="AL10" i="4"/>
  <c r="W10" i="4"/>
  <c r="I10" i="4"/>
  <c r="BB8" i="4"/>
  <c r="AT8" i="4"/>
  <c r="AL8" i="4"/>
  <c r="AD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<sst xmlns="http://schemas.openxmlformats.org/spreadsheetml/2006/main" count="228" uniqueCount="115">
  <si>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</si>
  <si>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</si>
  <si>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</si>
  <si>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</si>
  <si>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</si>
  <si>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</si>
  <si>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</si>
  <si>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</si>
  <si>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</si>
  <si>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</si>
  <si>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</si>
  <si>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</si>
  <si>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</si>
  <si>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</si>
  <si>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</si>
  <si>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</si>
  <si>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</si>
  <si>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</si>
  <si>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</si>
  <si>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</si>
  <si>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</si>
  <si>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</si>
  <si>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</si>
  <si>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</si>
  <si>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</si>
  <si>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</si>
  <si>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</si>
  <si>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</si>
  <si>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</si>
  <si>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</si>
  <si>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</si>
  <si>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</si>
  <si>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</si>
  <si>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</si>
  <si>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</si>
  <si>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</si>
  <si>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</si>
  <si>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</si>
  <si>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</si>
  <si>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</si>
  <si>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</si>
  <si>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</si>
  <si>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</si>
  <si>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</si>
  <si>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</si>
  <si>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</si>
  <si>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</si>
  <si>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</si>
  <si>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</si>
  <si>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</si>
  <si>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</si>
  <si>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</si>
  <si>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</si>
  <si>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</si>
  <si>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</si>
  <si>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</si>
  <si>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</si>
  <si>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</si>
  <si>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</si>
  <si>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</si>
  <si>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</si>
  <si>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</si>
  <si>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</si>
  <si>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</si>
  <si>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</si>
  <si>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</si>
  <si>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</si>
  <si>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</si>
  <si>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</si>
  <si>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</si>
  <si>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</si>
  <si>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</si>
  <si>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</si>
  <si>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</si>
  <si>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</si>
  <si>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</si>
  <si>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</si>
  <si>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</si>
  <si>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</si>
  <si>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</si>
  <si>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</si>
  <si>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</si>
  <si>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</si>
  <si>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</si>
  <si>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</si>
  <si>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</si>
  <si>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</si>
  <si>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</si>
  <si>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</si>
  <si>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</si>
  <si>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</si>
  <si>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</si>
  <si>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</si>
  <si>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</si>
  <si>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</si>
  <si>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</si>
  <si>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</si>
  <si>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</si>
  <si>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</si>
  <si>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</si>
  <si>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</si>
  <si>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</si>
  <si>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</si>
  <si>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</si>
  <si>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</si>
  <si>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</si>
  <si>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</si>
  <si>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</si>
  <si>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</si>
  <si>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</si>
  <si>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</si>
  <si>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</si>
  <si>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は、過去５年間100％以上となっており、毎年度黒字かつ類似団体の平均以上である。令和２年度の料金改定により令和２・３年度に上昇したが、令和４年度は台風１５号の断水及び浸水被害に伴う水道料金減額により給水収益が減少したことや、電気料金の高騰や被災した水道施設の復旧経費などにより営業費用が増加したことなどにより低下した。
　③は、類似団体と比べ良好な値を示している。令和２・３年度は料金改定による収益増で指標が大きく上昇したが、令和４年度は建設改良費が増加したことで流動資産（現金預金）が減少したことにより低下した。今後も、建設改良事業及び企業債償還金の増加により、指標値の減少が見込まれるため、現金預金など流動資産と併せて注視する必要がある。
　④は、類似団体と比べ、２倍以上と高い状態が続いている。令和２・３年度は料金改定により給水収益が大きく増加したため指標は低下したが、令和４年度は、借入が償還を下回ったことで企業債残高は減少したものの、台風１５号の断水及び浸水被害に伴う水道料金減額により給水収益が減少したことにより指標は上昇した。
　⑤は、過去５年間は100％以上を維持していることから健全な経営を続けているといえる。令和２・３年度は料金改定による供給単価の増加により指標が上昇したが、令和４年度は電気料金の高騰などに伴う給水原価の増加により指標は低下した。
　⑥は、本市の水源が良好なことから給水原価が低く、類似団体と比べ良好である。令和３年度は口径100ミリ以下の配水管の布設替えを収益的支出から資本的支出へ一本化した影響で指標は低下したが、令和４年度は電気料金の高騰や被災した水道施設の復旧経費などにより経常費用が増加したことなどにより指標が上昇した。
　⑦は、類似団体に比べ高く、令和３年度まで上昇傾向である。しかし、その要因は漏水に伴う配水量の増加による影響であるため、指標の改善を表すものではない。令和４年度は漏水量は減少したものの、有収水量の減少に伴い配水量が減少したことで指標は低下した。
　⑧は、類似団体と比べ低い水準にあり、水道管の老朽化に対して更新が追いついていない状態である。令和元年度から更新率の引き上げに取り組んでいるが、入札不調の頻発等により更新事業の遅れが見られる。入札不調対策等を講じることにより指標がどう変動するか注視する必要がある。</t>
    <rPh sb="55" eb="57">
      <t>レイワ</t>
    </rPh>
    <rPh sb="60" eb="62">
      <t>ネンド</t>
    </rPh>
    <rPh sb="63" eb="65">
      <t>ジョウショウ</t>
    </rPh>
    <rPh sb="69" eb="71">
      <t>レイワ</t>
    </rPh>
    <rPh sb="72" eb="74">
      <t>ネンド</t>
    </rPh>
    <rPh sb="75" eb="77">
      <t>タイフウ</t>
    </rPh>
    <rPh sb="79" eb="80">
      <t>ゴウ</t>
    </rPh>
    <rPh sb="81" eb="84">
      <t>ダンスイオヨ</t>
    </rPh>
    <rPh sb="85" eb="89">
      <t>シンスイヒガイ</t>
    </rPh>
    <rPh sb="90" eb="91">
      <t>トモナ</t>
    </rPh>
    <rPh sb="92" eb="96">
      <t>スイドウリョウキン</t>
    </rPh>
    <rPh sb="96" eb="98">
      <t>ゲンガク</t>
    </rPh>
    <rPh sb="101" eb="105">
      <t>キュウスイシュウエキ</t>
    </rPh>
    <rPh sb="106" eb="108">
      <t>ゲンショウ</t>
    </rPh>
    <rPh sb="114" eb="118">
      <t>デンキリョウキン</t>
    </rPh>
    <rPh sb="119" eb="121">
      <t>コウトウ</t>
    </rPh>
    <rPh sb="122" eb="124">
      <t>ヒサイ</t>
    </rPh>
    <rPh sb="126" eb="130">
      <t>スイドウシセツ</t>
    </rPh>
    <rPh sb="131" eb="135">
      <t>フッキュウケイヒ</t>
    </rPh>
    <rPh sb="140" eb="144">
      <t>エイギョウヒヨウ</t>
    </rPh>
    <rPh sb="145" eb="147">
      <t>ゾウカ</t>
    </rPh>
    <rPh sb="156" eb="158">
      <t>テイカ</t>
    </rPh>
    <rPh sb="203" eb="205">
      <t>シヒョウ</t>
    </rPh>
    <rPh sb="215" eb="217">
      <t>レイワ</t>
    </rPh>
    <rPh sb="218" eb="220">
      <t>ネンド</t>
    </rPh>
    <rPh sb="221" eb="226">
      <t>ケンセツカイリョウヒ</t>
    </rPh>
    <rPh sb="227" eb="229">
      <t>ゾウカ</t>
    </rPh>
    <rPh sb="234" eb="238">
      <t>リュウドウシサン</t>
    </rPh>
    <rPh sb="239" eb="243">
      <t>ゲンキンヨキン</t>
    </rPh>
    <rPh sb="245" eb="247">
      <t>ゲンショウ</t>
    </rPh>
    <rPh sb="254" eb="256">
      <t>テイカ</t>
    </rPh>
    <rPh sb="390" eb="392">
      <t>レイワ</t>
    </rPh>
    <rPh sb="393" eb="395">
      <t>ネンド</t>
    </rPh>
    <rPh sb="397" eb="399">
      <t>カリイレ</t>
    </rPh>
    <rPh sb="400" eb="402">
      <t>ショウカン</t>
    </rPh>
    <rPh sb="403" eb="405">
      <t>シタマワ</t>
    </rPh>
    <rPh sb="410" eb="415">
      <t>キギョウサイザンダカ</t>
    </rPh>
    <rPh sb="416" eb="418">
      <t>ゲンショウ</t>
    </rPh>
    <rPh sb="464" eb="466">
      <t>シヒョウ</t>
    </rPh>
    <rPh sb="467" eb="469">
      <t>ジョウショウ</t>
    </rPh>
    <rPh sb="536" eb="538">
      <t>ゾウカ</t>
    </rPh>
    <rPh sb="541" eb="543">
      <t>シヒョウ</t>
    </rPh>
    <rPh sb="544" eb="546">
      <t>ジョウショウ</t>
    </rPh>
    <rPh sb="550" eb="552">
      <t>レイワ</t>
    </rPh>
    <rPh sb="553" eb="555">
      <t>ネンド</t>
    </rPh>
    <rPh sb="566" eb="567">
      <t>トモナ</t>
    </rPh>
    <rPh sb="568" eb="572">
      <t>キュウスイゲンカ</t>
    </rPh>
    <rPh sb="573" eb="575">
      <t>ゾウカ</t>
    </rPh>
    <rPh sb="578" eb="580">
      <t>シヒョウ</t>
    </rPh>
    <rPh sb="581" eb="583">
      <t>テイカ</t>
    </rPh>
    <rPh sb="671" eb="673">
      <t>シヒョウ</t>
    </rPh>
    <rPh sb="674" eb="676">
      <t>テイカ</t>
    </rPh>
    <rPh sb="680" eb="682">
      <t>レイワ</t>
    </rPh>
    <rPh sb="683" eb="685">
      <t>ネンド</t>
    </rPh>
    <rPh sb="712" eb="714">
      <t>ケイジョウ</t>
    </rPh>
    <rPh sb="728" eb="730">
      <t>シヒョウ</t>
    </rPh>
    <rPh sb="731" eb="733">
      <t>ジョウショウ</t>
    </rPh>
    <rPh sb="751" eb="753">
      <t>レイワ</t>
    </rPh>
    <rPh sb="754" eb="756">
      <t>ネンド</t>
    </rPh>
    <rPh sb="812" eb="814">
      <t>レイワ</t>
    </rPh>
    <rPh sb="815" eb="817">
      <t>ネンド</t>
    </rPh>
    <rPh sb="818" eb="821">
      <t>ロウスイリョウ</t>
    </rPh>
    <rPh sb="822" eb="824">
      <t>ゲンショウ</t>
    </rPh>
    <rPh sb="830" eb="834">
      <t>ユウシュウスイリョウ</t>
    </rPh>
    <rPh sb="835" eb="837">
      <t>ゲンショウ</t>
    </rPh>
    <rPh sb="838" eb="839">
      <t>トモナ</t>
    </rPh>
    <rPh sb="844" eb="846">
      <t>ゲンショウ</t>
    </rPh>
    <rPh sb="851" eb="853">
      <t>シヒョウ</t>
    </rPh>
    <rPh sb="854" eb="856">
      <t>テイカ</t>
    </rPh>
    <phoneticPr fontId="4"/>
  </si>
  <si>
    <t>　①は増加傾向であり、今後、施設の更新需要の増加が懸念される。令和２年度は、「水の総合運用事業」北部ルートの供用開始により償却対象資産（管路）の増加に伴い低下しているが、令和３年度以降、当該資産の減価償却が始まったことにより、指標は上昇している。
　②は、類似団体に比べて高い値で上昇傾向であり、管路の高齢化が進んでいる。③の管路更新率が着実に上昇しているものの、管路経年化率が上昇していることから、対策に必要な事業量が確保されていないことがわかる。水道管の更新事業量を増加させ、指標を改善する必要がある。
　③は、類似団体と比べ低い状態であるが、年度当初に工事着手が可能な債務負担行為の活用や大規模工事及び概算数量設計による工事発注を新たに実施し、年間を通して発注が可能となる環境を整えたことにより、指標は着実に上昇傾向である。今後も入札不調対策を引き続き講じていく必要がある。</t>
    <rPh sb="90" eb="92">
      <t>イコウ</t>
    </rPh>
    <rPh sb="113" eb="115">
      <t>シヒョウ</t>
    </rPh>
    <rPh sb="351" eb="353">
      <t>シヒョウ</t>
    </rPh>
    <rPh sb="354" eb="356">
      <t>チャクジツ</t>
    </rPh>
    <rPh sb="365" eb="367">
      <t>コンゴ</t>
    </rPh>
    <rPh sb="375" eb="376">
      <t>ヒ</t>
    </rPh>
    <rPh sb="377" eb="378">
      <t>ツヅ</t>
    </rPh>
    <rPh sb="384" eb="386">
      <t>ヒツヨウ</t>
    </rPh>
    <phoneticPr fontId="4"/>
  </si>
  <si>
    <t>　財務の健全性に係る指標は概ね良好であるが、管路経年化率、管路更新率など資産の健全性についてはいまだ低い水準にある。
　管路更新率については、令和元年度以降、着実に上昇に転じているものの、工事業者の技術者不足などにより入札不調が頻発したことで事業執行に遅れが生じており、令和２年度の料金改定による収入の増加が建設投資に充分に反映できていない状況である。そのため、債務負担行為の活用や大規模工事及び概算数量設計による工事発注を積極的に活用し、工事時期を平準化させることで受注環境の改善に努めるなどの入札不調対策をさらに推進させる必要がある。
　今後は、これらの課題を踏まえつつ、令和５年度～令和16年度までの「静岡市上下水道事業経営戦略（水道編）」に基づき、水道管や水道施設の老朽化・減災対策などを限られた財源で、効率的に事業を進めていく。また、適切な料金負担については、物価高騰などの状況を考慮し、「市民生活への影響」と「水道事業経営への影響」を勘案した上で、適切な時期での料金体系の見直しを引き続き検討していく。</t>
    <rPh sb="446" eb="447">
      <t>ヒ</t>
    </rPh>
    <rPh sb="448" eb="449">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</si>
</sst>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0.25</c:v>
                </c:pt>
                <c:pt idx="1">
                  <c:v>0.34</c:v>
                </c:pt>
                <c:pt idx="2">
                  <c:v>0.43</c:v>
                </c:pt>
                <c:pt idx="3">
                  <c:v>0.69</c:v>
                </c:pt>
                <c:pt idx="4">
                  <c:v>0.71</c:v>
                </c:pt>
              </c:numCache>
            </c:numRef>
          </c:val>
          <c:extLst>
            <c:ext xmlns:c16="http://schemas.microsoft.com/office/drawing/2014/chart" uri="{C3380CC4-5D6E-409C-BE32-E72D297353CC}">
              <c16:uniqueId val="{00000000-E085-49A5-B408-0C2AA28783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E085-49A5-B408-0C2AA28783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69.010000000000005</c:v>
                </c:pt>
                <c:pt idx="1">
                  <c:v>69.180000000000007</c:v>
                </c:pt>
                <c:pt idx="2">
                  <c:v>71.86</c:v>
                </c:pt>
                <c:pt idx="3">
                  <c:v>72.099999999999994</c:v>
                </c:pt>
                <c:pt idx="4">
                  <c:v>71.03</c:v>
                </c:pt>
              </c:numCache>
            </c:numRef>
          </c:val>
          <c:extLst>
            <c:ext xmlns:c16="http://schemas.microsoft.com/office/drawing/2014/chart" uri="{C3380CC4-5D6E-409C-BE32-E72D297353CC}">
              <c16:uniqueId val="{00000000-A13F-468D-8EBB-FC3060EF03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A13F-468D-8EBB-FC3060EF03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87.58</c:v>
                </c:pt>
                <c:pt idx="1">
                  <c:v>86.45</c:v>
                </c:pt>
                <c:pt idx="2">
                  <c:v>84.51</c:v>
                </c:pt>
                <c:pt idx="3">
                  <c:v>82.9</c:v>
                </c:pt>
                <c:pt idx="4">
                  <c:v>82.34</c:v>
                </c:pt>
              </c:numCache>
            </c:numRef>
          </c:val>
          <c:extLst>
            <c:ext xmlns:c16="http://schemas.microsoft.com/office/drawing/2014/chart" uri="{C3380CC4-5D6E-409C-BE32-E72D297353CC}">
              <c16:uniqueId val="{00000000-8762-4F1E-A5F4-9CA2227F03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8762-4F1E-A5F4-9CA2227F03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116.02</c:v>
                </c:pt>
                <c:pt idx="1">
                  <c:v>113.22</c:v>
                </c:pt>
                <c:pt idx="2">
                  <c:v>117.25</c:v>
                </c:pt>
                <c:pt idx="3">
                  <c:v>129.01</c:v>
                </c:pt>
                <c:pt idx="4">
                  <c:v>116.06</c:v>
                </c:pt>
              </c:numCache>
            </c:numRef>
          </c:val>
          <c:extLst>
            <c:ext xmlns:c16="http://schemas.microsoft.com/office/drawing/2014/chart" uri="{C3380CC4-5D6E-409C-BE32-E72D297353CC}">
              <c16:uniqueId val="{00000000-AFBD-415B-945E-76FE7954C0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AFBD-415B-945E-76FE7954C0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47.08</c:v>
                </c:pt>
                <c:pt idx="1">
                  <c:v>47.69</c:v>
                </c:pt>
                <c:pt idx="2">
                  <c:v>46.83</c:v>
                </c:pt>
                <c:pt idx="3">
                  <c:v>47.59</c:v>
                </c:pt>
                <c:pt idx="4">
                  <c:v>47.93</c:v>
                </c:pt>
              </c:numCache>
            </c:numRef>
          </c:val>
          <c:extLst>
            <c:ext xmlns:c16="http://schemas.microsoft.com/office/drawing/2014/chart" uri="{C3380CC4-5D6E-409C-BE32-E72D297353CC}">
              <c16:uniqueId val="{00000000-766E-465E-82AC-C7FE174910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766E-465E-82AC-C7FE174910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24.52</c:v>
                </c:pt>
                <c:pt idx="1">
                  <c:v>26.12</c:v>
                </c:pt>
                <c:pt idx="2">
                  <c:v>27.41</c:v>
                </c:pt>
                <c:pt idx="3">
                  <c:v>29.45</c:v>
                </c:pt>
                <c:pt idx="4">
                  <c:v>30.92</c:v>
                </c:pt>
              </c:numCache>
            </c:numRef>
          </c:val>
          <c:extLst>
            <c:ext xmlns:c16="http://schemas.microsoft.com/office/drawing/2014/chart" uri="{C3380CC4-5D6E-409C-BE32-E72D297353CC}">
              <c16:uniqueId val="{00000000-7138-4D1C-AC91-2EFD646CFD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7138-4D1C-AC91-2EFD646CFD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F1-4483-8015-B21994DB1D1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0F1-4483-8015-B21994DB1D1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259.93</c:v>
                </c:pt>
                <c:pt idx="1">
                  <c:v>260.16000000000003</c:v>
                </c:pt>
                <c:pt idx="2">
                  <c:v>276.44</c:v>
                </c:pt>
                <c:pt idx="3">
                  <c:v>318.11</c:v>
                </c:pt>
                <c:pt idx="4">
                  <c:v>289.66000000000003</c:v>
                </c:pt>
              </c:numCache>
            </c:numRef>
          </c:val>
          <c:extLst>
            <c:ext xmlns:c16="http://schemas.microsoft.com/office/drawing/2014/chart" uri="{C3380CC4-5D6E-409C-BE32-E72D297353CC}">
              <c16:uniqueId val="{00000000-9298-41D7-8CB1-470C95A26E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9298-41D7-8CB1-470C95A26E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492.96</c:v>
                </c:pt>
                <c:pt idx="1">
                  <c:v>495.4</c:v>
                </c:pt>
                <c:pt idx="2">
                  <c:v>466.83</c:v>
                </c:pt>
                <c:pt idx="3">
                  <c:v>439.73</c:v>
                </c:pt>
                <c:pt idx="4">
                  <c:v>448.39</c:v>
                </c:pt>
              </c:numCache>
            </c:numRef>
          </c:val>
          <c:extLst>
            <c:ext xmlns:c16="http://schemas.microsoft.com/office/drawing/2014/chart" uri="{C3380CC4-5D6E-409C-BE32-E72D297353CC}">
              <c16:uniqueId val="{00000000-AE60-4F7E-A188-167E2AD481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AE60-4F7E-A188-167E2AD481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110.04</c:v>
                </c:pt>
                <c:pt idx="1">
                  <c:v>108.1</c:v>
                </c:pt>
                <c:pt idx="2">
                  <c:v>111.57</c:v>
                </c:pt>
                <c:pt idx="3">
                  <c:v>123.66</c:v>
                </c:pt>
                <c:pt idx="4">
                  <c:v>110.44</c:v>
                </c:pt>
              </c:numCache>
            </c:numRef>
          </c:val>
          <c:extLst>
            <c:ext xmlns:c16="http://schemas.microsoft.com/office/drawing/2014/chart" uri="{C3380CC4-5D6E-409C-BE32-E72D297353CC}">
              <c16:uniqueId val="{00000000-9180-4CE2-8BD0-18C507ABC0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9180-4CE2-8BD0-18C507ABC0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115.36</c:v>
                </c:pt>
                <c:pt idx="1">
                  <c:v>117.26</c:v>
                </c:pt>
                <c:pt idx="2">
                  <c:v>118.5</c:v>
                </c:pt>
                <c:pt idx="3">
                  <c:v>115.96</c:v>
                </c:pt>
                <c:pt idx="4">
                  <c:v>128.05000000000001</c:v>
                </c:pt>
              </c:numCache>
            </c:numRef>
          </c:val>
          <c:extLst>
            <c:ext xmlns:c16="http://schemas.microsoft.com/office/drawing/2014/chart" uri="{C3380CC4-5D6E-409C-BE32-E72D297353CC}">
              <c16:uniqueId val="{00000000-7B2E-4941-B135-FF78C4AEBD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7B2E-4941-B135-FF78C4AEBD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0" zoomScaleNormal="50" workbookViewId="0"/>
  </sheetViews>
  <sheetFormatPr defaultColWidth="2.625" defaultRowHeight="13.5" x14ac:dyDescent="0.15"/>
  <cols>
    <col min="1" max="1" width="2.625" customWidth="1"/>
    <col min="2" max="62" width="3.75" customWidth="1"/>
    <col min="64" max="77" width="3.125" customWidth="1"/>
    <col min="78" max="78" width="12.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静岡県　静岡市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683739</v>
      </c>
      <c r="AM8" s="45"/>
      <c r="AN8" s="45"/>
      <c r="AO8" s="45"/>
      <c r="AP8" s="45"/>
      <c r="AQ8" s="45"/>
      <c r="AR8" s="45"/>
      <c r="AS8" s="45"/>
      <c r="AT8" s="46">
        <f>データ!$S$6</f>
        <v>1411.93</v>
      </c>
      <c r="AU8" s="47"/>
      <c r="AV8" s="47"/>
      <c r="AW8" s="47"/>
      <c r="AX8" s="47"/>
      <c r="AY8" s="47"/>
      <c r="AZ8" s="47"/>
      <c r="BA8" s="47"/>
      <c r="BB8" s="48">
        <f>データ!$T$6</f>
        <v>484.26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60.88</v>
      </c>
      <c r="J10" s="47"/>
      <c r="K10" s="47"/>
      <c r="L10" s="47"/>
      <c r="M10" s="47"/>
      <c r="N10" s="47"/>
      <c r="O10" s="81"/>
      <c r="P10" s="48">
        <f>データ!$P$6</f>
        <v>97.91</v>
      </c>
      <c r="Q10" s="48"/>
      <c r="R10" s="48"/>
      <c r="S10" s="48"/>
      <c r="T10" s="48"/>
      <c r="U10" s="48"/>
      <c r="V10" s="48"/>
      <c r="W10" s="45">
        <f>データ!$Q$6</f>
        <v>2607</v>
      </c>
      <c r="X10" s="45"/>
      <c r="Y10" s="45"/>
      <c r="Z10" s="45"/>
      <c r="AA10" s="45"/>
      <c r="AB10" s="45"/>
      <c r="AC10" s="45"/>
      <c r="AD10" s="2"/>
      <c r="AE10" s="2"/>
      <c r="AF10" s="2"/>
      <c r="AG10" s="2"/>
      <c r="AH10" s="2"/>
      <c r="AI10" s="2"/>
      <c r="AJ10" s="2"/>
      <c r="AK10" s="2"/>
      <c r="AL10" s="45">
        <f>データ!$U$6</f>
        <v>666652</v>
      </c>
      <c r="AM10" s="45"/>
      <c r="AN10" s="45"/>
      <c r="AO10" s="45"/>
      <c r="AP10" s="45"/>
      <c r="AQ10" s="45"/>
      <c r="AR10" s="45"/>
      <c r="AS10" s="45"/>
      <c r="AT10" s="46">
        <f>データ!$V$6</f>
        <v>156.38999999999999</v>
      </c>
      <c r="AU10" s="47"/>
      <c r="AV10" s="47"/>
      <c r="AW10" s="47"/>
      <c r="AX10" s="47"/>
      <c r="AY10" s="47"/>
      <c r="AZ10" s="47"/>
      <c r="BA10" s="47"/>
      <c r="BB10" s="48">
        <f>データ!$W$6</f>
        <v>4262.75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I1AiIJDFY2GD2zCXnhoYVYD3DBAesCdB2UufG2Ly8+HB99Gie+u7TXU/KiI0+m/lQO5WqzTQJjcN3kTymAPjg==" saltValue="F82tG4dxK8Ucv4AGVwbG3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221007</v>
      </c>
      <c r="D6" s="20">
        <f t="shared" si="3"/>
        <v>46</v>
      </c>
      <c r="E6" s="20">
        <f t="shared" si="3"/>
        <v>1</v>
      </c>
      <c r="F6" s="20">
        <f t="shared" si="3"/>
        <v>0</v>
      </c>
      <c r="G6" s="20">
        <f t="shared" si="3"/>
        <v>1</v>
      </c>
      <c r="H6" s="20" t="str">
        <f t="shared" si="3"/>
        <v>静岡県　静岡市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60.88</v>
      </c>
      <c r="P6" s="21">
        <f t="shared" si="3"/>
        <v>97.91</v>
      </c>
      <c r="Q6" s="21">
        <f t="shared" si="3"/>
        <v>2607</v>
      </c>
      <c r="R6" s="21">
        <f t="shared" si="3"/>
        <v>683739</v>
      </c>
      <c r="S6" s="21">
        <f t="shared" si="3"/>
        <v>1411.93</v>
      </c>
      <c r="T6" s="21">
        <f t="shared" si="3"/>
        <v>484.26</v>
      </c>
      <c r="U6" s="21">
        <f t="shared" si="3"/>
        <v>666652</v>
      </c>
      <c r="V6" s="21">
        <f t="shared" si="3"/>
        <v>156.38999999999999</v>
      </c>
      <c r="W6" s="21">
        <f t="shared" si="3"/>
        <v>4262.75</v>
      </c>
      <c r="X6" s="22">
        <f>IF(X7="",NA(),X7)</f>
        <v>116.02</v>
      </c>
      <c r="Y6" s="22">
        <f t="shared" ref="Y6:AG6" si="4">IF(Y7="",NA(),Y7)</f>
        <v>113.22</v>
      </c>
      <c r="Z6" s="22">
        <f t="shared" si="4"/>
        <v>117.25</v>
      </c>
      <c r="AA6" s="22">
        <f t="shared" si="4"/>
        <v>129.01</v>
      </c>
      <c r="AB6" s="22">
        <f t="shared" si="4"/>
        <v>116.06</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259.93</v>
      </c>
      <c r="AU6" s="22">
        <f t="shared" ref="AU6:BC6" si="6">IF(AU7="",NA(),AU7)</f>
        <v>260.16000000000003</v>
      </c>
      <c r="AV6" s="22">
        <f t="shared" si="6"/>
        <v>276.44</v>
      </c>
      <c r="AW6" s="22">
        <f t="shared" si="6"/>
        <v>318.11</v>
      </c>
      <c r="AX6" s="22">
        <f t="shared" si="6"/>
        <v>289.66000000000003</v>
      </c>
      <c r="AY6" s="22">
        <f t="shared" si="6"/>
        <v>166.51</v>
      </c>
      <c r="AZ6" s="22">
        <f t="shared" si="6"/>
        <v>172.47</v>
      </c>
      <c r="BA6" s="22">
        <f t="shared" si="6"/>
        <v>170.76</v>
      </c>
      <c r="BB6" s="22">
        <f t="shared" si="6"/>
        <v>169.11</v>
      </c>
      <c r="BC6" s="22">
        <f t="shared" si="6"/>
        <v>157.01</v>
      </c>
      <c r="BD6" s="21" t="str">
        <f>IF(BD7="","",IF(BD7="-","【-】","【"&amp;SUBSTITUTE(TEXT(BD7,"#,##0.00"),"-","△")&amp;"】"))</f>
        <v>【252.29】</v>
      </c>
      <c r="BE6" s="22">
        <f>IF(BE7="",NA(),BE7)</f>
        <v>492.96</v>
      </c>
      <c r="BF6" s="22">
        <f t="shared" ref="BF6:BN6" si="7">IF(BF7="",NA(),BF7)</f>
        <v>495.4</v>
      </c>
      <c r="BG6" s="22">
        <f t="shared" si="7"/>
        <v>466.83</v>
      </c>
      <c r="BH6" s="22">
        <f t="shared" si="7"/>
        <v>439.73</v>
      </c>
      <c r="BI6" s="22">
        <f t="shared" si="7"/>
        <v>448.39</v>
      </c>
      <c r="BJ6" s="22">
        <f t="shared" si="7"/>
        <v>198.51</v>
      </c>
      <c r="BK6" s="22">
        <f t="shared" si="7"/>
        <v>193.57</v>
      </c>
      <c r="BL6" s="22">
        <f t="shared" si="7"/>
        <v>200.12</v>
      </c>
      <c r="BM6" s="22">
        <f t="shared" si="7"/>
        <v>194.42</v>
      </c>
      <c r="BN6" s="22">
        <f t="shared" si="7"/>
        <v>195.5</v>
      </c>
      <c r="BO6" s="21" t="str">
        <f>IF(BO7="","",IF(BO7="-","【-】","【"&amp;SUBSTITUTE(TEXT(BO7,"#,##0.00"),"-","△")&amp;"】"))</f>
        <v>【268.07】</v>
      </c>
      <c r="BP6" s="22">
        <f>IF(BP7="",NA(),BP7)</f>
        <v>110.04</v>
      </c>
      <c r="BQ6" s="22">
        <f t="shared" ref="BQ6:BY6" si="8">IF(BQ7="",NA(),BQ7)</f>
        <v>108.1</v>
      </c>
      <c r="BR6" s="22">
        <f t="shared" si="8"/>
        <v>111.57</v>
      </c>
      <c r="BS6" s="22">
        <f t="shared" si="8"/>
        <v>123.66</v>
      </c>
      <c r="BT6" s="22">
        <f t="shared" si="8"/>
        <v>110.44</v>
      </c>
      <c r="BU6" s="22">
        <f t="shared" si="8"/>
        <v>103.28</v>
      </c>
      <c r="BV6" s="22">
        <f t="shared" si="8"/>
        <v>102.26</v>
      </c>
      <c r="BW6" s="22">
        <f t="shared" si="8"/>
        <v>98.26</v>
      </c>
      <c r="BX6" s="22">
        <f t="shared" si="8"/>
        <v>100.4</v>
      </c>
      <c r="BY6" s="22">
        <f t="shared" si="8"/>
        <v>96.51</v>
      </c>
      <c r="BZ6" s="21" t="str">
        <f>IF(BZ7="","",IF(BZ7="-","【-】","【"&amp;SUBSTITUTE(TEXT(BZ7,"#,##0.00"),"-","△")&amp;"】"))</f>
        <v>【97.47】</v>
      </c>
      <c r="CA6" s="22">
        <f>IF(CA7="",NA(),CA7)</f>
        <v>115.36</v>
      </c>
      <c r="CB6" s="22">
        <f t="shared" ref="CB6:CJ6" si="9">IF(CB7="",NA(),CB7)</f>
        <v>117.26</v>
      </c>
      <c r="CC6" s="22">
        <f t="shared" si="9"/>
        <v>118.5</v>
      </c>
      <c r="CD6" s="22">
        <f t="shared" si="9"/>
        <v>115.96</v>
      </c>
      <c r="CE6" s="22">
        <f t="shared" si="9"/>
        <v>128.05000000000001</v>
      </c>
      <c r="CF6" s="22">
        <f t="shared" si="9"/>
        <v>173.11</v>
      </c>
      <c r="CG6" s="22">
        <f t="shared" si="9"/>
        <v>174.34</v>
      </c>
      <c r="CH6" s="22">
        <f t="shared" si="9"/>
        <v>172.33</v>
      </c>
      <c r="CI6" s="22">
        <f t="shared" si="9"/>
        <v>172.8</v>
      </c>
      <c r="CJ6" s="22">
        <f t="shared" si="9"/>
        <v>180.94</v>
      </c>
      <c r="CK6" s="21" t="str">
        <f>IF(CK7="","",IF(CK7="-","【-】","【"&amp;SUBSTITUTE(TEXT(CK7,"#,##0.00"),"-","△")&amp;"】"))</f>
        <v>【174.75】</v>
      </c>
      <c r="CL6" s="22">
        <f>IF(CL7="",NA(),CL7)</f>
        <v>69.010000000000005</v>
      </c>
      <c r="CM6" s="22">
        <f t="shared" ref="CM6:CU6" si="10">IF(CM7="",NA(),CM7)</f>
        <v>69.180000000000007</v>
      </c>
      <c r="CN6" s="22">
        <f t="shared" si="10"/>
        <v>71.86</v>
      </c>
      <c r="CO6" s="22">
        <f t="shared" si="10"/>
        <v>72.099999999999994</v>
      </c>
      <c r="CP6" s="22">
        <f t="shared" si="10"/>
        <v>71.03</v>
      </c>
      <c r="CQ6" s="22">
        <f t="shared" si="10"/>
        <v>59.32</v>
      </c>
      <c r="CR6" s="22">
        <f t="shared" si="10"/>
        <v>59.12</v>
      </c>
      <c r="CS6" s="22">
        <f t="shared" si="10"/>
        <v>59.37</v>
      </c>
      <c r="CT6" s="22">
        <f t="shared" si="10"/>
        <v>58.84</v>
      </c>
      <c r="CU6" s="22">
        <f t="shared" si="10"/>
        <v>58.91</v>
      </c>
      <c r="CV6" s="21" t="str">
        <f>IF(CV7="","",IF(CV7="-","【-】","【"&amp;SUBSTITUTE(TEXT(CV7,"#,##0.00"),"-","△")&amp;"】"))</f>
        <v>【59.97】</v>
      </c>
      <c r="CW6" s="22">
        <f>IF(CW7="",NA(),CW7)</f>
        <v>87.58</v>
      </c>
      <c r="CX6" s="22">
        <f t="shared" ref="CX6:DF6" si="11">IF(CX7="",NA(),CX7)</f>
        <v>86.45</v>
      </c>
      <c r="CY6" s="22">
        <f t="shared" si="11"/>
        <v>84.51</v>
      </c>
      <c r="CZ6" s="22">
        <f t="shared" si="11"/>
        <v>82.9</v>
      </c>
      <c r="DA6" s="22">
        <f t="shared" si="11"/>
        <v>82.34</v>
      </c>
      <c r="DB6" s="22">
        <f t="shared" si="11"/>
        <v>93.74</v>
      </c>
      <c r="DC6" s="22">
        <f t="shared" si="11"/>
        <v>93.64</v>
      </c>
      <c r="DD6" s="22">
        <f t="shared" si="11"/>
        <v>93.68</v>
      </c>
      <c r="DE6" s="22">
        <f t="shared" si="11"/>
        <v>94.13</v>
      </c>
      <c r="DF6" s="22">
        <f t="shared" si="11"/>
        <v>93.84</v>
      </c>
      <c r="DG6" s="21" t="str">
        <f>IF(DG7="","",IF(DG7="-","【-】","【"&amp;SUBSTITUTE(TEXT(DG7,"#,##0.00"),"-","△")&amp;"】"))</f>
        <v>【89.76】</v>
      </c>
      <c r="DH6" s="22">
        <f>IF(DH7="",NA(),DH7)</f>
        <v>47.08</v>
      </c>
      <c r="DI6" s="22">
        <f t="shared" ref="DI6:DQ6" si="12">IF(DI7="",NA(),DI7)</f>
        <v>47.69</v>
      </c>
      <c r="DJ6" s="22">
        <f t="shared" si="12"/>
        <v>46.83</v>
      </c>
      <c r="DK6" s="22">
        <f t="shared" si="12"/>
        <v>47.59</v>
      </c>
      <c r="DL6" s="22">
        <f t="shared" si="12"/>
        <v>47.93</v>
      </c>
      <c r="DM6" s="22">
        <f t="shared" si="12"/>
        <v>49.23</v>
      </c>
      <c r="DN6" s="22">
        <f t="shared" si="12"/>
        <v>49.78</v>
      </c>
      <c r="DO6" s="22">
        <f t="shared" si="12"/>
        <v>50.32</v>
      </c>
      <c r="DP6" s="22">
        <f t="shared" si="12"/>
        <v>50.93</v>
      </c>
      <c r="DQ6" s="22">
        <f t="shared" si="12"/>
        <v>51.24</v>
      </c>
      <c r="DR6" s="21" t="str">
        <f>IF(DR7="","",IF(DR7="-","【-】","【"&amp;SUBSTITUTE(TEXT(DR7,"#,##0.00"),"-","△")&amp;"】"))</f>
        <v>【51.51】</v>
      </c>
      <c r="DS6" s="22">
        <f>IF(DS7="",NA(),DS7)</f>
        <v>24.52</v>
      </c>
      <c r="DT6" s="22">
        <f t="shared" ref="DT6:EB6" si="13">IF(DT7="",NA(),DT7)</f>
        <v>26.12</v>
      </c>
      <c r="DU6" s="22">
        <f t="shared" si="13"/>
        <v>27.41</v>
      </c>
      <c r="DV6" s="22">
        <f t="shared" si="13"/>
        <v>29.45</v>
      </c>
      <c r="DW6" s="22">
        <f t="shared" si="13"/>
        <v>30.92</v>
      </c>
      <c r="DX6" s="22">
        <f t="shared" si="13"/>
        <v>21.62</v>
      </c>
      <c r="DY6" s="22">
        <f t="shared" si="13"/>
        <v>22.79</v>
      </c>
      <c r="DZ6" s="22">
        <f t="shared" si="13"/>
        <v>24.26</v>
      </c>
      <c r="EA6" s="22">
        <f t="shared" si="13"/>
        <v>25.55</v>
      </c>
      <c r="EB6" s="22">
        <f t="shared" si="13"/>
        <v>26.73</v>
      </c>
      <c r="EC6" s="21" t="str">
        <f>IF(EC7="","",IF(EC7="-","【-】","【"&amp;SUBSTITUTE(TEXT(EC7,"#,##0.00"),"-","△")&amp;"】"))</f>
        <v>【23.75】</v>
      </c>
      <c r="ED6" s="22">
        <f>IF(ED7="",NA(),ED7)</f>
        <v>0.25</v>
      </c>
      <c r="EE6" s="22">
        <f t="shared" ref="EE6:EM6" si="14">IF(EE7="",NA(),EE7)</f>
        <v>0.34</v>
      </c>
      <c r="EF6" s="22">
        <f t="shared" si="14"/>
        <v>0.43</v>
      </c>
      <c r="EG6" s="22">
        <f t="shared" si="14"/>
        <v>0.69</v>
      </c>
      <c r="EH6" s="22">
        <f t="shared" si="14"/>
        <v>0.71</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15">
      <c r="A7" s="15"/>
      <c r="B7" s="24">
        <v>2022</v>
      </c>
      <c r="C7" s="24">
        <v>221007</v>
      </c>
      <c r="D7" s="24">
        <v>46</v>
      </c>
      <c r="E7" s="24">
        <v>1</v>
      </c>
      <c r="F7" s="24">
        <v>0</v>
      </c>
      <c r="G7" s="24">
        <v>1</v>
      </c>
      <c r="H7" s="24" t="s">
        <v>93</v>
      </c>
      <c r="I7" s="24" t="s">
        <v>94</v>
      </c>
      <c r="J7" s="24" t="s">
        <v>95</v>
      </c>
      <c r="K7" s="24" t="s">
        <v>96</v>
      </c>
      <c r="L7" s="24" t="s">
        <v>97</v>
      </c>
      <c r="M7" s="24" t="s">
        <v>98</v>
      </c>
      <c r="N7" s="25" t="s">
        <v>99</v>
      </c>
      <c r="O7" s="25">
        <v>60.88</v>
      </c>
      <c r="P7" s="25">
        <v>97.91</v>
      </c>
      <c r="Q7" s="25">
        <v>2607</v>
      </c>
      <c r="R7" s="25">
        <v>683739</v>
      </c>
      <c r="S7" s="25">
        <v>1411.93</v>
      </c>
      <c r="T7" s="25">
        <v>484.26</v>
      </c>
      <c r="U7" s="25">
        <v>666652</v>
      </c>
      <c r="V7" s="25">
        <v>156.38999999999999</v>
      </c>
      <c r="W7" s="25">
        <v>4262.75</v>
      </c>
      <c r="X7" s="25">
        <v>116.02</v>
      </c>
      <c r="Y7" s="25">
        <v>113.22</v>
      </c>
      <c r="Z7" s="25">
        <v>117.25</v>
      </c>
      <c r="AA7" s="25">
        <v>129.01</v>
      </c>
      <c r="AB7" s="25">
        <v>116.06</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259.93</v>
      </c>
      <c r="AU7" s="25">
        <v>260.16000000000003</v>
      </c>
      <c r="AV7" s="25">
        <v>276.44</v>
      </c>
      <c r="AW7" s="25">
        <v>318.11</v>
      </c>
      <c r="AX7" s="25">
        <v>289.66000000000003</v>
      </c>
      <c r="AY7" s="25">
        <v>166.51</v>
      </c>
      <c r="AZ7" s="25">
        <v>172.47</v>
      </c>
      <c r="BA7" s="25">
        <v>170.76</v>
      </c>
      <c r="BB7" s="25">
        <v>169.11</v>
      </c>
      <c r="BC7" s="25">
        <v>157.01</v>
      </c>
      <c r="BD7" s="25">
        <v>252.29</v>
      </c>
      <c r="BE7" s="25">
        <v>492.96</v>
      </c>
      <c r="BF7" s="25">
        <v>495.4</v>
      </c>
      <c r="BG7" s="25">
        <v>466.83</v>
      </c>
      <c r="BH7" s="25">
        <v>439.73</v>
      </c>
      <c r="BI7" s="25">
        <v>448.39</v>
      </c>
      <c r="BJ7" s="25">
        <v>198.51</v>
      </c>
      <c r="BK7" s="25">
        <v>193.57</v>
      </c>
      <c r="BL7" s="25">
        <v>200.12</v>
      </c>
      <c r="BM7" s="25">
        <v>194.42</v>
      </c>
      <c r="BN7" s="25">
        <v>195.5</v>
      </c>
      <c r="BO7" s="25">
        <v>268.07</v>
      </c>
      <c r="BP7" s="25">
        <v>110.04</v>
      </c>
      <c r="BQ7" s="25">
        <v>108.1</v>
      </c>
      <c r="BR7" s="25">
        <v>111.57</v>
      </c>
      <c r="BS7" s="25">
        <v>123.66</v>
      </c>
      <c r="BT7" s="25">
        <v>110.44</v>
      </c>
      <c r="BU7" s="25">
        <v>103.28</v>
      </c>
      <c r="BV7" s="25">
        <v>102.26</v>
      </c>
      <c r="BW7" s="25">
        <v>98.26</v>
      </c>
      <c r="BX7" s="25">
        <v>100.4</v>
      </c>
      <c r="BY7" s="25">
        <v>96.51</v>
      </c>
      <c r="BZ7" s="25">
        <v>97.47</v>
      </c>
      <c r="CA7" s="25">
        <v>115.36</v>
      </c>
      <c r="CB7" s="25">
        <v>117.26</v>
      </c>
      <c r="CC7" s="25">
        <v>118.5</v>
      </c>
      <c r="CD7" s="25">
        <v>115.96</v>
      </c>
      <c r="CE7" s="25">
        <v>128.05000000000001</v>
      </c>
      <c r="CF7" s="25">
        <v>173.11</v>
      </c>
      <c r="CG7" s="25">
        <v>174.34</v>
      </c>
      <c r="CH7" s="25">
        <v>172.33</v>
      </c>
      <c r="CI7" s="25">
        <v>172.8</v>
      </c>
      <c r="CJ7" s="25">
        <v>180.94</v>
      </c>
      <c r="CK7" s="25">
        <v>174.75</v>
      </c>
      <c r="CL7" s="25">
        <v>69.010000000000005</v>
      </c>
      <c r="CM7" s="25">
        <v>69.180000000000007</v>
      </c>
      <c r="CN7" s="25">
        <v>71.86</v>
      </c>
      <c r="CO7" s="25">
        <v>72.099999999999994</v>
      </c>
      <c r="CP7" s="25">
        <v>71.03</v>
      </c>
      <c r="CQ7" s="25">
        <v>59.32</v>
      </c>
      <c r="CR7" s="25">
        <v>59.12</v>
      </c>
      <c r="CS7" s="25">
        <v>59.37</v>
      </c>
      <c r="CT7" s="25">
        <v>58.84</v>
      </c>
      <c r="CU7" s="25">
        <v>58.91</v>
      </c>
      <c r="CV7" s="25">
        <v>59.97</v>
      </c>
      <c r="CW7" s="25">
        <v>87.58</v>
      </c>
      <c r="CX7" s="25">
        <v>86.45</v>
      </c>
      <c r="CY7" s="25">
        <v>84.51</v>
      </c>
      <c r="CZ7" s="25">
        <v>82.9</v>
      </c>
      <c r="DA7" s="25">
        <v>82.34</v>
      </c>
      <c r="DB7" s="25">
        <v>93.74</v>
      </c>
      <c r="DC7" s="25">
        <v>93.64</v>
      </c>
      <c r="DD7" s="25">
        <v>93.68</v>
      </c>
      <c r="DE7" s="25">
        <v>94.13</v>
      </c>
      <c r="DF7" s="25">
        <v>93.84</v>
      </c>
      <c r="DG7" s="25">
        <v>89.76</v>
      </c>
      <c r="DH7" s="25">
        <v>47.08</v>
      </c>
      <c r="DI7" s="25">
        <v>47.69</v>
      </c>
      <c r="DJ7" s="25">
        <v>46.83</v>
      </c>
      <c r="DK7" s="25">
        <v>47.59</v>
      </c>
      <c r="DL7" s="25">
        <v>47.93</v>
      </c>
      <c r="DM7" s="25">
        <v>49.23</v>
      </c>
      <c r="DN7" s="25">
        <v>49.78</v>
      </c>
      <c r="DO7" s="25">
        <v>50.32</v>
      </c>
      <c r="DP7" s="25">
        <v>50.93</v>
      </c>
      <c r="DQ7" s="25">
        <v>51.24</v>
      </c>
      <c r="DR7" s="25">
        <v>51.51</v>
      </c>
      <c r="DS7" s="25">
        <v>24.52</v>
      </c>
      <c r="DT7" s="25">
        <v>26.12</v>
      </c>
      <c r="DU7" s="25">
        <v>27.41</v>
      </c>
      <c r="DV7" s="25">
        <v>29.45</v>
      </c>
      <c r="DW7" s="25">
        <v>30.92</v>
      </c>
      <c r="DX7" s="25">
        <v>21.62</v>
      </c>
      <c r="DY7" s="25">
        <v>22.79</v>
      </c>
      <c r="DZ7" s="25">
        <v>24.26</v>
      </c>
      <c r="EA7" s="25">
        <v>25.55</v>
      </c>
      <c r="EB7" s="25">
        <v>26.73</v>
      </c>
      <c r="EC7" s="25">
        <v>23.75</v>
      </c>
      <c r="ED7" s="25">
        <v>0.25</v>
      </c>
      <c r="EE7" s="25">
        <v>0.34</v>
      </c>
      <c r="EF7" s="25">
        <v>0.43</v>
      </c>
      <c r="EG7" s="25">
        <v>0.69</v>
      </c>
      <c r="EH7" s="25">
        <v>0.71</v>
      </c>
      <c r="EI7" s="25">
        <v>1.03</v>
      </c>
      <c r="EJ7" s="25">
        <v>0.97</v>
      </c>
      <c r="EK7" s="25">
        <v>0.99</v>
      </c>
      <c r="EL7" s="25">
        <v>0.97</v>
      </c>
      <c r="EM7" s="25">
        <v>1</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坂本　壮</cp:lastModifiedBy>
  <dcterms:created xsi:type="dcterms:W3CDTF">2023-12-05T00:55:01Z</dcterms:created>
  <dcterms:modified xsi:type="dcterms:W3CDTF">2025-03-12T02:32:54Z</dcterms:modified>
  <cp:category/>
</cp:coreProperties>
</file>