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2BD3502F-2FD9-4FAC-9110-FAF73E8E1995}" xr6:coauthVersionLast="47" xr6:coauthVersionMax="47" xr10:uidLastSave="{00000000-0000-0000-0000-000000000000}"/>
  <workbookProtection workbookAlgorithmName="SHA-512" workbookHashValue="epbJhRrq2/nu11aeu0w6q9hI/to+9oUyVs0NJ4b6EbH5+8SnB2WZQ0DuHBwnMpSXxJxuODMYNutf6FmxCUG1Xw==" workbookSaltValue="drxlDkkclKyefuoPiwtyC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10" i="4"/>
  <c r="I10" i="4"/>
  <c r="BB8" i="4"/>
  <c r="AT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<sst xmlns="http://schemas.openxmlformats.org/spreadsheetml/2006/main" count="228" uniqueCount="111">
  <si>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</si>
  <si>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</si>
  <si>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</si>
  <si>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</si>
  <si>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</si>
  <si>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</si>
  <si>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</si>
  <si>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</si>
  <si>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</si>
  <si>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</si>
  <si>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</si>
  <si>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</si>
  <si>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</si>
  <si>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</si>
  <si>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</si>
  <si>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</si>
  <si>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</si>
  <si>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</si>
  <si>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</si>
  <si>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</si>
  <si>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</si>
  <si>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</si>
  <si>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</si>
  <si>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</si>
  <si>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</si>
  <si>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</si>
  <si>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①は、過去５年間100％以上となっており、黒字かつ類似団体の平均以上である。令和２年度の料金改定により令和３年度に大きく上昇したが、令和４年度は台風15号の影響、令和５年度は物価高騰による動力費の増加や労務単価上昇による委託料の増加により低下した。
　③は、類似団体と比べ良好な値を示している。令和４・５年度は建設改良費の増加に伴い流動資産（現金預金）が減少したことで指標が低下した。今後も、建設改良事業及び企業債償還金の増加により、指標の低下が見込まれるため、現金預金など流動資産と併せて注視する必要がある。
　④は、類似団体と比べると高水準が続いている。令和２・３年度は料金改定により給水収益が大きく増加したため指標は低下した。令和５年度は、企業債の借入額が建設改良費の増加に伴い増加したため企業債残高が多くなり指標は上昇した。
　⑤は、過去５年間は100％以上を維持していることから健全な経営を続けているといえる。令和２・３年度は料金改定による供給単価の増加により指標が上昇したが、令和４・５年度は物価高騰による動力費の増加や労務単価上昇による委託料の増加等に伴う給水原価の増加により指標は低下した。
　⑥は、本市の水源が良好なことから給水原価が低く、類似団体と比べ良好である。令和３年度は口径100ミリ以下の配水管の布設替えを収益的支出から資本的支出へ一本化した影響で指標は低下したが、令和４年度は電気料金の高騰や被災した水道施設の復旧経費、令和５年度は物価高騰による動力費の増加や労務単価上昇による委託料の増加で経常費用が増加したことなどにより指標が上昇した。
　⑦は、類似団体に比べ良好な値である。令和４年度は漏水量は減少したものの、有収水量の減少に伴い配水量が減少したことで指標は低下したが、令和５年度は漏水量が減少し、事業用水量の増加に伴い配水量が増加したため指標は上昇した。
　⑧は、類似団体と比べ低い水準にあり、水道管の老朽化に対して更新が追いついていない状態である。令和５年度は漏水量が前年度より減少したものの、管路更新事業の増加に伴う事業用水量の増加により、前年度よりさらに低い値となった。</t>
    <rPh sb="58" eb="59">
      <t>オオ</t>
    </rPh>
    <rPh sb="67" eb="69">
      <t>レイワ</t>
    </rPh>
    <rPh sb="70" eb="72">
      <t>ネンド</t>
    </rPh>
    <rPh sb="73" eb="75">
      <t>タイフウ</t>
    </rPh>
    <rPh sb="77" eb="78">
      <t>ゴウ</t>
    </rPh>
    <rPh sb="79" eb="81">
      <t>エイキョウ</t>
    </rPh>
    <rPh sb="82" eb="84">
      <t>レイワ</t>
    </rPh>
    <rPh sb="85" eb="87">
      <t>ネンド</t>
    </rPh>
    <rPh sb="120" eb="122">
      <t>テイカ</t>
    </rPh>
    <rPh sb="165" eb="166">
      <t>トモナ</t>
    </rPh>
    <rPh sb="185" eb="187">
      <t>シヒョウ</t>
    </rPh>
    <rPh sb="221" eb="223">
      <t>テイカ</t>
    </rPh>
    <rPh sb="270" eb="273">
      <t>コウスイジュン</t>
    </rPh>
    <rPh sb="317" eb="319">
      <t>レイワ</t>
    </rPh>
    <rPh sb="320" eb="322">
      <t>ネンド</t>
    </rPh>
    <rPh sb="349" eb="354">
      <t>キギョウサイザンタカ</t>
    </rPh>
    <rPh sb="355" eb="356">
      <t>オオ</t>
    </rPh>
    <rPh sb="359" eb="361">
      <t>シヒョウ</t>
    </rPh>
    <rPh sb="362" eb="364">
      <t>ジョウショウ</t>
    </rPh>
    <rPh sb="482" eb="483">
      <t>トウ</t>
    </rPh>
    <rPh sb="601" eb="603">
      <t>ネンド</t>
    </rPh>
    <rPh sb="626" eb="628">
      <t>レイワ</t>
    </rPh>
    <rPh sb="629" eb="631">
      <t>ネンド</t>
    </rPh>
    <rPh sb="698" eb="700">
      <t>リョウコウ</t>
    </rPh>
    <rPh sb="701" eb="702">
      <t>アタイ</t>
    </rPh>
    <rPh sb="764" eb="766">
      <t>ゲンショウ</t>
    </rPh>
    <rPh sb="768" eb="773">
      <t>ジギョウヨウスイリョウ</t>
    </rPh>
    <rPh sb="774" eb="776">
      <t>ゾウカ</t>
    </rPh>
    <rPh sb="783" eb="785">
      <t>ゾウカ</t>
    </rPh>
    <rPh sb="792" eb="794">
      <t>ジョウショウ</t>
    </rPh>
    <rPh sb="845" eb="847">
      <t>レイワ</t>
    </rPh>
    <rPh sb="848" eb="850">
      <t>ネンド</t>
    </rPh>
    <rPh sb="851" eb="854">
      <t>ロウスイリョウ</t>
    </rPh>
    <rPh sb="855" eb="858">
      <t>ゼンネンド</t>
    </rPh>
    <rPh sb="860" eb="862">
      <t>ゲンショウ</t>
    </rPh>
    <phoneticPr fontId="4"/>
  </si>
  <si>
    <t>2. 老朽化の状況について</t>
    <phoneticPr fontId="4"/>
  </si>
  <si>
    <t>　①は横ばい状態であり、今後、施設の更新需要の増加が懸念される。令和２年度は、「水の総合運用事業」北部ルートの供用開始により償却対象資産（管路）の増加に伴い低下しているが、令和３年度以降、当該資産の減価償却が始まったことにより、指標は上昇している。令和５年度は、清水谷津浄水場排水処理機械設備（汚泥脱水機）等の供用開始による償却対象資産（機械設備）の増加に伴い低下した。
　②は、類似団体に比べて高い値で上昇傾向であり、管路の高齢化が進んでいる。③の管路更新率が令和５年度大幅に上昇しているものの、管路経年化率が上昇していることから、AIを活用した水道管路劣化予測などの新技術を検証・導入し状態監視保全を行い、管路更新について最適化を図る必要がある。
　③は、類似団体と比べ前年度までは低い値となっていたが令和５年度は高い値となった。年度当初に工事着手が可能な債務負担行為の活用や大規模工事及び概算数量設計による工事発注を新たに実施し、年間を通して発注が可能となる環境を整えたことにより、指標は着実に上昇傾向である。今後も入札不調対策を引き続き講じ、将来の更新需要に備えアセットマネジメント手法を用い更新時期を平準化させながら更新率を向上させていく必要がある。</t>
    <rPh sb="3" eb="4">
      <t>ヨコ</t>
    </rPh>
    <rPh sb="6" eb="8">
      <t>ジョウタイ</t>
    </rPh>
    <rPh sb="124" eb="126">
      <t>レイワ</t>
    </rPh>
    <rPh sb="127" eb="129">
      <t>ネンド</t>
    </rPh>
    <rPh sb="169" eb="173">
      <t>キカイセツビ</t>
    </rPh>
    <rPh sb="231" eb="233">
      <t>レイワ</t>
    </rPh>
    <rPh sb="234" eb="236">
      <t>ネンド</t>
    </rPh>
    <rPh sb="236" eb="238">
      <t>オオハバ</t>
    </rPh>
    <rPh sb="270" eb="272">
      <t>カツヨウ</t>
    </rPh>
    <rPh sb="274" eb="280">
      <t>スイドウカンロレッカ</t>
    </rPh>
    <rPh sb="280" eb="282">
      <t>ヨソク</t>
    </rPh>
    <rPh sb="285" eb="288">
      <t>シンギジュツ</t>
    </rPh>
    <rPh sb="289" eb="291">
      <t>ケンショウ</t>
    </rPh>
    <rPh sb="292" eb="294">
      <t>ドウニュウ</t>
    </rPh>
    <rPh sb="305" eb="309">
      <t>カンロコウシン</t>
    </rPh>
    <rPh sb="313" eb="316">
      <t>サイテキカ</t>
    </rPh>
    <rPh sb="317" eb="318">
      <t>ハカ</t>
    </rPh>
    <rPh sb="319" eb="321">
      <t>ヒツヨウ</t>
    </rPh>
    <rPh sb="338" eb="340">
      <t>ネンド</t>
    </rPh>
    <rPh sb="343" eb="344">
      <t>ヒク</t>
    </rPh>
    <rPh sb="345" eb="346">
      <t>アタイ</t>
    </rPh>
    <rPh sb="353" eb="355">
      <t>レイワ</t>
    </rPh>
    <rPh sb="356" eb="358">
      <t>ネンド</t>
    </rPh>
    <rPh sb="359" eb="360">
      <t>タカ</t>
    </rPh>
    <rPh sb="361" eb="362">
      <t>アタイ</t>
    </rPh>
    <phoneticPr fontId="4"/>
  </si>
  <si>
    <t>2. 老朽化の状況</t>
    <phoneticPr fontId="4"/>
  </si>
  <si>
    <t>全体総括</t>
    <rPh sb="0" eb="2">
      <t>ゼンタイ</t>
    </rPh>
    <rPh sb="2" eb="4">
      <t>ソウカツ</t>
    </rPh>
    <phoneticPr fontId="4"/>
  </si>
  <si>
    <r>
      <rPr>
        <sz val="9"/>
        <color rgb="FFFF0000"/>
        <rFont val="ＭＳ ゴシック"/>
        <family val="3"/>
        <charset val="128"/>
      </rPr>
      <t>　</t>
    </r>
    <r>
      <rPr>
        <sz val="9"/>
        <rFont val="ＭＳ ゴシック"/>
        <family val="3"/>
        <charset val="128"/>
      </rPr>
      <t>財務の健全性に係る指標は、継続して黒字経営を続けているため健全な経営であるといえるものの、人口減少等による水道料金収入の減や、物価高騰・労務単価の上昇による維持管理費の増、さらに今後発生が想定される南海トラフ地震等に備えるための耐震化に係る建設事業費の増が今後の懸念事項である。また、有収率は過去５年間低い水準となっているため、指標改善のため原因を調査し取り組むことが課題である。</t>
    </r>
    <r>
      <rPr>
        <sz val="9"/>
        <color rgb="FFFF0000"/>
        <rFont val="ＭＳ ゴシック"/>
        <family val="3"/>
        <charset val="128"/>
      </rPr>
      <t xml:space="preserve">
</t>
    </r>
    <r>
      <rPr>
        <sz val="9"/>
        <rFont val="ＭＳ ゴシック"/>
        <family val="3"/>
        <charset val="128"/>
      </rPr>
      <t>　資産の健全性に係る指標は、管路経年化率は過去５年間増加し続けており、法定耐用年数を経過した管路を多く保有しているため、多額の資金を要する老朽化した管路の計画的な更新が本市の課題となっている。
　今後は、これらの課題を踏まえつつ、令和５～16年度までの「静岡市上下水道事業経営戦略（水道編）」に基づき、水道</t>
    </r>
    <r>
      <rPr>
        <sz val="9"/>
        <color theme="1"/>
        <rFont val="ＭＳ ゴシック"/>
        <family val="3"/>
        <charset val="128"/>
      </rPr>
      <t>管や水道施設の老朽化・減災対策などを限られた財源で計画的に設備投資を行い、引き続き持続可能な事業運営に努めていく。
　また、適正な使用料体系については、有識者による外部の「知」を活用しながら投資・財政計画を見直し、その結果をもとに、「市民生活への影響」と「水道事業への影響」を勘案した上で、適正な時期での料金体系の見直しを検討していく。</t>
    </r>
    <rPh sb="56" eb="58">
      <t>リョウキン</t>
    </rPh>
    <rPh sb="90" eb="94">
      <t>コンゴハッセイ</t>
    </rPh>
    <rPh sb="95" eb="97">
      <t>ソウテイ</t>
    </rPh>
    <rPh sb="165" eb="169">
      <t>シヒョウカイゼン</t>
    </rPh>
    <rPh sb="185" eb="187">
      <t>カダイ</t>
    </rPh>
    <rPh sb="211" eb="212">
      <t>リツ</t>
    </rPh>
    <rPh sb="347" eb="349">
      <t>スイドウ</t>
    </rPh>
    <rPh sb="372" eb="373">
      <t>テキ</t>
    </rPh>
    <rPh sb="497" eb="499">
      <t>リョウキン</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</si>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</sst>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0.34</c:v>
                </c:pt>
                <c:pt idx="1">
                  <c:v>0.43</c:v>
                </c:pt>
                <c:pt idx="2">
                  <c:v>0.69</c:v>
                </c:pt>
                <c:pt idx="3">
                  <c:v>0.71</c:v>
                </c:pt>
                <c:pt idx="4">
                  <c:v>1.07</c:v>
                </c:pt>
              </c:numCache>
            </c:numRef>
          </c:val>
          <c:extLst>
            <c:ext xmlns:c16="http://schemas.microsoft.com/office/drawing/2014/chart" uri="{C3380CC4-5D6E-409C-BE32-E72D297353CC}">
              <c16:uniqueId val="{00000000-B3CD-4363-927F-F0B7E1B318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B3CD-4363-927F-F0B7E1B318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69.180000000000007</c:v>
                </c:pt>
                <c:pt idx="1">
                  <c:v>71.86</c:v>
                </c:pt>
                <c:pt idx="2">
                  <c:v>72.099999999999994</c:v>
                </c:pt>
                <c:pt idx="3">
                  <c:v>71.03</c:v>
                </c:pt>
                <c:pt idx="4">
                  <c:v>71.27</c:v>
                </c:pt>
              </c:numCache>
            </c:numRef>
          </c:val>
          <c:extLst>
            <c:ext xmlns:c16="http://schemas.microsoft.com/office/drawing/2014/chart" uri="{C3380CC4-5D6E-409C-BE32-E72D297353CC}">
              <c16:uniqueId val="{00000000-7B5F-4055-BA99-9E7D54A1D7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7B5F-4055-BA99-9E7D54A1D7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86.45</c:v>
                </c:pt>
                <c:pt idx="1">
                  <c:v>84.51</c:v>
                </c:pt>
                <c:pt idx="2">
                  <c:v>82.9</c:v>
                </c:pt>
                <c:pt idx="3">
                  <c:v>82.34</c:v>
                </c:pt>
                <c:pt idx="4">
                  <c:v>81.2</c:v>
                </c:pt>
              </c:numCache>
            </c:numRef>
          </c:val>
          <c:extLst>
            <c:ext xmlns:c16="http://schemas.microsoft.com/office/drawing/2014/chart" uri="{C3380CC4-5D6E-409C-BE32-E72D297353CC}">
              <c16:uniqueId val="{00000000-3A0F-4C0E-AFAB-4B468D6FBD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3A0F-4C0E-AFAB-4B468D6FBD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113.22</c:v>
                </c:pt>
                <c:pt idx="1">
                  <c:v>117.25</c:v>
                </c:pt>
                <c:pt idx="2">
                  <c:v>129.01</c:v>
                </c:pt>
                <c:pt idx="3">
                  <c:v>116.06</c:v>
                </c:pt>
                <c:pt idx="4">
                  <c:v>117.76</c:v>
                </c:pt>
              </c:numCache>
            </c:numRef>
          </c:val>
          <c:extLst>
            <c:ext xmlns:c16="http://schemas.microsoft.com/office/drawing/2014/chart" uri="{C3380CC4-5D6E-409C-BE32-E72D297353CC}">
              <c16:uniqueId val="{00000000-890C-4441-A310-76F3609D95A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890C-4441-A310-76F3609D95A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47.69</c:v>
                </c:pt>
                <c:pt idx="1">
                  <c:v>46.83</c:v>
                </c:pt>
                <c:pt idx="2">
                  <c:v>47.59</c:v>
                </c:pt>
                <c:pt idx="3">
                  <c:v>47.93</c:v>
                </c:pt>
                <c:pt idx="4">
                  <c:v>47.74</c:v>
                </c:pt>
              </c:numCache>
            </c:numRef>
          </c:val>
          <c:extLst>
            <c:ext xmlns:c16="http://schemas.microsoft.com/office/drawing/2014/chart" uri="{C3380CC4-5D6E-409C-BE32-E72D297353CC}">
              <c16:uniqueId val="{00000000-192D-410F-B39B-9BFB4A2A7A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192D-410F-B39B-9BFB4A2A7A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26.12</c:v>
                </c:pt>
                <c:pt idx="1">
                  <c:v>27.41</c:v>
                </c:pt>
                <c:pt idx="2">
                  <c:v>29.45</c:v>
                </c:pt>
                <c:pt idx="3">
                  <c:v>30.92</c:v>
                </c:pt>
                <c:pt idx="4">
                  <c:v>33.46</c:v>
                </c:pt>
              </c:numCache>
            </c:numRef>
          </c:val>
          <c:extLst>
            <c:ext xmlns:c16="http://schemas.microsoft.com/office/drawing/2014/chart" uri="{C3380CC4-5D6E-409C-BE32-E72D297353CC}">
              <c16:uniqueId val="{00000000-82AB-4600-AFEF-C4B5C278C3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82AB-4600-AFEF-C4B5C278C3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D2-458F-A881-403980BC7D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FD2-458F-A881-403980BC7D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260.16000000000003</c:v>
                </c:pt>
                <c:pt idx="1">
                  <c:v>276.44</c:v>
                </c:pt>
                <c:pt idx="2">
                  <c:v>318.11</c:v>
                </c:pt>
                <c:pt idx="3">
                  <c:v>289.66000000000003</c:v>
                </c:pt>
                <c:pt idx="4">
                  <c:v>235.86</c:v>
                </c:pt>
              </c:numCache>
            </c:numRef>
          </c:val>
          <c:extLst>
            <c:ext xmlns:c16="http://schemas.microsoft.com/office/drawing/2014/chart" uri="{C3380CC4-5D6E-409C-BE32-E72D297353CC}">
              <c16:uniqueId val="{00000000-9389-4713-921D-0708FB40CC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9389-4713-921D-0708FB40CC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495.4</c:v>
                </c:pt>
                <c:pt idx="1">
                  <c:v>466.83</c:v>
                </c:pt>
                <c:pt idx="2">
                  <c:v>439.73</c:v>
                </c:pt>
                <c:pt idx="3">
                  <c:v>448.39</c:v>
                </c:pt>
                <c:pt idx="4">
                  <c:v>453.07</c:v>
                </c:pt>
              </c:numCache>
            </c:numRef>
          </c:val>
          <c:extLst>
            <c:ext xmlns:c16="http://schemas.microsoft.com/office/drawing/2014/chart" uri="{C3380CC4-5D6E-409C-BE32-E72D297353CC}">
              <c16:uniqueId val="{00000000-B6C0-49FA-8D4A-7A3AC34D6D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B6C0-49FA-8D4A-7A3AC34D6D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108.1</c:v>
                </c:pt>
                <c:pt idx="1">
                  <c:v>111.57</c:v>
                </c:pt>
                <c:pt idx="2">
                  <c:v>123.66</c:v>
                </c:pt>
                <c:pt idx="3">
                  <c:v>110.44</c:v>
                </c:pt>
                <c:pt idx="4">
                  <c:v>110.84</c:v>
                </c:pt>
              </c:numCache>
            </c:numRef>
          </c:val>
          <c:extLst>
            <c:ext xmlns:c16="http://schemas.microsoft.com/office/drawing/2014/chart" uri="{C3380CC4-5D6E-409C-BE32-E72D297353CC}">
              <c16:uniqueId val="{00000000-636B-4159-BEC1-67B20595D5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636B-4159-BEC1-67B20595D5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117.26</c:v>
                </c:pt>
                <c:pt idx="1">
                  <c:v>118.5</c:v>
                </c:pt>
                <c:pt idx="2">
                  <c:v>115.96</c:v>
                </c:pt>
                <c:pt idx="3">
                  <c:v>128.05000000000001</c:v>
                </c:pt>
                <c:pt idx="4">
                  <c:v>130.44</c:v>
                </c:pt>
              </c:numCache>
            </c:numRef>
          </c:val>
          <c:extLst>
            <c:ext xmlns:c16="http://schemas.microsoft.com/office/drawing/2014/chart" uri="{C3380CC4-5D6E-409C-BE32-E72D297353CC}">
              <c16:uniqueId val="{00000000-50DD-4AC9-B422-0DE0BB68A5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50DD-4AC9-B422-0DE0BB68A5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heetViews>
  <sheetFormatPr defaultColWidth="2.5" defaultRowHeight="13.5" x14ac:dyDescent="0.15"/>
  <cols>
    <col min="1" max="1" width="2.5" customWidth="1"/>
    <col min="2" max="62" width="3.875" customWidth="1"/>
    <col min="64" max="77" width="3.125" customWidth="1"/>
    <col min="78" max="78" width="3.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静岡県　静岡市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政令市等</v>
      </c>
      <c r="X8" s="77"/>
      <c r="Y8" s="77"/>
      <c r="Z8" s="77"/>
      <c r="AA8" s="77"/>
      <c r="AB8" s="77"/>
      <c r="AC8" s="77"/>
      <c r="AD8" s="77" t="str">
        <f>データ!$M$6</f>
        <v>自治体職員</v>
      </c>
      <c r="AE8" s="77"/>
      <c r="AF8" s="77"/>
      <c r="AG8" s="77"/>
      <c r="AH8" s="77"/>
      <c r="AI8" s="77"/>
      <c r="AJ8" s="77"/>
      <c r="AK8" s="2"/>
      <c r="AL8" s="68">
        <f>データ!$R$6</f>
        <v>677736</v>
      </c>
      <c r="AM8" s="68"/>
      <c r="AN8" s="68"/>
      <c r="AO8" s="68"/>
      <c r="AP8" s="68"/>
      <c r="AQ8" s="68"/>
      <c r="AR8" s="68"/>
      <c r="AS8" s="68"/>
      <c r="AT8" s="36">
        <f>データ!$S$6</f>
        <v>1411.93</v>
      </c>
      <c r="AU8" s="37"/>
      <c r="AV8" s="37"/>
      <c r="AW8" s="37"/>
      <c r="AX8" s="37"/>
      <c r="AY8" s="37"/>
      <c r="AZ8" s="37"/>
      <c r="BA8" s="37"/>
      <c r="BB8" s="57">
        <f>データ!$T$6</f>
        <v>480.01</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60.37</v>
      </c>
      <c r="J10" s="37"/>
      <c r="K10" s="37"/>
      <c r="L10" s="37"/>
      <c r="M10" s="37"/>
      <c r="N10" s="37"/>
      <c r="O10" s="67"/>
      <c r="P10" s="57">
        <f>データ!$P$6</f>
        <v>97.97</v>
      </c>
      <c r="Q10" s="57"/>
      <c r="R10" s="57"/>
      <c r="S10" s="57"/>
      <c r="T10" s="57"/>
      <c r="U10" s="57"/>
      <c r="V10" s="57"/>
      <c r="W10" s="68">
        <f>データ!$Q$6</f>
        <v>2607</v>
      </c>
      <c r="X10" s="68"/>
      <c r="Y10" s="68"/>
      <c r="Z10" s="68"/>
      <c r="AA10" s="68"/>
      <c r="AB10" s="68"/>
      <c r="AC10" s="68"/>
      <c r="AD10" s="2"/>
      <c r="AE10" s="2"/>
      <c r="AF10" s="2"/>
      <c r="AG10" s="2"/>
      <c r="AH10" s="2"/>
      <c r="AI10" s="2"/>
      <c r="AJ10" s="2"/>
      <c r="AK10" s="2"/>
      <c r="AL10" s="68">
        <f>データ!$U$6</f>
        <v>661891</v>
      </c>
      <c r="AM10" s="68"/>
      <c r="AN10" s="68"/>
      <c r="AO10" s="68"/>
      <c r="AP10" s="68"/>
      <c r="AQ10" s="68"/>
      <c r="AR10" s="68"/>
      <c r="AS10" s="68"/>
      <c r="AT10" s="36">
        <f>データ!$V$6</f>
        <v>156.72</v>
      </c>
      <c r="AU10" s="37"/>
      <c r="AV10" s="37"/>
      <c r="AW10" s="37"/>
      <c r="AX10" s="37"/>
      <c r="AY10" s="37"/>
      <c r="AZ10" s="37"/>
      <c r="BA10" s="37"/>
      <c r="BB10" s="57">
        <f>データ!$W$6</f>
        <v>4223.3999999999996</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26</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27</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28</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30</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31</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453r3FB8WVfi0rQIURL2hr+pDVqh8G4/AOwynnfoTuiRwJ1yz6kg+t0iFbRfECCz8u6p9BzqS3hAUF3clPNKw==" saltValue="Waur2GOuUn4841WHv0vP4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85" t="s">
        <v>53</v>
      </c>
      <c r="I3" s="86"/>
      <c r="J3" s="86"/>
      <c r="K3" s="86"/>
      <c r="L3" s="86"/>
      <c r="M3" s="86"/>
      <c r="N3" s="86"/>
      <c r="O3" s="86"/>
      <c r="P3" s="86"/>
      <c r="Q3" s="86"/>
      <c r="R3" s="86"/>
      <c r="S3" s="86"/>
      <c r="T3" s="86"/>
      <c r="U3" s="86"/>
      <c r="V3" s="86"/>
      <c r="W3" s="87"/>
      <c r="X3" s="91"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55</v>
      </c>
      <c r="B4" s="17"/>
      <c r="C4" s="17"/>
      <c r="D4" s="17"/>
      <c r="E4" s="17"/>
      <c r="F4" s="17"/>
      <c r="G4" s="17"/>
      <c r="H4" s="88"/>
      <c r="I4" s="89"/>
      <c r="J4" s="89"/>
      <c r="K4" s="89"/>
      <c r="L4" s="89"/>
      <c r="M4" s="89"/>
      <c r="N4" s="89"/>
      <c r="O4" s="89"/>
      <c r="P4" s="89"/>
      <c r="Q4" s="89"/>
      <c r="R4" s="89"/>
      <c r="S4" s="89"/>
      <c r="T4" s="89"/>
      <c r="U4" s="89"/>
      <c r="V4" s="89"/>
      <c r="W4" s="90"/>
      <c r="X4" s="84" t="s">
        <v>56</v>
      </c>
      <c r="Y4" s="84"/>
      <c r="Z4" s="84"/>
      <c r="AA4" s="84"/>
      <c r="AB4" s="84"/>
      <c r="AC4" s="84"/>
      <c r="AD4" s="84"/>
      <c r="AE4" s="84"/>
      <c r="AF4" s="84"/>
      <c r="AG4" s="84"/>
      <c r="AH4" s="84"/>
      <c r="AI4" s="84" t="s">
        <v>57</v>
      </c>
      <c r="AJ4" s="84"/>
      <c r="AK4" s="84"/>
      <c r="AL4" s="84"/>
      <c r="AM4" s="84"/>
      <c r="AN4" s="84"/>
      <c r="AO4" s="84"/>
      <c r="AP4" s="84"/>
      <c r="AQ4" s="84"/>
      <c r="AR4" s="84"/>
      <c r="AS4" s="84"/>
      <c r="AT4" s="84" t="s">
        <v>58</v>
      </c>
      <c r="AU4" s="84"/>
      <c r="AV4" s="84"/>
      <c r="AW4" s="84"/>
      <c r="AX4" s="84"/>
      <c r="AY4" s="84"/>
      <c r="AZ4" s="84"/>
      <c r="BA4" s="84"/>
      <c r="BB4" s="84"/>
      <c r="BC4" s="84"/>
      <c r="BD4" s="84"/>
      <c r="BE4" s="84" t="s">
        <v>59</v>
      </c>
      <c r="BF4" s="84"/>
      <c r="BG4" s="84"/>
      <c r="BH4" s="84"/>
      <c r="BI4" s="84"/>
      <c r="BJ4" s="84"/>
      <c r="BK4" s="84"/>
      <c r="BL4" s="84"/>
      <c r="BM4" s="84"/>
      <c r="BN4" s="84"/>
      <c r="BO4" s="84"/>
      <c r="BP4" s="84" t="s">
        <v>60</v>
      </c>
      <c r="BQ4" s="84"/>
      <c r="BR4" s="84"/>
      <c r="BS4" s="84"/>
      <c r="BT4" s="84"/>
      <c r="BU4" s="84"/>
      <c r="BV4" s="84"/>
      <c r="BW4" s="84"/>
      <c r="BX4" s="84"/>
      <c r="BY4" s="84"/>
      <c r="BZ4" s="84"/>
      <c r="CA4" s="84" t="s">
        <v>61</v>
      </c>
      <c r="CB4" s="84"/>
      <c r="CC4" s="84"/>
      <c r="CD4" s="84"/>
      <c r="CE4" s="84"/>
      <c r="CF4" s="84"/>
      <c r="CG4" s="84"/>
      <c r="CH4" s="84"/>
      <c r="CI4" s="84"/>
      <c r="CJ4" s="84"/>
      <c r="CK4" s="84"/>
      <c r="CL4" s="84" t="s">
        <v>62</v>
      </c>
      <c r="CM4" s="84"/>
      <c r="CN4" s="84"/>
      <c r="CO4" s="84"/>
      <c r="CP4" s="84"/>
      <c r="CQ4" s="84"/>
      <c r="CR4" s="84"/>
      <c r="CS4" s="84"/>
      <c r="CT4" s="84"/>
      <c r="CU4" s="84"/>
      <c r="CV4" s="84"/>
      <c r="CW4" s="84" t="s">
        <v>63</v>
      </c>
      <c r="CX4" s="84"/>
      <c r="CY4" s="84"/>
      <c r="CZ4" s="84"/>
      <c r="DA4" s="84"/>
      <c r="DB4" s="84"/>
      <c r="DC4" s="84"/>
      <c r="DD4" s="84"/>
      <c r="DE4" s="84"/>
      <c r="DF4" s="84"/>
      <c r="DG4" s="84"/>
      <c r="DH4" s="84" t="s">
        <v>64</v>
      </c>
      <c r="DI4" s="84"/>
      <c r="DJ4" s="84"/>
      <c r="DK4" s="84"/>
      <c r="DL4" s="84"/>
      <c r="DM4" s="84"/>
      <c r="DN4" s="84"/>
      <c r="DO4" s="84"/>
      <c r="DP4" s="84"/>
      <c r="DQ4" s="84"/>
      <c r="DR4" s="84"/>
      <c r="DS4" s="84" t="s">
        <v>65</v>
      </c>
      <c r="DT4" s="84"/>
      <c r="DU4" s="84"/>
      <c r="DV4" s="84"/>
      <c r="DW4" s="84"/>
      <c r="DX4" s="84"/>
      <c r="DY4" s="84"/>
      <c r="DZ4" s="84"/>
      <c r="EA4" s="84"/>
      <c r="EB4" s="84"/>
      <c r="EC4" s="84"/>
      <c r="ED4" s="84" t="s">
        <v>66</v>
      </c>
      <c r="EE4" s="84"/>
      <c r="EF4" s="84"/>
      <c r="EG4" s="84"/>
      <c r="EH4" s="84"/>
      <c r="EI4" s="84"/>
      <c r="EJ4" s="84"/>
      <c r="EK4" s="84"/>
      <c r="EL4" s="84"/>
      <c r="EM4" s="84"/>
      <c r="EN4" s="84"/>
    </row>
    <row r="5" spans="1:144" x14ac:dyDescent="0.15">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221007</v>
      </c>
      <c r="D6" s="20">
        <f t="shared" si="3"/>
        <v>46</v>
      </c>
      <c r="E6" s="20">
        <f t="shared" si="3"/>
        <v>1</v>
      </c>
      <c r="F6" s="20">
        <f t="shared" si="3"/>
        <v>0</v>
      </c>
      <c r="G6" s="20">
        <f t="shared" si="3"/>
        <v>1</v>
      </c>
      <c r="H6" s="20" t="str">
        <f t="shared" si="3"/>
        <v>静岡県　静岡市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60.37</v>
      </c>
      <c r="P6" s="21">
        <f t="shared" si="3"/>
        <v>97.97</v>
      </c>
      <c r="Q6" s="21">
        <f t="shared" si="3"/>
        <v>2607</v>
      </c>
      <c r="R6" s="21">
        <f t="shared" si="3"/>
        <v>677736</v>
      </c>
      <c r="S6" s="21">
        <f t="shared" si="3"/>
        <v>1411.93</v>
      </c>
      <c r="T6" s="21">
        <f t="shared" si="3"/>
        <v>480.01</v>
      </c>
      <c r="U6" s="21">
        <f t="shared" si="3"/>
        <v>661891</v>
      </c>
      <c r="V6" s="21">
        <f t="shared" si="3"/>
        <v>156.72</v>
      </c>
      <c r="W6" s="21">
        <f t="shared" si="3"/>
        <v>4223.3999999999996</v>
      </c>
      <c r="X6" s="22">
        <f>IF(X7="",NA(),X7)</f>
        <v>113.22</v>
      </c>
      <c r="Y6" s="22">
        <f t="shared" ref="Y6:AG6" si="4">IF(Y7="",NA(),Y7)</f>
        <v>117.25</v>
      </c>
      <c r="Z6" s="22">
        <f t="shared" si="4"/>
        <v>129.01</v>
      </c>
      <c r="AA6" s="22">
        <f t="shared" si="4"/>
        <v>116.06</v>
      </c>
      <c r="AB6" s="22">
        <f t="shared" si="4"/>
        <v>117.76</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260.16000000000003</v>
      </c>
      <c r="AU6" s="22">
        <f t="shared" ref="AU6:BC6" si="6">IF(AU7="",NA(),AU7)</f>
        <v>276.44</v>
      </c>
      <c r="AV6" s="22">
        <f t="shared" si="6"/>
        <v>318.11</v>
      </c>
      <c r="AW6" s="22">
        <f t="shared" si="6"/>
        <v>289.66000000000003</v>
      </c>
      <c r="AX6" s="22">
        <f t="shared" si="6"/>
        <v>235.86</v>
      </c>
      <c r="AY6" s="22">
        <f t="shared" si="6"/>
        <v>172.47</v>
      </c>
      <c r="AZ6" s="22">
        <f t="shared" si="6"/>
        <v>170.76</v>
      </c>
      <c r="BA6" s="22">
        <f t="shared" si="6"/>
        <v>169.11</v>
      </c>
      <c r="BB6" s="22">
        <f t="shared" si="6"/>
        <v>157.01</v>
      </c>
      <c r="BC6" s="22">
        <f t="shared" si="6"/>
        <v>147.65</v>
      </c>
      <c r="BD6" s="21" t="str">
        <f>IF(BD7="","",IF(BD7="-","【-】","【"&amp;SUBSTITUTE(TEXT(BD7,"#,##0.00"),"-","△")&amp;"】"))</f>
        <v>【243.36】</v>
      </c>
      <c r="BE6" s="22">
        <f>IF(BE7="",NA(),BE7)</f>
        <v>495.4</v>
      </c>
      <c r="BF6" s="22">
        <f t="shared" ref="BF6:BN6" si="7">IF(BF7="",NA(),BF7)</f>
        <v>466.83</v>
      </c>
      <c r="BG6" s="22">
        <f t="shared" si="7"/>
        <v>439.73</v>
      </c>
      <c r="BH6" s="22">
        <f t="shared" si="7"/>
        <v>448.39</v>
      </c>
      <c r="BI6" s="22">
        <f t="shared" si="7"/>
        <v>453.07</v>
      </c>
      <c r="BJ6" s="22">
        <f t="shared" si="7"/>
        <v>193.57</v>
      </c>
      <c r="BK6" s="22">
        <f t="shared" si="7"/>
        <v>200.12</v>
      </c>
      <c r="BL6" s="22">
        <f t="shared" si="7"/>
        <v>194.42</v>
      </c>
      <c r="BM6" s="22">
        <f t="shared" si="7"/>
        <v>195.5</v>
      </c>
      <c r="BN6" s="22">
        <f t="shared" si="7"/>
        <v>195.64</v>
      </c>
      <c r="BO6" s="21" t="str">
        <f>IF(BO7="","",IF(BO7="-","【-】","【"&amp;SUBSTITUTE(TEXT(BO7,"#,##0.00"),"-","△")&amp;"】"))</f>
        <v>【265.93】</v>
      </c>
      <c r="BP6" s="22">
        <f>IF(BP7="",NA(),BP7)</f>
        <v>108.1</v>
      </c>
      <c r="BQ6" s="22">
        <f t="shared" ref="BQ6:BY6" si="8">IF(BQ7="",NA(),BQ7)</f>
        <v>111.57</v>
      </c>
      <c r="BR6" s="22">
        <f t="shared" si="8"/>
        <v>123.66</v>
      </c>
      <c r="BS6" s="22">
        <f t="shared" si="8"/>
        <v>110.44</v>
      </c>
      <c r="BT6" s="22">
        <f t="shared" si="8"/>
        <v>110.84</v>
      </c>
      <c r="BU6" s="22">
        <f t="shared" si="8"/>
        <v>102.26</v>
      </c>
      <c r="BV6" s="22">
        <f t="shared" si="8"/>
        <v>98.26</v>
      </c>
      <c r="BW6" s="22">
        <f t="shared" si="8"/>
        <v>100.4</v>
      </c>
      <c r="BX6" s="22">
        <f t="shared" si="8"/>
        <v>96.51</v>
      </c>
      <c r="BY6" s="22">
        <f t="shared" si="8"/>
        <v>95.29</v>
      </c>
      <c r="BZ6" s="21" t="str">
        <f>IF(BZ7="","",IF(BZ7="-","【-】","【"&amp;SUBSTITUTE(TEXT(BZ7,"#,##0.00"),"-","△")&amp;"】"))</f>
        <v>【97.82】</v>
      </c>
      <c r="CA6" s="22">
        <f>IF(CA7="",NA(),CA7)</f>
        <v>117.26</v>
      </c>
      <c r="CB6" s="22">
        <f t="shared" ref="CB6:CJ6" si="9">IF(CB7="",NA(),CB7)</f>
        <v>118.5</v>
      </c>
      <c r="CC6" s="22">
        <f t="shared" si="9"/>
        <v>115.96</v>
      </c>
      <c r="CD6" s="22">
        <f t="shared" si="9"/>
        <v>128.05000000000001</v>
      </c>
      <c r="CE6" s="22">
        <f t="shared" si="9"/>
        <v>130.44</v>
      </c>
      <c r="CF6" s="22">
        <f t="shared" si="9"/>
        <v>174.34</v>
      </c>
      <c r="CG6" s="22">
        <f t="shared" si="9"/>
        <v>172.33</v>
      </c>
      <c r="CH6" s="22">
        <f t="shared" si="9"/>
        <v>172.8</v>
      </c>
      <c r="CI6" s="22">
        <f t="shared" si="9"/>
        <v>180.94</v>
      </c>
      <c r="CJ6" s="22">
        <f t="shared" si="9"/>
        <v>186.56</v>
      </c>
      <c r="CK6" s="21" t="str">
        <f>IF(CK7="","",IF(CK7="-","【-】","【"&amp;SUBSTITUTE(TEXT(CK7,"#,##0.00"),"-","△")&amp;"】"))</f>
        <v>【177.56】</v>
      </c>
      <c r="CL6" s="22">
        <f>IF(CL7="",NA(),CL7)</f>
        <v>69.180000000000007</v>
      </c>
      <c r="CM6" s="22">
        <f t="shared" ref="CM6:CU6" si="10">IF(CM7="",NA(),CM7)</f>
        <v>71.86</v>
      </c>
      <c r="CN6" s="22">
        <f t="shared" si="10"/>
        <v>72.099999999999994</v>
      </c>
      <c r="CO6" s="22">
        <f t="shared" si="10"/>
        <v>71.03</v>
      </c>
      <c r="CP6" s="22">
        <f t="shared" si="10"/>
        <v>71.27</v>
      </c>
      <c r="CQ6" s="22">
        <f t="shared" si="10"/>
        <v>59.12</v>
      </c>
      <c r="CR6" s="22">
        <f t="shared" si="10"/>
        <v>59.37</v>
      </c>
      <c r="CS6" s="22">
        <f t="shared" si="10"/>
        <v>58.84</v>
      </c>
      <c r="CT6" s="22">
        <f t="shared" si="10"/>
        <v>58.91</v>
      </c>
      <c r="CU6" s="22">
        <f t="shared" si="10"/>
        <v>58.89</v>
      </c>
      <c r="CV6" s="21" t="str">
        <f>IF(CV7="","",IF(CV7="-","【-】","【"&amp;SUBSTITUTE(TEXT(CV7,"#,##0.00"),"-","△")&amp;"】"))</f>
        <v>【59.81】</v>
      </c>
      <c r="CW6" s="22">
        <f>IF(CW7="",NA(),CW7)</f>
        <v>86.45</v>
      </c>
      <c r="CX6" s="22">
        <f t="shared" ref="CX6:DF6" si="11">IF(CX7="",NA(),CX7)</f>
        <v>84.51</v>
      </c>
      <c r="CY6" s="22">
        <f t="shared" si="11"/>
        <v>82.9</v>
      </c>
      <c r="CZ6" s="22">
        <f t="shared" si="11"/>
        <v>82.34</v>
      </c>
      <c r="DA6" s="22">
        <f t="shared" si="11"/>
        <v>81.2</v>
      </c>
      <c r="DB6" s="22">
        <f t="shared" si="11"/>
        <v>93.64</v>
      </c>
      <c r="DC6" s="22">
        <f t="shared" si="11"/>
        <v>93.68</v>
      </c>
      <c r="DD6" s="22">
        <f t="shared" si="11"/>
        <v>94.13</v>
      </c>
      <c r="DE6" s="22">
        <f t="shared" si="11"/>
        <v>93.84</v>
      </c>
      <c r="DF6" s="22">
        <f t="shared" si="11"/>
        <v>93.56</v>
      </c>
      <c r="DG6" s="21" t="str">
        <f>IF(DG7="","",IF(DG7="-","【-】","【"&amp;SUBSTITUTE(TEXT(DG7,"#,##0.00"),"-","△")&amp;"】"))</f>
        <v>【89.42】</v>
      </c>
      <c r="DH6" s="22">
        <f>IF(DH7="",NA(),DH7)</f>
        <v>47.69</v>
      </c>
      <c r="DI6" s="22">
        <f t="shared" ref="DI6:DQ6" si="12">IF(DI7="",NA(),DI7)</f>
        <v>46.83</v>
      </c>
      <c r="DJ6" s="22">
        <f t="shared" si="12"/>
        <v>47.59</v>
      </c>
      <c r="DK6" s="22">
        <f t="shared" si="12"/>
        <v>47.93</v>
      </c>
      <c r="DL6" s="22">
        <f t="shared" si="12"/>
        <v>47.74</v>
      </c>
      <c r="DM6" s="22">
        <f t="shared" si="12"/>
        <v>49.78</v>
      </c>
      <c r="DN6" s="22">
        <f t="shared" si="12"/>
        <v>50.32</v>
      </c>
      <c r="DO6" s="22">
        <f t="shared" si="12"/>
        <v>50.93</v>
      </c>
      <c r="DP6" s="22">
        <f t="shared" si="12"/>
        <v>51.24</v>
      </c>
      <c r="DQ6" s="22">
        <f t="shared" si="12"/>
        <v>51.59</v>
      </c>
      <c r="DR6" s="21" t="str">
        <f>IF(DR7="","",IF(DR7="-","【-】","【"&amp;SUBSTITUTE(TEXT(DR7,"#,##0.00"),"-","△")&amp;"】"))</f>
        <v>【52.02】</v>
      </c>
      <c r="DS6" s="22">
        <f>IF(DS7="",NA(),DS7)</f>
        <v>26.12</v>
      </c>
      <c r="DT6" s="22">
        <f t="shared" ref="DT6:EB6" si="13">IF(DT7="",NA(),DT7)</f>
        <v>27.41</v>
      </c>
      <c r="DU6" s="22">
        <f t="shared" si="13"/>
        <v>29.45</v>
      </c>
      <c r="DV6" s="22">
        <f t="shared" si="13"/>
        <v>30.92</v>
      </c>
      <c r="DW6" s="22">
        <f t="shared" si="13"/>
        <v>33.46</v>
      </c>
      <c r="DX6" s="22">
        <f t="shared" si="13"/>
        <v>22.79</v>
      </c>
      <c r="DY6" s="22">
        <f t="shared" si="13"/>
        <v>24.26</v>
      </c>
      <c r="DZ6" s="22">
        <f t="shared" si="13"/>
        <v>25.55</v>
      </c>
      <c r="EA6" s="22">
        <f t="shared" si="13"/>
        <v>26.73</v>
      </c>
      <c r="EB6" s="22">
        <f t="shared" si="13"/>
        <v>28.09</v>
      </c>
      <c r="EC6" s="21" t="str">
        <f>IF(EC7="","",IF(EC7="-","【-】","【"&amp;SUBSTITUTE(TEXT(EC7,"#,##0.00"),"-","△")&amp;"】"))</f>
        <v>【25.37】</v>
      </c>
      <c r="ED6" s="22">
        <f>IF(ED7="",NA(),ED7)</f>
        <v>0.34</v>
      </c>
      <c r="EE6" s="22">
        <f t="shared" ref="EE6:EM6" si="14">IF(EE7="",NA(),EE7)</f>
        <v>0.43</v>
      </c>
      <c r="EF6" s="22">
        <f t="shared" si="14"/>
        <v>0.69</v>
      </c>
      <c r="EG6" s="22">
        <f t="shared" si="14"/>
        <v>0.71</v>
      </c>
      <c r="EH6" s="22">
        <f t="shared" si="14"/>
        <v>1.07</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15">
      <c r="A7" s="15"/>
      <c r="B7" s="24">
        <v>2023</v>
      </c>
      <c r="C7" s="24">
        <v>221007</v>
      </c>
      <c r="D7" s="24">
        <v>46</v>
      </c>
      <c r="E7" s="24">
        <v>1</v>
      </c>
      <c r="F7" s="24">
        <v>0</v>
      </c>
      <c r="G7" s="24">
        <v>1</v>
      </c>
      <c r="H7" s="24" t="s">
        <v>95</v>
      </c>
      <c r="I7" s="24" t="s">
        <v>96</v>
      </c>
      <c r="J7" s="24" t="s">
        <v>97</v>
      </c>
      <c r="K7" s="24" t="s">
        <v>98</v>
      </c>
      <c r="L7" s="24" t="s">
        <v>99</v>
      </c>
      <c r="M7" s="24" t="s">
        <v>100</v>
      </c>
      <c r="N7" s="25" t="s">
        <v>101</v>
      </c>
      <c r="O7" s="25">
        <v>60.37</v>
      </c>
      <c r="P7" s="25">
        <v>97.97</v>
      </c>
      <c r="Q7" s="25">
        <v>2607</v>
      </c>
      <c r="R7" s="25">
        <v>677736</v>
      </c>
      <c r="S7" s="25">
        <v>1411.93</v>
      </c>
      <c r="T7" s="25">
        <v>480.01</v>
      </c>
      <c r="U7" s="25">
        <v>661891</v>
      </c>
      <c r="V7" s="25">
        <v>156.72</v>
      </c>
      <c r="W7" s="25">
        <v>4223.3999999999996</v>
      </c>
      <c r="X7" s="25">
        <v>113.22</v>
      </c>
      <c r="Y7" s="25">
        <v>117.25</v>
      </c>
      <c r="Z7" s="25">
        <v>129.01</v>
      </c>
      <c r="AA7" s="25">
        <v>116.06</v>
      </c>
      <c r="AB7" s="25">
        <v>117.76</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260.16000000000003</v>
      </c>
      <c r="AU7" s="25">
        <v>276.44</v>
      </c>
      <c r="AV7" s="25">
        <v>318.11</v>
      </c>
      <c r="AW7" s="25">
        <v>289.66000000000003</v>
      </c>
      <c r="AX7" s="25">
        <v>235.86</v>
      </c>
      <c r="AY7" s="25">
        <v>172.47</v>
      </c>
      <c r="AZ7" s="25">
        <v>170.76</v>
      </c>
      <c r="BA7" s="25">
        <v>169.11</v>
      </c>
      <c r="BB7" s="25">
        <v>157.01</v>
      </c>
      <c r="BC7" s="25">
        <v>147.65</v>
      </c>
      <c r="BD7" s="25">
        <v>243.36</v>
      </c>
      <c r="BE7" s="25">
        <v>495.4</v>
      </c>
      <c r="BF7" s="25">
        <v>466.83</v>
      </c>
      <c r="BG7" s="25">
        <v>439.73</v>
      </c>
      <c r="BH7" s="25">
        <v>448.39</v>
      </c>
      <c r="BI7" s="25">
        <v>453.07</v>
      </c>
      <c r="BJ7" s="25">
        <v>193.57</v>
      </c>
      <c r="BK7" s="25">
        <v>200.12</v>
      </c>
      <c r="BL7" s="25">
        <v>194.42</v>
      </c>
      <c r="BM7" s="25">
        <v>195.5</v>
      </c>
      <c r="BN7" s="25">
        <v>195.64</v>
      </c>
      <c r="BO7" s="25">
        <v>265.93</v>
      </c>
      <c r="BP7" s="25">
        <v>108.1</v>
      </c>
      <c r="BQ7" s="25">
        <v>111.57</v>
      </c>
      <c r="BR7" s="25">
        <v>123.66</v>
      </c>
      <c r="BS7" s="25">
        <v>110.44</v>
      </c>
      <c r="BT7" s="25">
        <v>110.84</v>
      </c>
      <c r="BU7" s="25">
        <v>102.26</v>
      </c>
      <c r="BV7" s="25">
        <v>98.26</v>
      </c>
      <c r="BW7" s="25">
        <v>100.4</v>
      </c>
      <c r="BX7" s="25">
        <v>96.51</v>
      </c>
      <c r="BY7" s="25">
        <v>95.29</v>
      </c>
      <c r="BZ7" s="25">
        <v>97.82</v>
      </c>
      <c r="CA7" s="25">
        <v>117.26</v>
      </c>
      <c r="CB7" s="25">
        <v>118.5</v>
      </c>
      <c r="CC7" s="25">
        <v>115.96</v>
      </c>
      <c r="CD7" s="25">
        <v>128.05000000000001</v>
      </c>
      <c r="CE7" s="25">
        <v>130.44</v>
      </c>
      <c r="CF7" s="25">
        <v>174.34</v>
      </c>
      <c r="CG7" s="25">
        <v>172.33</v>
      </c>
      <c r="CH7" s="25">
        <v>172.8</v>
      </c>
      <c r="CI7" s="25">
        <v>180.94</v>
      </c>
      <c r="CJ7" s="25">
        <v>186.56</v>
      </c>
      <c r="CK7" s="25">
        <v>177.56</v>
      </c>
      <c r="CL7" s="25">
        <v>69.180000000000007</v>
      </c>
      <c r="CM7" s="25">
        <v>71.86</v>
      </c>
      <c r="CN7" s="25">
        <v>72.099999999999994</v>
      </c>
      <c r="CO7" s="25">
        <v>71.03</v>
      </c>
      <c r="CP7" s="25">
        <v>71.27</v>
      </c>
      <c r="CQ7" s="25">
        <v>59.12</v>
      </c>
      <c r="CR7" s="25">
        <v>59.37</v>
      </c>
      <c r="CS7" s="25">
        <v>58.84</v>
      </c>
      <c r="CT7" s="25">
        <v>58.91</v>
      </c>
      <c r="CU7" s="25">
        <v>58.89</v>
      </c>
      <c r="CV7" s="25">
        <v>59.81</v>
      </c>
      <c r="CW7" s="25">
        <v>86.45</v>
      </c>
      <c r="CX7" s="25">
        <v>84.51</v>
      </c>
      <c r="CY7" s="25">
        <v>82.9</v>
      </c>
      <c r="CZ7" s="25">
        <v>82.34</v>
      </c>
      <c r="DA7" s="25">
        <v>81.2</v>
      </c>
      <c r="DB7" s="25">
        <v>93.64</v>
      </c>
      <c r="DC7" s="25">
        <v>93.68</v>
      </c>
      <c r="DD7" s="25">
        <v>94.13</v>
      </c>
      <c r="DE7" s="25">
        <v>93.84</v>
      </c>
      <c r="DF7" s="25">
        <v>93.56</v>
      </c>
      <c r="DG7" s="25">
        <v>89.42</v>
      </c>
      <c r="DH7" s="25">
        <v>47.69</v>
      </c>
      <c r="DI7" s="25">
        <v>46.83</v>
      </c>
      <c r="DJ7" s="25">
        <v>47.59</v>
      </c>
      <c r="DK7" s="25">
        <v>47.93</v>
      </c>
      <c r="DL7" s="25">
        <v>47.74</v>
      </c>
      <c r="DM7" s="25">
        <v>49.78</v>
      </c>
      <c r="DN7" s="25">
        <v>50.32</v>
      </c>
      <c r="DO7" s="25">
        <v>50.93</v>
      </c>
      <c r="DP7" s="25">
        <v>51.24</v>
      </c>
      <c r="DQ7" s="25">
        <v>51.59</v>
      </c>
      <c r="DR7" s="25">
        <v>52.02</v>
      </c>
      <c r="DS7" s="25">
        <v>26.12</v>
      </c>
      <c r="DT7" s="25">
        <v>27.41</v>
      </c>
      <c r="DU7" s="25">
        <v>29.45</v>
      </c>
      <c r="DV7" s="25">
        <v>30.92</v>
      </c>
      <c r="DW7" s="25">
        <v>33.46</v>
      </c>
      <c r="DX7" s="25">
        <v>22.79</v>
      </c>
      <c r="DY7" s="25">
        <v>24.26</v>
      </c>
      <c r="DZ7" s="25">
        <v>25.55</v>
      </c>
      <c r="EA7" s="25">
        <v>26.73</v>
      </c>
      <c r="EB7" s="25">
        <v>28.09</v>
      </c>
      <c r="EC7" s="25">
        <v>25.37</v>
      </c>
      <c r="ED7" s="25">
        <v>0.34</v>
      </c>
      <c r="EE7" s="25">
        <v>0.43</v>
      </c>
      <c r="EF7" s="25">
        <v>0.69</v>
      </c>
      <c r="EG7" s="25">
        <v>0.71</v>
      </c>
      <c r="EH7" s="25">
        <v>1.07</v>
      </c>
      <c r="EI7" s="25">
        <v>0.97</v>
      </c>
      <c r="EJ7" s="25">
        <v>0.99</v>
      </c>
      <c r="EK7" s="25">
        <v>0.97</v>
      </c>
      <c r="EL7" s="25">
        <v>1</v>
      </c>
      <c r="EM7" s="25">
        <v>0.91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107</v>
      </c>
    </row>
    <row r="12" spans="1:144" x14ac:dyDescent="0.15">
      <c r="B12">
        <v>1</v>
      </c>
      <c r="C12">
        <v>1</v>
      </c>
      <c r="D12">
        <v>1</v>
      </c>
      <c r="E12">
        <v>1</v>
      </c>
      <c r="F12">
        <v>1</v>
      </c>
      <c r="G12" t="s">
        <v>108</v>
      </c>
    </row>
    <row r="13" spans="1:144" x14ac:dyDescent="0.15">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2025-02-07T12:29:33Z</dcterms:created>
  <dcterms:modified xsi:type="dcterms:W3CDTF">2025-03-12T02:33:49Z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