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462209\Desktop\HP用\公表用\ゆいばす\"/>
    </mc:Choice>
  </mc:AlternateContent>
  <xr:revisionPtr revIDLastSave="0" documentId="13_ncr:1_{21965EF1-AE3B-463F-B1FD-B2FC86CB57AC}" xr6:coauthVersionLast="47" xr6:coauthVersionMax="47" xr10:uidLastSave="{00000000-0000-0000-0000-000000000000}"/>
  <bookViews>
    <workbookView xWindow="2690" yWindow="410" windowWidth="14320" windowHeight="10080" xr2:uid="{00000000-000D-0000-FFFF-FFFF00000000}"/>
  </bookViews>
  <sheets>
    <sheet name="一覧" sheetId="18" r:id="rId1"/>
    <sheet name="R5" sheetId="19" r:id="rId2"/>
    <sheet name="R4" sheetId="17" r:id="rId3"/>
    <sheet name="R3" sheetId="16" r:id="rId4"/>
    <sheet name="R2" sheetId="15" r:id="rId5"/>
    <sheet name="R1" sheetId="14" r:id="rId6"/>
    <sheet name="H30" sheetId="13" r:id="rId7"/>
    <sheet name="H29" sheetId="12" r:id="rId8"/>
    <sheet name="H28" sheetId="11" r:id="rId9"/>
    <sheet name="H27" sheetId="10" r:id="rId10"/>
    <sheet name="H26" sheetId="9" r:id="rId11"/>
    <sheet name="H25" sheetId="8" r:id="rId12"/>
    <sheet name="H24" sheetId="7" r:id="rId13"/>
    <sheet name="H23" sheetId="6" r:id="rId14"/>
    <sheet name="H22" sheetId="5" r:id="rId15"/>
    <sheet name="H21" sheetId="4" r:id="rId16"/>
    <sheet name="H20" sheetId="1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8" l="1"/>
  <c r="J21" i="18" s="1"/>
  <c r="F21" i="18" s="1"/>
  <c r="J13" i="18"/>
  <c r="I20" i="18"/>
  <c r="M19" i="18"/>
  <c r="E19" i="18" s="1"/>
  <c r="M20" i="18"/>
  <c r="E20" i="18" s="1"/>
  <c r="L20" i="18"/>
  <c r="K20" i="18"/>
  <c r="H20" i="18"/>
  <c r="G20" i="18"/>
  <c r="D20" i="18"/>
  <c r="F20" i="18"/>
  <c r="D19" i="18"/>
  <c r="C20" i="18"/>
  <c r="D23" i="19" l="1"/>
  <c r="C23" i="19"/>
  <c r="J15" i="19" s="1"/>
  <c r="F15" i="19" s="1"/>
  <c r="L17" i="19"/>
  <c r="K17" i="19"/>
  <c r="H17" i="19"/>
  <c r="G17" i="19"/>
  <c r="C17" i="19"/>
  <c r="M16" i="19"/>
  <c r="E16" i="19" s="1"/>
  <c r="J16" i="19"/>
  <c r="F16" i="19" s="1"/>
  <c r="I16" i="19"/>
  <c r="M15" i="19"/>
  <c r="E15" i="19" s="1"/>
  <c r="I15" i="19"/>
  <c r="M14" i="19"/>
  <c r="E14" i="19" s="1"/>
  <c r="J14" i="19"/>
  <c r="F14" i="19" s="1"/>
  <c r="I14" i="19"/>
  <c r="M13" i="19"/>
  <c r="E13" i="19" s="1"/>
  <c r="I13" i="19"/>
  <c r="M12" i="19"/>
  <c r="E12" i="19" s="1"/>
  <c r="J12" i="19"/>
  <c r="I12" i="19"/>
  <c r="F12" i="19"/>
  <c r="M11" i="19"/>
  <c r="E11" i="19" s="1"/>
  <c r="I11" i="19"/>
  <c r="M10" i="19"/>
  <c r="E10" i="19" s="1"/>
  <c r="J10" i="19"/>
  <c r="F10" i="19" s="1"/>
  <c r="I10" i="19"/>
  <c r="M9" i="19"/>
  <c r="E9" i="19" s="1"/>
  <c r="I9" i="19"/>
  <c r="M8" i="19"/>
  <c r="E8" i="19" s="1"/>
  <c r="J8" i="19"/>
  <c r="I8" i="19"/>
  <c r="F8" i="19"/>
  <c r="M7" i="19"/>
  <c r="E7" i="19" s="1"/>
  <c r="I7" i="19"/>
  <c r="M6" i="19"/>
  <c r="E6" i="19" s="1"/>
  <c r="J6" i="19"/>
  <c r="I6" i="19"/>
  <c r="F6" i="19"/>
  <c r="D6" i="19"/>
  <c r="D7" i="19" s="1"/>
  <c r="D8" i="19" s="1"/>
  <c r="D9" i="19" s="1"/>
  <c r="D10" i="19" s="1"/>
  <c r="D11" i="19" s="1"/>
  <c r="D12" i="19" s="1"/>
  <c r="D13" i="19" s="1"/>
  <c r="D14" i="19" s="1"/>
  <c r="D15" i="19" s="1"/>
  <c r="D16" i="19" s="1"/>
  <c r="M5" i="19"/>
  <c r="E5" i="19" s="1"/>
  <c r="I5" i="19"/>
  <c r="D5" i="19"/>
  <c r="M9" i="18"/>
  <c r="E9" i="18" s="1"/>
  <c r="M13" i="18"/>
  <c r="M15" i="18"/>
  <c r="E15" i="18" s="1"/>
  <c r="M17" i="18"/>
  <c r="E17" i="18" s="1"/>
  <c r="L19" i="18"/>
  <c r="K19" i="18"/>
  <c r="L18" i="18"/>
  <c r="K18" i="18"/>
  <c r="L17" i="18"/>
  <c r="K17" i="18"/>
  <c r="J17" i="18" s="1"/>
  <c r="L16" i="18"/>
  <c r="K16" i="18"/>
  <c r="M16" i="18" s="1"/>
  <c r="L15" i="18"/>
  <c r="K15" i="18"/>
  <c r="L14" i="18"/>
  <c r="K14" i="18"/>
  <c r="L13" i="18"/>
  <c r="K13" i="18"/>
  <c r="L12" i="18"/>
  <c r="K12" i="18"/>
  <c r="J12" i="18" s="1"/>
  <c r="L11" i="18"/>
  <c r="K11" i="18"/>
  <c r="M11" i="18" s="1"/>
  <c r="E11" i="18" s="1"/>
  <c r="L10" i="18"/>
  <c r="K10" i="18"/>
  <c r="J10" i="18" s="1"/>
  <c r="L9" i="18"/>
  <c r="K9" i="18"/>
  <c r="L8" i="18"/>
  <c r="K8" i="18"/>
  <c r="M8" i="18" s="1"/>
  <c r="E8" i="18" s="1"/>
  <c r="L7" i="18"/>
  <c r="K7" i="18"/>
  <c r="L6" i="18"/>
  <c r="L21" i="18" s="1"/>
  <c r="K6" i="18"/>
  <c r="K21" i="18" s="1"/>
  <c r="L5" i="18"/>
  <c r="K5" i="18"/>
  <c r="M5" i="18" s="1"/>
  <c r="G19" i="18"/>
  <c r="G18" i="18"/>
  <c r="I18" i="18" s="1"/>
  <c r="G17" i="18"/>
  <c r="G16" i="18"/>
  <c r="G15" i="18"/>
  <c r="G14" i="18"/>
  <c r="G13" i="18"/>
  <c r="G12" i="18"/>
  <c r="I12" i="18" s="1"/>
  <c r="G11" i="18"/>
  <c r="I11" i="18" s="1"/>
  <c r="G10" i="18"/>
  <c r="I10" i="18" s="1"/>
  <c r="G9" i="18"/>
  <c r="G8" i="18"/>
  <c r="I8" i="18" s="1"/>
  <c r="G7" i="18"/>
  <c r="G6" i="18"/>
  <c r="I15" i="18"/>
  <c r="I16" i="18"/>
  <c r="I17" i="18"/>
  <c r="H19" i="18"/>
  <c r="I19" i="18" s="1"/>
  <c r="H18" i="18"/>
  <c r="H17" i="18"/>
  <c r="H16" i="18"/>
  <c r="H15" i="18"/>
  <c r="H14" i="18"/>
  <c r="I14" i="18" s="1"/>
  <c r="H13" i="18"/>
  <c r="I13" i="18" s="1"/>
  <c r="H12" i="18"/>
  <c r="H11" i="18"/>
  <c r="H10" i="18"/>
  <c r="H9" i="18"/>
  <c r="H8" i="18"/>
  <c r="H7" i="18"/>
  <c r="I7" i="18" s="1"/>
  <c r="H6" i="18"/>
  <c r="I6" i="18" s="1"/>
  <c r="H5" i="18"/>
  <c r="G5" i="18"/>
  <c r="C19" i="18"/>
  <c r="C18" i="18"/>
  <c r="C17" i="18"/>
  <c r="F17" i="18" s="1"/>
  <c r="C16" i="18"/>
  <c r="C15" i="18"/>
  <c r="C14" i="18"/>
  <c r="C13" i="18"/>
  <c r="C12" i="18"/>
  <c r="C11" i="18"/>
  <c r="C10" i="18"/>
  <c r="C9" i="18"/>
  <c r="C8" i="18"/>
  <c r="C7" i="18"/>
  <c r="C6" i="18"/>
  <c r="C5" i="18"/>
  <c r="D5" i="18" s="1"/>
  <c r="D6" i="18" s="1"/>
  <c r="D7" i="18" s="1"/>
  <c r="D8" i="18" s="1"/>
  <c r="D9" i="18" s="1"/>
  <c r="D10" i="18" s="1"/>
  <c r="D11" i="18" s="1"/>
  <c r="D12" i="18" s="1"/>
  <c r="D13" i="18" s="1"/>
  <c r="D14" i="18" s="1"/>
  <c r="D15" i="18" s="1"/>
  <c r="D16" i="18" s="1"/>
  <c r="D17" i="18" s="1"/>
  <c r="D18" i="18" s="1"/>
  <c r="D27" i="18"/>
  <c r="J14" i="18" s="1"/>
  <c r="C27" i="18"/>
  <c r="D23" i="17"/>
  <c r="J16" i="17" s="1"/>
  <c r="F16" i="17" s="1"/>
  <c r="C23" i="17"/>
  <c r="J9" i="17" s="1"/>
  <c r="F9" i="17" s="1"/>
  <c r="L17" i="17"/>
  <c r="K17" i="17"/>
  <c r="H17" i="17"/>
  <c r="G17" i="17"/>
  <c r="C17" i="17"/>
  <c r="M16" i="17"/>
  <c r="E16" i="17" s="1"/>
  <c r="I16" i="17"/>
  <c r="M15" i="17"/>
  <c r="E15" i="17" s="1"/>
  <c r="I15" i="17"/>
  <c r="M14" i="17"/>
  <c r="I14" i="17"/>
  <c r="E14" i="17"/>
  <c r="M13" i="17"/>
  <c r="E13" i="17" s="1"/>
  <c r="J13" i="17"/>
  <c r="I13" i="17"/>
  <c r="F13" i="17"/>
  <c r="M12" i="17"/>
  <c r="E12" i="17" s="1"/>
  <c r="J12" i="17"/>
  <c r="F12" i="17" s="1"/>
  <c r="I12" i="17"/>
  <c r="M11" i="17"/>
  <c r="E11" i="17" s="1"/>
  <c r="J11" i="17"/>
  <c r="F11" i="17" s="1"/>
  <c r="I11" i="17"/>
  <c r="M10" i="17"/>
  <c r="I10" i="17"/>
  <c r="E10" i="17"/>
  <c r="M9" i="17"/>
  <c r="I9" i="17"/>
  <c r="E9" i="17"/>
  <c r="M8" i="17"/>
  <c r="I8" i="17"/>
  <c r="E8" i="17"/>
  <c r="M7" i="17"/>
  <c r="I7" i="17"/>
  <c r="E7" i="17"/>
  <c r="M6" i="17"/>
  <c r="E6" i="17" s="1"/>
  <c r="J6" i="17"/>
  <c r="F6" i="17" s="1"/>
  <c r="I6" i="17"/>
  <c r="M5" i="17"/>
  <c r="I5" i="17"/>
  <c r="D5" i="17"/>
  <c r="D6" i="17" s="1"/>
  <c r="D7" i="17" s="1"/>
  <c r="D8" i="17" s="1"/>
  <c r="D9" i="17" s="1"/>
  <c r="D10" i="17" s="1"/>
  <c r="D11" i="17" s="1"/>
  <c r="D12" i="17" s="1"/>
  <c r="D13" i="17" s="1"/>
  <c r="D14" i="17" s="1"/>
  <c r="D15" i="17" s="1"/>
  <c r="D16" i="17" s="1"/>
  <c r="D23" i="16"/>
  <c r="C23" i="16"/>
  <c r="J11" i="16" s="1"/>
  <c r="F11" i="16" s="1"/>
  <c r="L17" i="16"/>
  <c r="K17" i="16"/>
  <c r="H17" i="16"/>
  <c r="G17" i="16"/>
  <c r="C17" i="16"/>
  <c r="M16" i="16"/>
  <c r="E16" i="16" s="1"/>
  <c r="J16" i="16"/>
  <c r="F16" i="16" s="1"/>
  <c r="I16" i="16"/>
  <c r="M15" i="16"/>
  <c r="E15" i="16" s="1"/>
  <c r="I15" i="16"/>
  <c r="M14" i="16"/>
  <c r="J14" i="16"/>
  <c r="I14" i="16"/>
  <c r="F14" i="16"/>
  <c r="E14" i="16"/>
  <c r="M13" i="16"/>
  <c r="E13" i="16" s="1"/>
  <c r="I13" i="16"/>
  <c r="M12" i="16"/>
  <c r="E12" i="16" s="1"/>
  <c r="J12" i="16"/>
  <c r="F12" i="16" s="1"/>
  <c r="I12" i="16"/>
  <c r="M11" i="16"/>
  <c r="E11" i="16" s="1"/>
  <c r="I11" i="16"/>
  <c r="M10" i="16"/>
  <c r="E10" i="16" s="1"/>
  <c r="I10" i="16"/>
  <c r="M9" i="16"/>
  <c r="J9" i="16"/>
  <c r="F9" i="16" s="1"/>
  <c r="I9" i="16"/>
  <c r="E9" i="16"/>
  <c r="M8" i="16"/>
  <c r="E8" i="16" s="1"/>
  <c r="I8" i="16"/>
  <c r="M7" i="16"/>
  <c r="E7" i="16" s="1"/>
  <c r="J7" i="16"/>
  <c r="I7" i="16"/>
  <c r="F7" i="16"/>
  <c r="M6" i="16"/>
  <c r="J6" i="16"/>
  <c r="I6" i="16"/>
  <c r="F6" i="16"/>
  <c r="E6" i="16"/>
  <c r="M5" i="16"/>
  <c r="E5" i="16" s="1"/>
  <c r="J5" i="16"/>
  <c r="I5" i="16"/>
  <c r="D5" i="16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23" i="15"/>
  <c r="C23" i="15"/>
  <c r="J11" i="15" s="1"/>
  <c r="F11" i="15" s="1"/>
  <c r="L17" i="15"/>
  <c r="K17" i="15"/>
  <c r="H17" i="15"/>
  <c r="G17" i="15"/>
  <c r="C17" i="15"/>
  <c r="M16" i="15"/>
  <c r="J16" i="15"/>
  <c r="I16" i="15"/>
  <c r="F16" i="15"/>
  <c r="E16" i="15"/>
  <c r="M15" i="15"/>
  <c r="I15" i="15"/>
  <c r="E15" i="15"/>
  <c r="M14" i="15"/>
  <c r="E14" i="15" s="1"/>
  <c r="J14" i="15"/>
  <c r="I14" i="15"/>
  <c r="F14" i="15"/>
  <c r="M13" i="15"/>
  <c r="E13" i="15" s="1"/>
  <c r="J13" i="15"/>
  <c r="F13" i="15" s="1"/>
  <c r="I13" i="15"/>
  <c r="M12" i="15"/>
  <c r="E12" i="15" s="1"/>
  <c r="J12" i="15"/>
  <c r="F12" i="15" s="1"/>
  <c r="I12" i="15"/>
  <c r="M11" i="15"/>
  <c r="I11" i="15"/>
  <c r="E11" i="15"/>
  <c r="M10" i="15"/>
  <c r="I10" i="15"/>
  <c r="E10" i="15"/>
  <c r="M9" i="15"/>
  <c r="J9" i="15"/>
  <c r="I9" i="15"/>
  <c r="F9" i="15"/>
  <c r="E9" i="15"/>
  <c r="M8" i="15"/>
  <c r="E8" i="15" s="1"/>
  <c r="J8" i="15"/>
  <c r="I8" i="15"/>
  <c r="F8" i="15"/>
  <c r="M7" i="15"/>
  <c r="E7" i="15" s="1"/>
  <c r="J7" i="15"/>
  <c r="F7" i="15" s="1"/>
  <c r="I7" i="15"/>
  <c r="M6" i="15"/>
  <c r="J6" i="15"/>
  <c r="F6" i="15" s="1"/>
  <c r="I6" i="15"/>
  <c r="E6" i="15"/>
  <c r="M5" i="15"/>
  <c r="J5" i="15"/>
  <c r="F5" i="15" s="1"/>
  <c r="I5" i="15"/>
  <c r="D5" i="15"/>
  <c r="D6" i="15" s="1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23" i="14"/>
  <c r="J16" i="14" s="1"/>
  <c r="F16" i="14" s="1"/>
  <c r="C23" i="14"/>
  <c r="L17" i="14"/>
  <c r="K17" i="14"/>
  <c r="H17" i="14"/>
  <c r="G17" i="14"/>
  <c r="C17" i="14"/>
  <c r="M16" i="14"/>
  <c r="I16" i="14"/>
  <c r="E16" i="14"/>
  <c r="M15" i="14"/>
  <c r="E15" i="14" s="1"/>
  <c r="I15" i="14"/>
  <c r="M14" i="14"/>
  <c r="E14" i="14" s="1"/>
  <c r="J14" i="14"/>
  <c r="I14" i="14"/>
  <c r="F14" i="14"/>
  <c r="M13" i="14"/>
  <c r="E13" i="14" s="1"/>
  <c r="I13" i="14"/>
  <c r="M12" i="14"/>
  <c r="E12" i="14" s="1"/>
  <c r="J12" i="14"/>
  <c r="F12" i="14" s="1"/>
  <c r="I12" i="14"/>
  <c r="M11" i="14"/>
  <c r="E11" i="14" s="1"/>
  <c r="J11" i="14"/>
  <c r="F11" i="14" s="1"/>
  <c r="I11" i="14"/>
  <c r="M10" i="14"/>
  <c r="I10" i="14"/>
  <c r="E10" i="14"/>
  <c r="M9" i="14"/>
  <c r="E9" i="14" s="1"/>
  <c r="J9" i="14"/>
  <c r="F9" i="14" s="1"/>
  <c r="I9" i="14"/>
  <c r="M8" i="14"/>
  <c r="E8" i="14" s="1"/>
  <c r="J8" i="14"/>
  <c r="F8" i="14" s="1"/>
  <c r="I8" i="14"/>
  <c r="M7" i="14"/>
  <c r="E7" i="14" s="1"/>
  <c r="J7" i="14"/>
  <c r="F7" i="14" s="1"/>
  <c r="I7" i="14"/>
  <c r="M6" i="14"/>
  <c r="E6" i="14" s="1"/>
  <c r="J6" i="14"/>
  <c r="F6" i="14" s="1"/>
  <c r="I6" i="14"/>
  <c r="D6" i="14"/>
  <c r="D7" i="14" s="1"/>
  <c r="D8" i="14" s="1"/>
  <c r="D9" i="14" s="1"/>
  <c r="D10" i="14" s="1"/>
  <c r="D11" i="14" s="1"/>
  <c r="D12" i="14" s="1"/>
  <c r="D13" i="14" s="1"/>
  <c r="D14" i="14" s="1"/>
  <c r="D15" i="14" s="1"/>
  <c r="D16" i="14" s="1"/>
  <c r="M5" i="14"/>
  <c r="I5" i="14"/>
  <c r="D5" i="14"/>
  <c r="D23" i="13"/>
  <c r="C23" i="13"/>
  <c r="J11" i="13" s="1"/>
  <c r="F11" i="13" s="1"/>
  <c r="L17" i="13"/>
  <c r="K17" i="13"/>
  <c r="H17" i="13"/>
  <c r="G17" i="13"/>
  <c r="C17" i="13"/>
  <c r="M16" i="13"/>
  <c r="J16" i="13"/>
  <c r="I16" i="13"/>
  <c r="F16" i="13"/>
  <c r="E16" i="13"/>
  <c r="M15" i="13"/>
  <c r="E15" i="13" s="1"/>
  <c r="J15" i="13"/>
  <c r="F15" i="13" s="1"/>
  <c r="I15" i="13"/>
  <c r="M14" i="13"/>
  <c r="E14" i="13" s="1"/>
  <c r="J14" i="13"/>
  <c r="F14" i="13" s="1"/>
  <c r="I14" i="13"/>
  <c r="M13" i="13"/>
  <c r="E13" i="13" s="1"/>
  <c r="I13" i="13"/>
  <c r="M12" i="13"/>
  <c r="E12" i="13" s="1"/>
  <c r="J12" i="13"/>
  <c r="F12" i="13" s="1"/>
  <c r="I12" i="13"/>
  <c r="M11" i="13"/>
  <c r="E11" i="13" s="1"/>
  <c r="I11" i="13"/>
  <c r="M10" i="13"/>
  <c r="E10" i="13" s="1"/>
  <c r="I10" i="13"/>
  <c r="M9" i="13"/>
  <c r="E9" i="13" s="1"/>
  <c r="J9" i="13"/>
  <c r="I9" i="13"/>
  <c r="F9" i="13"/>
  <c r="M8" i="13"/>
  <c r="E8" i="13" s="1"/>
  <c r="J8" i="13"/>
  <c r="F8" i="13" s="1"/>
  <c r="I8" i="13"/>
  <c r="M7" i="13"/>
  <c r="E7" i="13" s="1"/>
  <c r="J7" i="13"/>
  <c r="F7" i="13" s="1"/>
  <c r="I7" i="13"/>
  <c r="M6" i="13"/>
  <c r="E6" i="13" s="1"/>
  <c r="I6" i="13"/>
  <c r="D6" i="13"/>
  <c r="D7" i="13" s="1"/>
  <c r="D8" i="13" s="1"/>
  <c r="D9" i="13" s="1"/>
  <c r="D10" i="13" s="1"/>
  <c r="D11" i="13" s="1"/>
  <c r="D12" i="13" s="1"/>
  <c r="D13" i="13" s="1"/>
  <c r="D14" i="13" s="1"/>
  <c r="D15" i="13" s="1"/>
  <c r="D16" i="13" s="1"/>
  <c r="M5" i="13"/>
  <c r="I5" i="13"/>
  <c r="D5" i="13"/>
  <c r="D23" i="12"/>
  <c r="C23" i="12"/>
  <c r="J15" i="12" s="1"/>
  <c r="F15" i="12" s="1"/>
  <c r="L17" i="12"/>
  <c r="K17" i="12"/>
  <c r="H17" i="12"/>
  <c r="G17" i="12"/>
  <c r="C17" i="12"/>
  <c r="M16" i="12"/>
  <c r="I16" i="12"/>
  <c r="E16" i="12"/>
  <c r="M15" i="12"/>
  <c r="E15" i="12" s="1"/>
  <c r="I15" i="12"/>
  <c r="M14" i="12"/>
  <c r="J14" i="12"/>
  <c r="F14" i="12" s="1"/>
  <c r="I14" i="12"/>
  <c r="E14" i="12"/>
  <c r="M13" i="12"/>
  <c r="I13" i="12"/>
  <c r="E13" i="12"/>
  <c r="M12" i="12"/>
  <c r="E12" i="12" s="1"/>
  <c r="J12" i="12"/>
  <c r="I12" i="12"/>
  <c r="F12" i="12"/>
  <c r="M11" i="12"/>
  <c r="I11" i="12"/>
  <c r="E11" i="12"/>
  <c r="M10" i="12"/>
  <c r="E10" i="12" s="1"/>
  <c r="J10" i="12"/>
  <c r="F10" i="12" s="1"/>
  <c r="I10" i="12"/>
  <c r="M9" i="12"/>
  <c r="J9" i="12"/>
  <c r="I9" i="12"/>
  <c r="F9" i="12"/>
  <c r="E9" i="12"/>
  <c r="M8" i="12"/>
  <c r="E8" i="12" s="1"/>
  <c r="I8" i="12"/>
  <c r="M7" i="12"/>
  <c r="J7" i="12"/>
  <c r="F7" i="12" s="1"/>
  <c r="I7" i="12"/>
  <c r="E7" i="12"/>
  <c r="M6" i="12"/>
  <c r="I6" i="12"/>
  <c r="E6" i="12"/>
  <c r="D6" i="12"/>
  <c r="D7" i="12" s="1"/>
  <c r="D8" i="12" s="1"/>
  <c r="D9" i="12" s="1"/>
  <c r="D10" i="12" s="1"/>
  <c r="D11" i="12" s="1"/>
  <c r="D12" i="12" s="1"/>
  <c r="D13" i="12" s="1"/>
  <c r="D14" i="12" s="1"/>
  <c r="D15" i="12" s="1"/>
  <c r="D16" i="12" s="1"/>
  <c r="M5" i="12"/>
  <c r="E5" i="12" s="1"/>
  <c r="J5" i="12"/>
  <c r="F5" i="12" s="1"/>
  <c r="I5" i="12"/>
  <c r="D5" i="12"/>
  <c r="D23" i="11"/>
  <c r="C23" i="11"/>
  <c r="J10" i="11" s="1"/>
  <c r="F10" i="11" s="1"/>
  <c r="L17" i="11"/>
  <c r="K17" i="11"/>
  <c r="H17" i="11"/>
  <c r="G17" i="11"/>
  <c r="C17" i="11"/>
  <c r="M16" i="11"/>
  <c r="J16" i="11"/>
  <c r="I16" i="11"/>
  <c r="F16" i="11"/>
  <c r="E16" i="11"/>
  <c r="M15" i="11"/>
  <c r="I15" i="11"/>
  <c r="E15" i="11"/>
  <c r="M14" i="11"/>
  <c r="E14" i="11" s="1"/>
  <c r="J14" i="11"/>
  <c r="I14" i="11"/>
  <c r="F14" i="11"/>
  <c r="M13" i="11"/>
  <c r="E13" i="11" s="1"/>
  <c r="I13" i="11"/>
  <c r="M12" i="11"/>
  <c r="E12" i="11" s="1"/>
  <c r="J12" i="11"/>
  <c r="F12" i="11" s="1"/>
  <c r="I12" i="11"/>
  <c r="M11" i="11"/>
  <c r="I11" i="11"/>
  <c r="E11" i="11"/>
  <c r="M10" i="11"/>
  <c r="E10" i="11" s="1"/>
  <c r="I10" i="11"/>
  <c r="M9" i="11"/>
  <c r="E9" i="11" s="1"/>
  <c r="J9" i="11"/>
  <c r="I9" i="11"/>
  <c r="F9" i="11"/>
  <c r="M8" i="11"/>
  <c r="I8" i="11"/>
  <c r="E8" i="11"/>
  <c r="M7" i="11"/>
  <c r="E7" i="11" s="1"/>
  <c r="J7" i="11"/>
  <c r="I7" i="11"/>
  <c r="F7" i="11"/>
  <c r="M6" i="11"/>
  <c r="E6" i="11" s="1"/>
  <c r="I6" i="11"/>
  <c r="D6" i="11"/>
  <c r="D7" i="11" s="1"/>
  <c r="D8" i="11" s="1"/>
  <c r="D9" i="11" s="1"/>
  <c r="D10" i="11" s="1"/>
  <c r="D11" i="11" s="1"/>
  <c r="D12" i="11" s="1"/>
  <c r="D13" i="11" s="1"/>
  <c r="D14" i="11" s="1"/>
  <c r="D15" i="11" s="1"/>
  <c r="D16" i="11" s="1"/>
  <c r="M5" i="11"/>
  <c r="E5" i="11" s="1"/>
  <c r="J5" i="11"/>
  <c r="F5" i="11" s="1"/>
  <c r="I5" i="11"/>
  <c r="D5" i="11"/>
  <c r="D23" i="10"/>
  <c r="C23" i="10"/>
  <c r="J9" i="10" s="1"/>
  <c r="F9" i="10" s="1"/>
  <c r="L17" i="10"/>
  <c r="K17" i="10"/>
  <c r="H17" i="10"/>
  <c r="G17" i="10"/>
  <c r="C17" i="10"/>
  <c r="M16" i="10"/>
  <c r="E16" i="10" s="1"/>
  <c r="I16" i="10"/>
  <c r="M15" i="10"/>
  <c r="I15" i="10"/>
  <c r="E15" i="10"/>
  <c r="M14" i="10"/>
  <c r="E14" i="10" s="1"/>
  <c r="I14" i="10"/>
  <c r="M13" i="10"/>
  <c r="E13" i="10" s="1"/>
  <c r="I13" i="10"/>
  <c r="M12" i="10"/>
  <c r="E12" i="10" s="1"/>
  <c r="I12" i="10"/>
  <c r="M11" i="10"/>
  <c r="I11" i="10"/>
  <c r="E11" i="10"/>
  <c r="M10" i="10"/>
  <c r="E10" i="10" s="1"/>
  <c r="I10" i="10"/>
  <c r="M9" i="10"/>
  <c r="E9" i="10" s="1"/>
  <c r="I9" i="10"/>
  <c r="M8" i="10"/>
  <c r="E8" i="10" s="1"/>
  <c r="I8" i="10"/>
  <c r="M7" i="10"/>
  <c r="E7" i="10" s="1"/>
  <c r="I7" i="10"/>
  <c r="M6" i="10"/>
  <c r="E6" i="10" s="1"/>
  <c r="I6" i="10"/>
  <c r="D6" i="10"/>
  <c r="D7" i="10" s="1"/>
  <c r="D8" i="10" s="1"/>
  <c r="D9" i="10" s="1"/>
  <c r="D10" i="10" s="1"/>
  <c r="D11" i="10" s="1"/>
  <c r="D12" i="10" s="1"/>
  <c r="D13" i="10" s="1"/>
  <c r="D14" i="10" s="1"/>
  <c r="D15" i="10" s="1"/>
  <c r="D16" i="10" s="1"/>
  <c r="M5" i="10"/>
  <c r="I5" i="10"/>
  <c r="I17" i="10" s="1"/>
  <c r="D5" i="10"/>
  <c r="D23" i="9"/>
  <c r="C23" i="9"/>
  <c r="J9" i="9" s="1"/>
  <c r="F9" i="9" s="1"/>
  <c r="L17" i="9"/>
  <c r="K17" i="9"/>
  <c r="H17" i="9"/>
  <c r="G17" i="9"/>
  <c r="C17" i="9"/>
  <c r="M16" i="9"/>
  <c r="E16" i="9" s="1"/>
  <c r="J16" i="9"/>
  <c r="F16" i="9" s="1"/>
  <c r="I16" i="9"/>
  <c r="M15" i="9"/>
  <c r="E15" i="9" s="1"/>
  <c r="I15" i="9"/>
  <c r="M14" i="9"/>
  <c r="E14" i="9" s="1"/>
  <c r="I14" i="9"/>
  <c r="M13" i="9"/>
  <c r="E13" i="9" s="1"/>
  <c r="I13" i="9"/>
  <c r="M12" i="9"/>
  <c r="I12" i="9"/>
  <c r="E12" i="9"/>
  <c r="M11" i="9"/>
  <c r="E11" i="9" s="1"/>
  <c r="J11" i="9"/>
  <c r="F11" i="9" s="1"/>
  <c r="I11" i="9"/>
  <c r="M10" i="9"/>
  <c r="I10" i="9"/>
  <c r="E10" i="9"/>
  <c r="M9" i="9"/>
  <c r="E9" i="9" s="1"/>
  <c r="I9" i="9"/>
  <c r="M8" i="9"/>
  <c r="I8" i="9"/>
  <c r="E8" i="9"/>
  <c r="M7" i="9"/>
  <c r="I7" i="9"/>
  <c r="E7" i="9"/>
  <c r="M6" i="9"/>
  <c r="J6" i="9"/>
  <c r="I6" i="9"/>
  <c r="F6" i="9"/>
  <c r="M5" i="9"/>
  <c r="I5" i="9"/>
  <c r="I17" i="9" s="1"/>
  <c r="E5" i="9"/>
  <c r="D5" i="9"/>
  <c r="D6" i="9" s="1"/>
  <c r="D7" i="9" s="1"/>
  <c r="D8" i="9" s="1"/>
  <c r="D9" i="9" s="1"/>
  <c r="D10" i="9" s="1"/>
  <c r="D11" i="9" s="1"/>
  <c r="D12" i="9" s="1"/>
  <c r="D13" i="9" s="1"/>
  <c r="D14" i="9" s="1"/>
  <c r="D15" i="9" s="1"/>
  <c r="D16" i="9" s="1"/>
  <c r="D23" i="8"/>
  <c r="C23" i="8"/>
  <c r="J8" i="8" s="1"/>
  <c r="F8" i="8" s="1"/>
  <c r="L17" i="8"/>
  <c r="K17" i="8"/>
  <c r="H17" i="8"/>
  <c r="G17" i="8"/>
  <c r="C17" i="8"/>
  <c r="M16" i="8"/>
  <c r="I16" i="8"/>
  <c r="E16" i="8"/>
  <c r="M15" i="8"/>
  <c r="E15" i="8" s="1"/>
  <c r="J15" i="8"/>
  <c r="F15" i="8" s="1"/>
  <c r="I15" i="8"/>
  <c r="M14" i="8"/>
  <c r="J14" i="8"/>
  <c r="I14" i="8"/>
  <c r="F14" i="8"/>
  <c r="E14" i="8"/>
  <c r="M13" i="8"/>
  <c r="I13" i="8"/>
  <c r="E13" i="8"/>
  <c r="M12" i="8"/>
  <c r="J12" i="8"/>
  <c r="F12" i="8" s="1"/>
  <c r="I12" i="8"/>
  <c r="E12" i="8"/>
  <c r="M11" i="8"/>
  <c r="I11" i="8"/>
  <c r="E11" i="8"/>
  <c r="M10" i="8"/>
  <c r="E10" i="8" s="1"/>
  <c r="J10" i="8"/>
  <c r="F10" i="8" s="1"/>
  <c r="I10" i="8"/>
  <c r="M9" i="8"/>
  <c r="J9" i="8"/>
  <c r="I9" i="8"/>
  <c r="F9" i="8"/>
  <c r="E9" i="8"/>
  <c r="M8" i="8"/>
  <c r="E8" i="8" s="1"/>
  <c r="I8" i="8"/>
  <c r="M7" i="8"/>
  <c r="E7" i="8" s="1"/>
  <c r="J7" i="8"/>
  <c r="F7" i="8" s="1"/>
  <c r="I7" i="8"/>
  <c r="M6" i="8"/>
  <c r="E6" i="8" s="1"/>
  <c r="I6" i="8"/>
  <c r="M5" i="8"/>
  <c r="E5" i="8" s="1"/>
  <c r="J5" i="8"/>
  <c r="F5" i="8" s="1"/>
  <c r="I5" i="8"/>
  <c r="D5" i="8"/>
  <c r="D6" i="8" s="1"/>
  <c r="D7" i="8" s="1"/>
  <c r="D8" i="8" s="1"/>
  <c r="D9" i="8" s="1"/>
  <c r="D10" i="8" s="1"/>
  <c r="D11" i="8" s="1"/>
  <c r="D12" i="8" s="1"/>
  <c r="D13" i="8" s="1"/>
  <c r="D14" i="8" s="1"/>
  <c r="D15" i="8" s="1"/>
  <c r="D16" i="8" s="1"/>
  <c r="D23" i="7"/>
  <c r="C23" i="7"/>
  <c r="J9" i="7" s="1"/>
  <c r="F9" i="7" s="1"/>
  <c r="L17" i="7"/>
  <c r="K17" i="7"/>
  <c r="H17" i="7"/>
  <c r="G17" i="7"/>
  <c r="C17" i="7"/>
  <c r="M16" i="7"/>
  <c r="E16" i="7" s="1"/>
  <c r="J16" i="7"/>
  <c r="I16" i="7"/>
  <c r="F16" i="7"/>
  <c r="M15" i="7"/>
  <c r="I15" i="7"/>
  <c r="E15" i="7"/>
  <c r="M14" i="7"/>
  <c r="E14" i="7" s="1"/>
  <c r="J14" i="7"/>
  <c r="F14" i="7" s="1"/>
  <c r="I14" i="7"/>
  <c r="M13" i="7"/>
  <c r="J13" i="7"/>
  <c r="F13" i="7" s="1"/>
  <c r="I13" i="7"/>
  <c r="E13" i="7"/>
  <c r="M12" i="7"/>
  <c r="I12" i="7"/>
  <c r="E12" i="7"/>
  <c r="M11" i="7"/>
  <c r="E11" i="7" s="1"/>
  <c r="J11" i="7"/>
  <c r="F11" i="7" s="1"/>
  <c r="I11" i="7"/>
  <c r="M10" i="7"/>
  <c r="I10" i="7"/>
  <c r="E10" i="7"/>
  <c r="M9" i="7"/>
  <c r="E9" i="7" s="1"/>
  <c r="I9" i="7"/>
  <c r="M8" i="7"/>
  <c r="E8" i="7" s="1"/>
  <c r="I8" i="7"/>
  <c r="M7" i="7"/>
  <c r="E7" i="7" s="1"/>
  <c r="I7" i="7"/>
  <c r="M6" i="7"/>
  <c r="M17" i="7" s="1"/>
  <c r="J6" i="7"/>
  <c r="I6" i="7"/>
  <c r="F6" i="7"/>
  <c r="D6" i="7"/>
  <c r="D7" i="7" s="1"/>
  <c r="D8" i="7" s="1"/>
  <c r="D9" i="7" s="1"/>
  <c r="D10" i="7" s="1"/>
  <c r="D11" i="7" s="1"/>
  <c r="D12" i="7" s="1"/>
  <c r="D13" i="7" s="1"/>
  <c r="D14" i="7" s="1"/>
  <c r="D15" i="7" s="1"/>
  <c r="D16" i="7" s="1"/>
  <c r="M5" i="7"/>
  <c r="E5" i="7" s="1"/>
  <c r="I5" i="7"/>
  <c r="D5" i="7"/>
  <c r="D23" i="6"/>
  <c r="C23" i="6"/>
  <c r="J11" i="6" s="1"/>
  <c r="F11" i="6" s="1"/>
  <c r="L17" i="6"/>
  <c r="K17" i="6"/>
  <c r="H17" i="6"/>
  <c r="G17" i="6"/>
  <c r="C17" i="6"/>
  <c r="M16" i="6"/>
  <c r="J16" i="6"/>
  <c r="F16" i="6" s="1"/>
  <c r="I16" i="6"/>
  <c r="E16" i="6"/>
  <c r="M15" i="6"/>
  <c r="E15" i="6" s="1"/>
  <c r="I15" i="6"/>
  <c r="M14" i="6"/>
  <c r="I14" i="6"/>
  <c r="E14" i="6"/>
  <c r="M13" i="6"/>
  <c r="E13" i="6" s="1"/>
  <c r="I13" i="6"/>
  <c r="M12" i="6"/>
  <c r="E12" i="6" s="1"/>
  <c r="J12" i="6"/>
  <c r="I12" i="6"/>
  <c r="F12" i="6"/>
  <c r="M11" i="6"/>
  <c r="E11" i="6" s="1"/>
  <c r="I11" i="6"/>
  <c r="M10" i="6"/>
  <c r="E10" i="6" s="1"/>
  <c r="J10" i="6"/>
  <c r="F10" i="6" s="1"/>
  <c r="I10" i="6"/>
  <c r="M9" i="6"/>
  <c r="J9" i="6"/>
  <c r="F9" i="6" s="1"/>
  <c r="I9" i="6"/>
  <c r="E9" i="6"/>
  <c r="M8" i="6"/>
  <c r="E8" i="6" s="1"/>
  <c r="I8" i="6"/>
  <c r="M7" i="6"/>
  <c r="J7" i="6"/>
  <c r="I7" i="6"/>
  <c r="F7" i="6"/>
  <c r="E7" i="6"/>
  <c r="M6" i="6"/>
  <c r="J6" i="6"/>
  <c r="I6" i="6"/>
  <c r="F6" i="6"/>
  <c r="E6" i="6"/>
  <c r="M5" i="6"/>
  <c r="E5" i="6" s="1"/>
  <c r="J5" i="6"/>
  <c r="I5" i="6"/>
  <c r="D5" i="6"/>
  <c r="D6" i="6" s="1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23" i="5"/>
  <c r="C23" i="5"/>
  <c r="J15" i="5" s="1"/>
  <c r="F15" i="5" s="1"/>
  <c r="L17" i="5"/>
  <c r="K17" i="5"/>
  <c r="H17" i="5"/>
  <c r="G17" i="5"/>
  <c r="C17" i="5"/>
  <c r="M16" i="5"/>
  <c r="J16" i="5"/>
  <c r="I16" i="5"/>
  <c r="F16" i="5"/>
  <c r="E16" i="5"/>
  <c r="M15" i="5"/>
  <c r="E15" i="5" s="1"/>
  <c r="I15" i="5"/>
  <c r="M14" i="5"/>
  <c r="E14" i="5" s="1"/>
  <c r="J14" i="5"/>
  <c r="F14" i="5" s="1"/>
  <c r="I14" i="5"/>
  <c r="M13" i="5"/>
  <c r="I13" i="5"/>
  <c r="E13" i="5"/>
  <c r="M12" i="5"/>
  <c r="E12" i="5" s="1"/>
  <c r="J12" i="5"/>
  <c r="F12" i="5" s="1"/>
  <c r="I12" i="5"/>
  <c r="M11" i="5"/>
  <c r="I11" i="5"/>
  <c r="E11" i="5"/>
  <c r="M10" i="5"/>
  <c r="E10" i="5" s="1"/>
  <c r="J10" i="5"/>
  <c r="F10" i="5" s="1"/>
  <c r="I10" i="5"/>
  <c r="M9" i="5"/>
  <c r="E9" i="5" s="1"/>
  <c r="J9" i="5"/>
  <c r="I9" i="5"/>
  <c r="F9" i="5"/>
  <c r="M8" i="5"/>
  <c r="I8" i="5"/>
  <c r="E8" i="5"/>
  <c r="M7" i="5"/>
  <c r="E7" i="5" s="1"/>
  <c r="J7" i="5"/>
  <c r="F7" i="5" s="1"/>
  <c r="I7" i="5"/>
  <c r="M6" i="5"/>
  <c r="I6" i="5"/>
  <c r="E6" i="5"/>
  <c r="D6" i="5"/>
  <c r="D7" i="5" s="1"/>
  <c r="D8" i="5" s="1"/>
  <c r="D9" i="5" s="1"/>
  <c r="D10" i="5" s="1"/>
  <c r="D11" i="5" s="1"/>
  <c r="D12" i="5" s="1"/>
  <c r="D13" i="5" s="1"/>
  <c r="D14" i="5" s="1"/>
  <c r="D15" i="5" s="1"/>
  <c r="D16" i="5" s="1"/>
  <c r="M5" i="5"/>
  <c r="E5" i="5" s="1"/>
  <c r="J5" i="5"/>
  <c r="F5" i="5" s="1"/>
  <c r="I5" i="5"/>
  <c r="I17" i="5" s="1"/>
  <c r="D5" i="5"/>
  <c r="D23" i="4"/>
  <c r="C23" i="4"/>
  <c r="J10" i="4" s="1"/>
  <c r="F10" i="4" s="1"/>
  <c r="L17" i="4"/>
  <c r="K17" i="4"/>
  <c r="H17" i="4"/>
  <c r="G17" i="4"/>
  <c r="C17" i="4"/>
  <c r="M16" i="4"/>
  <c r="J16" i="4"/>
  <c r="F16" i="4" s="1"/>
  <c r="I16" i="4"/>
  <c r="E16" i="4"/>
  <c r="M15" i="4"/>
  <c r="I15" i="4"/>
  <c r="E15" i="4"/>
  <c r="M14" i="4"/>
  <c r="E14" i="4" s="1"/>
  <c r="J14" i="4"/>
  <c r="F14" i="4" s="1"/>
  <c r="I14" i="4"/>
  <c r="M13" i="4"/>
  <c r="I13" i="4"/>
  <c r="E13" i="4"/>
  <c r="M12" i="4"/>
  <c r="E12" i="4" s="1"/>
  <c r="J12" i="4"/>
  <c r="F12" i="4" s="1"/>
  <c r="I12" i="4"/>
  <c r="M11" i="4"/>
  <c r="I11" i="4"/>
  <c r="E11" i="4"/>
  <c r="M10" i="4"/>
  <c r="E10" i="4" s="1"/>
  <c r="I10" i="4"/>
  <c r="M9" i="4"/>
  <c r="E9" i="4" s="1"/>
  <c r="J9" i="4"/>
  <c r="I9" i="4"/>
  <c r="F9" i="4"/>
  <c r="M8" i="4"/>
  <c r="E8" i="4" s="1"/>
  <c r="I8" i="4"/>
  <c r="M7" i="4"/>
  <c r="E7" i="4" s="1"/>
  <c r="J7" i="4"/>
  <c r="F7" i="4" s="1"/>
  <c r="I7" i="4"/>
  <c r="M6" i="4"/>
  <c r="E6" i="4" s="1"/>
  <c r="I6" i="4"/>
  <c r="M5" i="4"/>
  <c r="J5" i="4"/>
  <c r="I5" i="4"/>
  <c r="D5" i="4"/>
  <c r="D6" i="4" s="1"/>
  <c r="D7" i="4" s="1"/>
  <c r="D8" i="4" s="1"/>
  <c r="D9" i="4" s="1"/>
  <c r="D10" i="4" s="1"/>
  <c r="D11" i="4" s="1"/>
  <c r="D12" i="4" s="1"/>
  <c r="D13" i="4" s="1"/>
  <c r="D14" i="4" s="1"/>
  <c r="D15" i="4" s="1"/>
  <c r="D16" i="4" s="1"/>
  <c r="F15" i="18" l="1"/>
  <c r="F16" i="18"/>
  <c r="E16" i="18"/>
  <c r="E13" i="18"/>
  <c r="J9" i="18"/>
  <c r="J8" i="18"/>
  <c r="M10" i="18"/>
  <c r="E10" i="18" s="1"/>
  <c r="M12" i="18"/>
  <c r="J18" i="18"/>
  <c r="J6" i="18"/>
  <c r="J11" i="18"/>
  <c r="F11" i="18" s="1"/>
  <c r="E14" i="18"/>
  <c r="J7" i="18"/>
  <c r="M7" i="18"/>
  <c r="E7" i="18" s="1"/>
  <c r="J19" i="18"/>
  <c r="F19" i="18" s="1"/>
  <c r="I5" i="18"/>
  <c r="I21" i="18" s="1"/>
  <c r="J16" i="18"/>
  <c r="M18" i="18"/>
  <c r="E18" i="18" s="1"/>
  <c r="M6" i="18"/>
  <c r="J15" i="18"/>
  <c r="E5" i="18"/>
  <c r="F13" i="18"/>
  <c r="I9" i="18"/>
  <c r="M14" i="18"/>
  <c r="M17" i="19"/>
  <c r="E17" i="19" s="1"/>
  <c r="I17" i="19"/>
  <c r="J5" i="19"/>
  <c r="J7" i="19"/>
  <c r="F7" i="19" s="1"/>
  <c r="J9" i="19"/>
  <c r="F9" i="19" s="1"/>
  <c r="J11" i="19"/>
  <c r="F11" i="19" s="1"/>
  <c r="J13" i="19"/>
  <c r="F13" i="19" s="1"/>
  <c r="E12" i="18"/>
  <c r="F8" i="18"/>
  <c r="F18" i="18"/>
  <c r="F14" i="18"/>
  <c r="E6" i="18"/>
  <c r="H21" i="18"/>
  <c r="G21" i="18"/>
  <c r="C21" i="18"/>
  <c r="J5" i="18"/>
  <c r="F5" i="18" s="1"/>
  <c r="F12" i="18"/>
  <c r="M21" i="18"/>
  <c r="F6" i="18"/>
  <c r="F9" i="18"/>
  <c r="F7" i="18"/>
  <c r="F10" i="18"/>
  <c r="M17" i="17"/>
  <c r="I17" i="17"/>
  <c r="E17" i="17"/>
  <c r="E5" i="17"/>
  <c r="J8" i="17"/>
  <c r="F8" i="17" s="1"/>
  <c r="J15" i="17"/>
  <c r="F15" i="17" s="1"/>
  <c r="J10" i="17"/>
  <c r="F10" i="17" s="1"/>
  <c r="J5" i="17"/>
  <c r="J7" i="17"/>
  <c r="F7" i="17" s="1"/>
  <c r="J14" i="17"/>
  <c r="F14" i="17" s="1"/>
  <c r="I17" i="16"/>
  <c r="M17" i="16"/>
  <c r="E17" i="16" s="1"/>
  <c r="J8" i="16"/>
  <c r="F8" i="16" s="1"/>
  <c r="J13" i="16"/>
  <c r="F13" i="16" s="1"/>
  <c r="F5" i="16"/>
  <c r="J15" i="16"/>
  <c r="F15" i="16" s="1"/>
  <c r="J10" i="16"/>
  <c r="F10" i="16" s="1"/>
  <c r="M17" i="15"/>
  <c r="I17" i="15"/>
  <c r="E17" i="15"/>
  <c r="J15" i="15"/>
  <c r="F15" i="15" s="1"/>
  <c r="E5" i="15"/>
  <c r="J10" i="15"/>
  <c r="M17" i="14"/>
  <c r="I17" i="14"/>
  <c r="J13" i="14"/>
  <c r="F13" i="14" s="1"/>
  <c r="E17" i="14"/>
  <c r="E5" i="14"/>
  <c r="J15" i="14"/>
  <c r="F15" i="14" s="1"/>
  <c r="J10" i="14"/>
  <c r="F10" i="14" s="1"/>
  <c r="J5" i="14"/>
  <c r="M17" i="13"/>
  <c r="E17" i="13" s="1"/>
  <c r="I17" i="13"/>
  <c r="J6" i="13"/>
  <c r="F6" i="13" s="1"/>
  <c r="J13" i="13"/>
  <c r="F13" i="13" s="1"/>
  <c r="E5" i="13"/>
  <c r="J10" i="13"/>
  <c r="F10" i="13" s="1"/>
  <c r="J5" i="13"/>
  <c r="I17" i="12"/>
  <c r="M17" i="12"/>
  <c r="J16" i="12"/>
  <c r="F16" i="12" s="1"/>
  <c r="J6" i="12"/>
  <c r="F6" i="12" s="1"/>
  <c r="J13" i="12"/>
  <c r="F13" i="12" s="1"/>
  <c r="E17" i="12"/>
  <c r="J8" i="12"/>
  <c r="F8" i="12" s="1"/>
  <c r="J11" i="12"/>
  <c r="F11" i="12" s="1"/>
  <c r="I17" i="11"/>
  <c r="M17" i="11"/>
  <c r="J11" i="11"/>
  <c r="F11" i="11" s="1"/>
  <c r="J6" i="11"/>
  <c r="F6" i="11" s="1"/>
  <c r="E17" i="11"/>
  <c r="J8" i="11"/>
  <c r="F8" i="11" s="1"/>
  <c r="J13" i="11"/>
  <c r="F13" i="11" s="1"/>
  <c r="J15" i="11"/>
  <c r="F15" i="11" s="1"/>
  <c r="M17" i="10"/>
  <c r="E17" i="10" s="1"/>
  <c r="E5" i="10"/>
  <c r="J16" i="10"/>
  <c r="F16" i="10" s="1"/>
  <c r="J11" i="10"/>
  <c r="F11" i="10" s="1"/>
  <c r="J6" i="10"/>
  <c r="F6" i="10" s="1"/>
  <c r="J13" i="10"/>
  <c r="F13" i="10" s="1"/>
  <c r="J8" i="10"/>
  <c r="F8" i="10" s="1"/>
  <c r="J10" i="10"/>
  <c r="F10" i="10" s="1"/>
  <c r="J15" i="10"/>
  <c r="F15" i="10" s="1"/>
  <c r="J5" i="10"/>
  <c r="J12" i="10"/>
  <c r="F12" i="10" s="1"/>
  <c r="J7" i="10"/>
  <c r="F7" i="10" s="1"/>
  <c r="J14" i="10"/>
  <c r="F14" i="10" s="1"/>
  <c r="M17" i="9"/>
  <c r="E6" i="9"/>
  <c r="J13" i="9"/>
  <c r="F13" i="9" s="1"/>
  <c r="E17" i="9"/>
  <c r="J8" i="9"/>
  <c r="F8" i="9" s="1"/>
  <c r="J5" i="9"/>
  <c r="J12" i="9"/>
  <c r="F12" i="9" s="1"/>
  <c r="J10" i="9"/>
  <c r="F10" i="9" s="1"/>
  <c r="J7" i="9"/>
  <c r="F7" i="9" s="1"/>
  <c r="J15" i="9"/>
  <c r="F15" i="9" s="1"/>
  <c r="J14" i="9"/>
  <c r="F14" i="9" s="1"/>
  <c r="I17" i="8"/>
  <c r="J11" i="8"/>
  <c r="F11" i="8" s="1"/>
  <c r="J13" i="8"/>
  <c r="F13" i="8" s="1"/>
  <c r="M17" i="8"/>
  <c r="E17" i="8" s="1"/>
  <c r="J16" i="8"/>
  <c r="F16" i="8" s="1"/>
  <c r="J6" i="8"/>
  <c r="F6" i="8" s="1"/>
  <c r="I17" i="7"/>
  <c r="E17" i="7"/>
  <c r="J8" i="7"/>
  <c r="F8" i="7" s="1"/>
  <c r="J15" i="7"/>
  <c r="F15" i="7" s="1"/>
  <c r="J10" i="7"/>
  <c r="F10" i="7" s="1"/>
  <c r="J5" i="7"/>
  <c r="J12" i="7"/>
  <c r="F12" i="7" s="1"/>
  <c r="J7" i="7"/>
  <c r="F7" i="7" s="1"/>
  <c r="E6" i="7"/>
  <c r="I17" i="6"/>
  <c r="J13" i="6"/>
  <c r="F13" i="6" s="1"/>
  <c r="M17" i="6"/>
  <c r="E17" i="6" s="1"/>
  <c r="J8" i="6"/>
  <c r="F8" i="6" s="1"/>
  <c r="F5" i="6"/>
  <c r="J15" i="6"/>
  <c r="F15" i="6" s="1"/>
  <c r="J14" i="6"/>
  <c r="F14" i="6" s="1"/>
  <c r="M17" i="5"/>
  <c r="J6" i="5"/>
  <c r="F6" i="5" s="1"/>
  <c r="J13" i="5"/>
  <c r="F13" i="5" s="1"/>
  <c r="E17" i="5"/>
  <c r="J8" i="5"/>
  <c r="F8" i="5" s="1"/>
  <c r="J11" i="5"/>
  <c r="F11" i="5" s="1"/>
  <c r="M17" i="4"/>
  <c r="E17" i="4" s="1"/>
  <c r="I17" i="4"/>
  <c r="J11" i="4"/>
  <c r="F11" i="4" s="1"/>
  <c r="J6" i="4"/>
  <c r="F6" i="4" s="1"/>
  <c r="E5" i="4"/>
  <c r="J8" i="4"/>
  <c r="F8" i="4" s="1"/>
  <c r="F5" i="4"/>
  <c r="J15" i="4"/>
  <c r="F15" i="4" s="1"/>
  <c r="J13" i="4"/>
  <c r="F13" i="4" s="1"/>
  <c r="J17" i="19" l="1"/>
  <c r="F17" i="19" s="1"/>
  <c r="F5" i="19"/>
  <c r="E21" i="18"/>
  <c r="J17" i="17"/>
  <c r="F17" i="17" s="1"/>
  <c r="F5" i="17"/>
  <c r="J17" i="16"/>
  <c r="F17" i="16" s="1"/>
  <c r="J17" i="15"/>
  <c r="F17" i="15" s="1"/>
  <c r="F10" i="15"/>
  <c r="J17" i="14"/>
  <c r="F17" i="14" s="1"/>
  <c r="F5" i="14"/>
  <c r="J17" i="13"/>
  <c r="F17" i="13" s="1"/>
  <c r="F5" i="13"/>
  <c r="J17" i="12"/>
  <c r="F17" i="12" s="1"/>
  <c r="J17" i="11"/>
  <c r="F17" i="11" s="1"/>
  <c r="J17" i="10"/>
  <c r="F17" i="10" s="1"/>
  <c r="F5" i="10"/>
  <c r="J17" i="9"/>
  <c r="F17" i="9" s="1"/>
  <c r="F5" i="9"/>
  <c r="J17" i="8"/>
  <c r="F17" i="8" s="1"/>
  <c r="J17" i="7"/>
  <c r="F17" i="7" s="1"/>
  <c r="F5" i="7"/>
  <c r="J17" i="6"/>
  <c r="F17" i="6" s="1"/>
  <c r="J17" i="5"/>
  <c r="F17" i="5" s="1"/>
  <c r="J17" i="4"/>
  <c r="F17" i="4" s="1"/>
  <c r="L17" i="1"/>
  <c r="K17" i="1"/>
  <c r="M16" i="1"/>
  <c r="E16" i="1" s="1"/>
  <c r="M15" i="1"/>
  <c r="E15" i="1" s="1"/>
  <c r="M14" i="1"/>
  <c r="E14" i="1" s="1"/>
  <c r="M13" i="1"/>
  <c r="E13" i="1" s="1"/>
  <c r="M12" i="1"/>
  <c r="E12" i="1" s="1"/>
  <c r="M11" i="1"/>
  <c r="E11" i="1" s="1"/>
  <c r="M10" i="1"/>
  <c r="E10" i="1" s="1"/>
  <c r="M9" i="1"/>
  <c r="E9" i="1" s="1"/>
  <c r="D23" i="1"/>
  <c r="C23" i="1"/>
  <c r="M8" i="1"/>
  <c r="E8" i="1" s="1"/>
  <c r="M7" i="1"/>
  <c r="E7" i="1" s="1"/>
  <c r="M6" i="1"/>
  <c r="E6" i="1" s="1"/>
  <c r="M5" i="1"/>
  <c r="E5" i="1" s="1"/>
  <c r="H17" i="1"/>
  <c r="G17" i="1"/>
  <c r="C17" i="1"/>
  <c r="I16" i="1"/>
  <c r="I15" i="1"/>
  <c r="I14" i="1"/>
  <c r="I13" i="1"/>
  <c r="I12" i="1"/>
  <c r="I11" i="1"/>
  <c r="I10" i="1"/>
  <c r="I9" i="1"/>
  <c r="I8" i="1"/>
  <c r="I7" i="1"/>
  <c r="I6" i="1"/>
  <c r="I5" i="1"/>
  <c r="D5" i="1"/>
  <c r="D6" i="1" s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J8" i="1" l="1"/>
  <c r="F8" i="1" s="1"/>
  <c r="J13" i="1"/>
  <c r="F13" i="1" s="1"/>
  <c r="J9" i="1"/>
  <c r="F9" i="1" s="1"/>
  <c r="J16" i="1"/>
  <c r="F16" i="1" s="1"/>
  <c r="J12" i="1"/>
  <c r="F12" i="1" s="1"/>
  <c r="J15" i="1"/>
  <c r="F15" i="1" s="1"/>
  <c r="J11" i="1"/>
  <c r="F11" i="1" s="1"/>
  <c r="J7" i="1"/>
  <c r="F7" i="1" s="1"/>
  <c r="J5" i="1"/>
  <c r="F5" i="1" s="1"/>
  <c r="J14" i="1"/>
  <c r="F14" i="1" s="1"/>
  <c r="J10" i="1"/>
  <c r="F10" i="1" s="1"/>
  <c r="J6" i="1"/>
  <c r="F6" i="1" s="1"/>
  <c r="M17" i="1"/>
  <c r="E17" i="1" s="1"/>
  <c r="I17" i="1"/>
  <c r="J17" i="1" l="1"/>
  <c r="F17" i="1" s="1"/>
</calcChain>
</file>

<file path=xl/sharedStrings.xml><?xml version="1.0" encoding="utf-8"?>
<sst xmlns="http://schemas.openxmlformats.org/spreadsheetml/2006/main" count="469" uniqueCount="53">
  <si>
    <t>利用者数</t>
    <rPh sb="0" eb="2">
      <t>リヨウ</t>
    </rPh>
    <rPh sb="2" eb="3">
      <t>シャ</t>
    </rPh>
    <rPh sb="3" eb="4">
      <t>スウ</t>
    </rPh>
    <phoneticPr fontId="3"/>
  </si>
  <si>
    <t>累計</t>
    <rPh sb="0" eb="2">
      <t>ルイケイ</t>
    </rPh>
    <phoneticPr fontId="3"/>
  </si>
  <si>
    <t>１日平均</t>
    <rPh sb="1" eb="2">
      <t>ニチ</t>
    </rPh>
    <rPh sb="2" eb="4">
      <t>ヘイキン</t>
    </rPh>
    <phoneticPr fontId="3"/>
  </si>
  <si>
    <t>１便平均</t>
    <rPh sb="1" eb="2">
      <t>ビン</t>
    </rPh>
    <rPh sb="2" eb="4">
      <t>ヘイキン</t>
    </rPh>
    <phoneticPr fontId="3"/>
  </si>
  <si>
    <t>運賃収入</t>
    <rPh sb="0" eb="2">
      <t>ウンチン</t>
    </rPh>
    <rPh sb="2" eb="4">
      <t>シュウニュウ</t>
    </rPh>
    <phoneticPr fontId="3"/>
  </si>
  <si>
    <t>収支状況</t>
    <rPh sb="0" eb="2">
      <t>シュウシ</t>
    </rPh>
    <rPh sb="2" eb="4">
      <t>ジョウキョウ</t>
    </rPh>
    <phoneticPr fontId="3"/>
  </si>
  <si>
    <t>便数</t>
    <rPh sb="0" eb="2">
      <t>ビンスウ</t>
    </rPh>
    <phoneticPr fontId="3"/>
  </si>
  <si>
    <t>運行日数</t>
    <rPh sb="0" eb="4">
      <t>ウンコウニッスウ</t>
    </rPh>
    <phoneticPr fontId="5"/>
  </si>
  <si>
    <t>１日当たり便数</t>
    <rPh sb="1" eb="3">
      <t>ニチア</t>
    </rPh>
    <rPh sb="5" eb="7">
      <t>ビンスウ</t>
    </rPh>
    <phoneticPr fontId="3"/>
  </si>
  <si>
    <t>計</t>
    <rPh sb="0" eb="1">
      <t>ケイ</t>
    </rPh>
    <phoneticPr fontId="5"/>
  </si>
  <si>
    <t>合計</t>
    <rPh sb="0" eb="2">
      <t>ゴウケイ</t>
    </rPh>
    <phoneticPr fontId="3"/>
  </si>
  <si>
    <t>香木穴・倉沢</t>
    <rPh sb="0" eb="3">
      <t>カギアナ</t>
    </rPh>
    <rPh sb="4" eb="6">
      <t>クラサワ</t>
    </rPh>
    <phoneticPr fontId="3"/>
  </si>
  <si>
    <t>桜野・阿僧</t>
    <rPh sb="0" eb="2">
      <t>サクラノ</t>
    </rPh>
    <rPh sb="3" eb="4">
      <t>ア</t>
    </rPh>
    <rPh sb="4" eb="5">
      <t>ソウ</t>
    </rPh>
    <phoneticPr fontId="3"/>
  </si>
  <si>
    <t>月水金</t>
    <rPh sb="0" eb="1">
      <t>ゲツ</t>
    </rPh>
    <rPh sb="1" eb="2">
      <t>スイ</t>
    </rPh>
    <rPh sb="2" eb="3">
      <t>キン</t>
    </rPh>
    <phoneticPr fontId="3"/>
  </si>
  <si>
    <t>火木</t>
    <rPh sb="0" eb="1">
      <t>カ</t>
    </rPh>
    <rPh sb="1" eb="2">
      <t>モク</t>
    </rPh>
    <phoneticPr fontId="3"/>
  </si>
  <si>
    <t>コース</t>
    <phoneticPr fontId="5"/>
  </si>
  <si>
    <t>運行経費</t>
    <rPh sb="0" eb="2">
      <t>ウンコウ</t>
    </rPh>
    <rPh sb="2" eb="4">
      <t>ケイヒ</t>
    </rPh>
    <phoneticPr fontId="3"/>
  </si>
  <si>
    <t>ゆいばす利用状況</t>
    <rPh sb="4" eb="6">
      <t>リヨウ</t>
    </rPh>
    <rPh sb="6" eb="8">
      <t>ジョウキョウ</t>
    </rPh>
    <phoneticPr fontId="3"/>
  </si>
  <si>
    <t>合計</t>
    <rPh sb="0" eb="1">
      <t>ゴウ</t>
    </rPh>
    <rPh sb="1" eb="2">
      <t>ケイ</t>
    </rPh>
    <phoneticPr fontId="3"/>
  </si>
  <si>
    <t>年</t>
    <rPh sb="0" eb="1">
      <t>ネン</t>
    </rPh>
    <phoneticPr fontId="2"/>
  </si>
  <si>
    <t>月</t>
    <phoneticPr fontId="2"/>
  </si>
  <si>
    <t>特記事項</t>
    <rPh sb="0" eb="4">
      <t>トッキジコウ</t>
    </rPh>
    <phoneticPr fontId="2"/>
  </si>
  <si>
    <t>※土日祝運休、年末年始12/29～1/3運休</t>
    <rPh sb="1" eb="4">
      <t>ドニチシュク</t>
    </rPh>
    <rPh sb="4" eb="6">
      <t>ウンキュウ</t>
    </rPh>
    <phoneticPr fontId="2"/>
  </si>
  <si>
    <t>・11月に静岡市と由比町が合併</t>
    <phoneticPr fontId="2"/>
  </si>
  <si>
    <t>・10月に「支所玄関」から「由比生涯学習交流館」へ経路変更</t>
    <rPh sb="3" eb="4">
      <t>ガツ</t>
    </rPh>
    <rPh sb="6" eb="8">
      <t>シショ</t>
    </rPh>
    <rPh sb="8" eb="10">
      <t>ゲンカン</t>
    </rPh>
    <rPh sb="14" eb="16">
      <t>ユイ</t>
    </rPh>
    <rPh sb="16" eb="18">
      <t>ショウガイ</t>
    </rPh>
    <rPh sb="18" eb="20">
      <t>ガクシュウ</t>
    </rPh>
    <rPh sb="20" eb="22">
      <t>コウリュウ</t>
    </rPh>
    <rPh sb="22" eb="23">
      <t>カン</t>
    </rPh>
    <rPh sb="25" eb="27">
      <t>ケイロ</t>
    </rPh>
    <rPh sb="27" eb="29">
      <t>ヘンコウ</t>
    </rPh>
    <phoneticPr fontId="5"/>
  </si>
  <si>
    <t>・4月に「今宿」バス停を新設</t>
    <rPh sb="2" eb="3">
      <t>ガツ</t>
    </rPh>
    <rPh sb="5" eb="7">
      <t>イマシュク</t>
    </rPh>
    <rPh sb="10" eb="11">
      <t>テイ</t>
    </rPh>
    <rPh sb="12" eb="14">
      <t>シンセツ</t>
    </rPh>
    <phoneticPr fontId="5"/>
  </si>
  <si>
    <t>・1月に「寺尾西」バス停を移設</t>
    <rPh sb="2" eb="3">
      <t>ガツ</t>
    </rPh>
    <rPh sb="5" eb="8">
      <t>テラオニシ</t>
    </rPh>
    <rPh sb="11" eb="12">
      <t>テイ</t>
    </rPh>
    <rPh sb="13" eb="15">
      <t>イセツ</t>
    </rPh>
    <phoneticPr fontId="2"/>
  </si>
  <si>
    <t>・JAしみず由比支店建替え工事完了に伴い、周辺経路変更</t>
    <rPh sb="6" eb="10">
      <t>ユイシテン</t>
    </rPh>
    <rPh sb="10" eb="12">
      <t>タテカ</t>
    </rPh>
    <rPh sb="13" eb="15">
      <t>コウジ</t>
    </rPh>
    <rPh sb="15" eb="17">
      <t>カンリョウ</t>
    </rPh>
    <rPh sb="18" eb="19">
      <t>トモナ</t>
    </rPh>
    <rPh sb="21" eb="23">
      <t>シュウヘン</t>
    </rPh>
    <rPh sb="23" eb="25">
      <t>ケイロ</t>
    </rPh>
    <rPh sb="25" eb="27">
      <t>ヘンコウ</t>
    </rPh>
    <phoneticPr fontId="2"/>
  </si>
  <si>
    <t>・4月に消費税が5%→8％となったが、運賃改定なし
・JAしみず由比支店建替工事に伴い、周辺経路変更</t>
    <rPh sb="2" eb="3">
      <t>ガツ</t>
    </rPh>
    <rPh sb="4" eb="7">
      <t>ショウヒゼイ</t>
    </rPh>
    <rPh sb="19" eb="23">
      <t>ウンチンカイテイ</t>
    </rPh>
    <rPh sb="32" eb="36">
      <t>ユイシテン</t>
    </rPh>
    <rPh sb="36" eb="38">
      <t>タテカ</t>
    </rPh>
    <rPh sb="38" eb="40">
      <t>コウジ</t>
    </rPh>
    <rPh sb="41" eb="42">
      <t>トモナ</t>
    </rPh>
    <rPh sb="44" eb="46">
      <t>シュウヘン</t>
    </rPh>
    <rPh sb="46" eb="48">
      <t>ケイロ</t>
    </rPh>
    <rPh sb="48" eb="50">
      <t>ヘンコウ</t>
    </rPh>
    <phoneticPr fontId="2"/>
  </si>
  <si>
    <t>・4月に「中央ガレージ前」バス停を移設
・10月に「中央ガレージ前」バス停を再移設</t>
    <rPh sb="2" eb="3">
      <t>ガツ</t>
    </rPh>
    <rPh sb="5" eb="7">
      <t>チュウオウ</t>
    </rPh>
    <rPh sb="11" eb="12">
      <t>マエ</t>
    </rPh>
    <rPh sb="15" eb="16">
      <t>テイ</t>
    </rPh>
    <rPh sb="17" eb="19">
      <t>イセツ</t>
    </rPh>
    <rPh sb="23" eb="24">
      <t>ガツ</t>
    </rPh>
    <rPh sb="26" eb="28">
      <t>チュウオウ</t>
    </rPh>
    <rPh sb="32" eb="33">
      <t>マエ</t>
    </rPh>
    <rPh sb="36" eb="37">
      <t>テイ</t>
    </rPh>
    <rPh sb="38" eb="41">
      <t>サイイセツ</t>
    </rPh>
    <phoneticPr fontId="5"/>
  </si>
  <si>
    <t>・10月に「清水銀行由比支店前」から「由比・むつみ市場前」へバス停名称変更
・10月にバス車両変更（マイクロバス→ワンボックス車両）
・消費増税に伴い、10月に1か月定期券の金額を変更し、同時に3,4,6か月定期券を新設</t>
    <rPh sb="3" eb="4">
      <t>ガツ</t>
    </rPh>
    <rPh sb="6" eb="10">
      <t>シミズギンコウ</t>
    </rPh>
    <rPh sb="10" eb="15">
      <t>ユイシテンマエ</t>
    </rPh>
    <rPh sb="19" eb="21">
      <t>ユイ</t>
    </rPh>
    <rPh sb="25" eb="28">
      <t>シジョウマエ</t>
    </rPh>
    <rPh sb="32" eb="35">
      <t>テイメイショウ</t>
    </rPh>
    <rPh sb="35" eb="37">
      <t>ヘンコウ</t>
    </rPh>
    <rPh sb="41" eb="42">
      <t>ガツ</t>
    </rPh>
    <rPh sb="45" eb="47">
      <t>シャリョウ</t>
    </rPh>
    <rPh sb="47" eb="49">
      <t>ヘンコウ</t>
    </rPh>
    <rPh sb="63" eb="65">
      <t>シャリョウ</t>
    </rPh>
    <rPh sb="68" eb="70">
      <t>ショウヒ</t>
    </rPh>
    <rPh sb="70" eb="72">
      <t>ゾウゼイ</t>
    </rPh>
    <rPh sb="73" eb="74">
      <t>トモナ</t>
    </rPh>
    <rPh sb="78" eb="79">
      <t>ガツ</t>
    </rPh>
    <rPh sb="82" eb="83">
      <t>ゲツ</t>
    </rPh>
    <rPh sb="83" eb="86">
      <t>テイキケン</t>
    </rPh>
    <rPh sb="87" eb="89">
      <t>キンガク</t>
    </rPh>
    <rPh sb="90" eb="92">
      <t>ヘンコウ</t>
    </rPh>
    <rPh sb="94" eb="96">
      <t>ドウジ</t>
    </rPh>
    <rPh sb="108" eb="110">
      <t>シンセツ</t>
    </rPh>
    <phoneticPr fontId="2"/>
  </si>
  <si>
    <t>・3月に「大門」バス停を移設（安全対策のため）
・新型コロナウイルスの影響により利用者数が急減</t>
    <rPh sb="2" eb="3">
      <t>ガツ</t>
    </rPh>
    <rPh sb="5" eb="7">
      <t>ダイモン</t>
    </rPh>
    <rPh sb="10" eb="11">
      <t>テイ</t>
    </rPh>
    <rPh sb="12" eb="14">
      <t>イセツ</t>
    </rPh>
    <rPh sb="15" eb="19">
      <t>アンゼンタイサク</t>
    </rPh>
    <rPh sb="25" eb="27">
      <t>シンガタ</t>
    </rPh>
    <rPh sb="35" eb="37">
      <t>エイキョウ</t>
    </rPh>
    <rPh sb="40" eb="44">
      <t>リヨウシャスウ</t>
    </rPh>
    <rPh sb="45" eb="47">
      <t>キュウゲン</t>
    </rPh>
    <phoneticPr fontId="5"/>
  </si>
  <si>
    <t>・3月に「西山寺自治会館前」バス停を移設（安全対策のため）</t>
    <rPh sb="2" eb="3">
      <t>ガツ</t>
    </rPh>
    <rPh sb="5" eb="8">
      <t>ニシヤマデラ</t>
    </rPh>
    <rPh sb="8" eb="13">
      <t>ジチカイカンマエ</t>
    </rPh>
    <rPh sb="16" eb="17">
      <t>テイ</t>
    </rPh>
    <rPh sb="18" eb="20">
      <t>イセツ</t>
    </rPh>
    <rPh sb="21" eb="25">
      <t>アンゼンタイサク</t>
    </rPh>
    <phoneticPr fontId="5"/>
  </si>
  <si>
    <t>・3月に「第３プール前」バス停と「幸橋」バス停を移設</t>
    <rPh sb="2" eb="3">
      <t>ガツ</t>
    </rPh>
    <rPh sb="5" eb="6">
      <t>ダイ</t>
    </rPh>
    <rPh sb="10" eb="11">
      <t>マエ</t>
    </rPh>
    <rPh sb="14" eb="15">
      <t>テイ</t>
    </rPh>
    <rPh sb="17" eb="19">
      <t>サイワイバシ</t>
    </rPh>
    <rPh sb="22" eb="23">
      <t>テイ</t>
    </rPh>
    <rPh sb="24" eb="26">
      <t>イセツ</t>
    </rPh>
    <phoneticPr fontId="5"/>
  </si>
  <si>
    <t>年間合計</t>
    <rPh sb="0" eb="2">
      <t>ネンカン</t>
    </rPh>
    <rPh sb="2" eb="4">
      <t>ゴウケイ</t>
    </rPh>
    <phoneticPr fontId="5"/>
  </si>
  <si>
    <t>平成20年度</t>
    <rPh sb="0" eb="2">
      <t>ヘイセイ</t>
    </rPh>
    <rPh sb="4" eb="6">
      <t>ネンド</t>
    </rPh>
    <phoneticPr fontId="5"/>
  </si>
  <si>
    <t>月</t>
    <rPh sb="0" eb="1">
      <t>ツキ</t>
    </rPh>
    <phoneticPr fontId="5"/>
  </si>
  <si>
    <t>平成21年度</t>
    <rPh sb="0" eb="2">
      <t>ヘイセイ</t>
    </rPh>
    <rPh sb="4" eb="6">
      <t>ネンド</t>
    </rPh>
    <phoneticPr fontId="5"/>
  </si>
  <si>
    <t>平成22年度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</si>
  <si>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</si>
  <si>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</si>
  <si>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</si>
  <si>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</si>
  <si>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</si>
  <si>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</si>
  <si>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</si>
  <si>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</si>
  <si>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令和1年度</t>
    <rPh sb="0" eb="2">
      <t>レイワ</t>
    </rPh>
    <rPh sb="3" eb="5">
      <t>ネンド</t>
    </rPh>
    <phoneticPr fontId="5"/>
  </si>
  <si>
    <t>令和2年度</t>
    <rPh sb="0" eb="2">
      <t>レイワ</t>
    </rPh>
    <rPh sb="3" eb="5">
      <t>ネンド</t>
    </rPh>
    <phoneticPr fontId="5"/>
  </si>
  <si>
    <t>令和3年度</t>
    <rPh sb="0" eb="2">
      <t>レイワ</t>
    </rPh>
    <rPh sb="3" eb="5">
      <t>ネンド</t>
    </rPh>
    <phoneticPr fontId="5"/>
  </si>
  <si>
    <t>令和4年度</t>
    <rPh sb="0" eb="2">
      <t>レイワ</t>
    </rPh>
    <rPh sb="3" eb="5">
      <t>ネンド</t>
    </rPh>
    <phoneticPr fontId="5"/>
  </si>
  <si>
    <t>年度別</t>
    <rPh sb="0" eb="3">
      <t>ネンドベツ</t>
    </rPh>
    <phoneticPr fontId="5"/>
  </si>
  <si>
    <t>令和5年度</t>
    <rPh sb="0" eb="2">
      <t>レイワ</t>
    </rPh>
    <rPh sb="3" eb="5">
      <t>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</si>
</sst>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&quot; 人&quot;"/>
    <numFmt numFmtId="177" formatCode="#,##0.0&quot; 人&quot;"/>
    <numFmt numFmtId="178" formatCode="#,##0&quot; 円&quot;"/>
    <numFmt numFmtId="179" formatCode="&quot;△ &quot;#,##0&quot; 円&quot;"/>
    <numFmt numFmtId="180" formatCode="#,##0&quot;便&quot;;[Red]\-#,##0"/>
    <numFmt numFmtId="181" formatCode="#,##0&quot;日&quot;;[Red]\-#,##0"/>
    <numFmt numFmtId="182" formatCode="General&quot;年&quot;"/>
    <numFmt numFmtId="183" formatCode="General&quot;月&quot;"/>
    <numFmt numFmtId="184" formatCode="&quot;平&quot;&quot;成&quot;General&quot;年&quot;&quot;度&quot;"/>
    <numFmt numFmtId="185" formatCode="&quot;令&quot;&quot;和&quot;General&quot;年&quot;&quot;度&quot;"/>
    <numFmt numFmtId="186" formatCode="#,##0&quot; 日&quot;"/>
  </numFmts>
  <fonts count="11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4"/>
      <name val="メイリオ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0">
    <xf numFmtId="0" fontId="0" fillId="0" borderId="0" xfId="0">
      <alignment vertical="center"/>
    </xf>
    <xf numFmtId="38" fontId="8" fillId="0" borderId="0" xfId="1" applyFont="1" applyAlignment="1">
      <alignment vertical="center"/>
    </xf>
    <xf numFmtId="180" fontId="8" fillId="0" borderId="26" xfId="1" applyNumberFormat="1" applyFont="1" applyBorder="1" applyAlignment="1">
      <alignment vertical="center" shrinkToFit="1"/>
    </xf>
    <xf numFmtId="0" fontId="7" fillId="0" borderId="0" xfId="2" applyFont="1">
      <alignment vertical="center"/>
    </xf>
    <xf numFmtId="0" fontId="8" fillId="0" borderId="0" xfId="0" applyFont="1">
      <alignment vertical="center"/>
    </xf>
    <xf numFmtId="176" fontId="7" fillId="0" borderId="5" xfId="2" applyNumberFormat="1" applyFont="1" applyBorder="1">
      <alignment vertical="center"/>
    </xf>
    <xf numFmtId="177" fontId="7" fillId="0" borderId="5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8" fontId="7" fillId="0" borderId="4" xfId="2" applyNumberFormat="1" applyFont="1" applyBorder="1">
      <alignment vertical="center"/>
    </xf>
    <xf numFmtId="178" fontId="7" fillId="0" borderId="7" xfId="2" applyNumberFormat="1" applyFont="1" applyBorder="1">
      <alignment vertical="center"/>
    </xf>
    <xf numFmtId="179" fontId="7" fillId="0" borderId="6" xfId="2" applyNumberFormat="1" applyFont="1" applyBorder="1">
      <alignment vertical="center"/>
    </xf>
    <xf numFmtId="180" fontId="7" fillId="0" borderId="4" xfId="1" applyNumberFormat="1" applyFont="1" applyBorder="1" applyAlignment="1">
      <alignment vertical="center"/>
    </xf>
    <xf numFmtId="181" fontId="7" fillId="0" borderId="21" xfId="1" applyNumberFormat="1" applyFont="1" applyBorder="1" applyAlignment="1">
      <alignment vertical="center"/>
    </xf>
    <xf numFmtId="181" fontId="7" fillId="0" borderId="5" xfId="1" applyNumberFormat="1" applyFont="1" applyBorder="1" applyAlignment="1">
      <alignment vertical="center"/>
    </xf>
    <xf numFmtId="181" fontId="7" fillId="0" borderId="6" xfId="1" applyNumberFormat="1" applyFont="1" applyBorder="1" applyAlignment="1">
      <alignment vertical="center"/>
    </xf>
    <xf numFmtId="180" fontId="8" fillId="0" borderId="5" xfId="1" applyNumberFormat="1" applyFont="1" applyBorder="1" applyAlignment="1">
      <alignment vertical="center"/>
    </xf>
    <xf numFmtId="180" fontId="8" fillId="0" borderId="6" xfId="1" applyNumberFormat="1" applyFont="1" applyBorder="1" applyAlignment="1">
      <alignment vertical="center"/>
    </xf>
    <xf numFmtId="180" fontId="8" fillId="0" borderId="9" xfId="1" applyNumberFormat="1" applyFont="1" applyBorder="1" applyAlignment="1">
      <alignment vertical="center"/>
    </xf>
    <xf numFmtId="180" fontId="8" fillId="0" borderId="10" xfId="1" applyNumberFormat="1" applyFont="1" applyBorder="1" applyAlignment="1">
      <alignment vertical="center"/>
    </xf>
    <xf numFmtId="180" fontId="8" fillId="0" borderId="23" xfId="1" applyNumberFormat="1" applyFont="1" applyBorder="1" applyAlignment="1">
      <alignment vertical="center"/>
    </xf>
    <xf numFmtId="180" fontId="8" fillId="0" borderId="24" xfId="1" applyNumberFormat="1" applyFont="1" applyBorder="1" applyAlignment="1">
      <alignment vertical="center"/>
    </xf>
    <xf numFmtId="181" fontId="7" fillId="0" borderId="21" xfId="1" applyNumberFormat="1" applyFont="1" applyFill="1" applyBorder="1" applyAlignment="1">
      <alignment vertical="center"/>
    </xf>
    <xf numFmtId="181" fontId="7" fillId="0" borderId="5" xfId="1" applyNumberFormat="1" applyFont="1" applyFill="1" applyBorder="1" applyAlignment="1">
      <alignment vertical="center"/>
    </xf>
    <xf numFmtId="181" fontId="8" fillId="0" borderId="6" xfId="1" applyNumberFormat="1" applyFont="1" applyBorder="1" applyAlignment="1">
      <alignment vertical="center"/>
    </xf>
    <xf numFmtId="176" fontId="7" fillId="0" borderId="9" xfId="2" applyNumberFormat="1" applyFont="1" applyBorder="1">
      <alignment vertical="center"/>
    </xf>
    <xf numFmtId="177" fontId="7" fillId="0" borderId="9" xfId="2" applyNumberFormat="1" applyFont="1" applyBorder="1">
      <alignment vertical="center"/>
    </xf>
    <xf numFmtId="177" fontId="7" fillId="0" borderId="10" xfId="2" applyNumberFormat="1" applyFont="1" applyBorder="1">
      <alignment vertical="center"/>
    </xf>
    <xf numFmtId="178" fontId="7" fillId="0" borderId="11" xfId="2" applyNumberFormat="1" applyFont="1" applyBorder="1">
      <alignment vertical="center"/>
    </xf>
    <xf numFmtId="178" fontId="7" fillId="0" borderId="12" xfId="2" applyNumberFormat="1" applyFont="1" applyBorder="1">
      <alignment vertical="center"/>
    </xf>
    <xf numFmtId="179" fontId="7" fillId="0" borderId="13" xfId="2" applyNumberFormat="1" applyFont="1" applyBorder="1">
      <alignment vertical="center"/>
    </xf>
    <xf numFmtId="180" fontId="7" fillId="0" borderId="8" xfId="1" applyNumberFormat="1" applyFont="1" applyBorder="1" applyAlignment="1">
      <alignment vertical="center"/>
    </xf>
    <xf numFmtId="181" fontId="7" fillId="0" borderId="25" xfId="1" applyNumberFormat="1" applyFont="1" applyFill="1" applyBorder="1" applyAlignment="1">
      <alignment vertical="center"/>
    </xf>
    <xf numFmtId="181" fontId="7" fillId="0" borderId="9" xfId="1" applyNumberFormat="1" applyFont="1" applyFill="1" applyBorder="1" applyAlignment="1">
      <alignment vertical="center"/>
    </xf>
    <xf numFmtId="181" fontId="8" fillId="0" borderId="10" xfId="1" applyNumberFormat="1" applyFont="1" applyBorder="1" applyAlignment="1">
      <alignment vertical="center"/>
    </xf>
    <xf numFmtId="176" fontId="7" fillId="0" borderId="15" xfId="2" applyNumberFormat="1" applyFont="1" applyBorder="1">
      <alignment vertical="center"/>
    </xf>
    <xf numFmtId="0" fontId="7" fillId="0" borderId="16" xfId="2" applyFont="1" applyBorder="1">
      <alignment vertical="center"/>
    </xf>
    <xf numFmtId="177" fontId="7" fillId="0" borderId="15" xfId="2" applyNumberFormat="1" applyFont="1" applyBorder="1">
      <alignment vertical="center"/>
    </xf>
    <xf numFmtId="177" fontId="7" fillId="0" borderId="17" xfId="2" applyNumberFormat="1" applyFont="1" applyBorder="1">
      <alignment vertical="center"/>
    </xf>
    <xf numFmtId="178" fontId="7" fillId="0" borderId="14" xfId="2" applyNumberFormat="1" applyFont="1" applyBorder="1">
      <alignment vertical="center"/>
    </xf>
    <xf numFmtId="178" fontId="7" fillId="0" borderId="18" xfId="2" applyNumberFormat="1" applyFont="1" applyBorder="1">
      <alignment vertical="center"/>
    </xf>
    <xf numFmtId="179" fontId="7" fillId="0" borderId="17" xfId="2" applyNumberFormat="1" applyFont="1" applyBorder="1">
      <alignment vertical="center"/>
    </xf>
    <xf numFmtId="181" fontId="8" fillId="0" borderId="27" xfId="1" applyNumberFormat="1" applyFont="1" applyBorder="1" applyAlignment="1">
      <alignment vertical="center"/>
    </xf>
    <xf numFmtId="181" fontId="8" fillId="0" borderId="23" xfId="1" applyNumberFormat="1" applyFont="1" applyBorder="1" applyAlignment="1">
      <alignment vertical="center"/>
    </xf>
    <xf numFmtId="181" fontId="8" fillId="0" borderId="24" xfId="1" applyNumberFormat="1" applyFont="1" applyBorder="1" applyAlignment="1">
      <alignment vertical="center"/>
    </xf>
    <xf numFmtId="178" fontId="8" fillId="0" borderId="0" xfId="0" applyNumberFormat="1" applyFont="1">
      <alignment vertical="center"/>
    </xf>
    <xf numFmtId="38" fontId="8" fillId="0" borderId="0" xfId="1" applyFont="1" applyBorder="1" applyAlignment="1">
      <alignment vertical="center"/>
    </xf>
    <xf numFmtId="38" fontId="8" fillId="2" borderId="5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/>
    </xf>
    <xf numFmtId="38" fontId="8" fillId="2" borderId="6" xfId="1" applyFont="1" applyFill="1" applyBorder="1" applyAlignment="1">
      <alignment horizontal="center" vertical="center" shrinkToFit="1"/>
    </xf>
    <xf numFmtId="183" fontId="7" fillId="2" borderId="5" xfId="2" applyNumberFormat="1" applyFont="1" applyFill="1" applyBorder="1" applyAlignment="1">
      <alignment horizontal="center" vertical="center"/>
    </xf>
    <xf numFmtId="182" fontId="7" fillId="2" borderId="8" xfId="2" applyNumberFormat="1" applyFont="1" applyFill="1" applyBorder="1" applyAlignment="1">
      <alignment horizontal="center" vertical="center"/>
    </xf>
    <xf numFmtId="183" fontId="7" fillId="2" borderId="9" xfId="2" applyNumberFormat="1" applyFont="1" applyFill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184" fontId="9" fillId="0" borderId="0" xfId="0" applyNumberFormat="1" applyFont="1" applyAlignment="1">
      <alignment horizontal="left" vertical="center"/>
    </xf>
    <xf numFmtId="184" fontId="10" fillId="0" borderId="0" xfId="0" applyNumberFormat="1" applyFont="1" applyAlignment="1">
      <alignment horizontal="left" vertical="center"/>
    </xf>
    <xf numFmtId="182" fontId="7" fillId="2" borderId="4" xfId="2" applyNumberFormat="1" applyFont="1" applyFill="1" applyBorder="1" applyAlignment="1">
      <alignment horizontal="center" vertical="center"/>
    </xf>
    <xf numFmtId="185" fontId="10" fillId="0" borderId="0" xfId="0" applyNumberFormat="1" applyFont="1" applyAlignment="1">
      <alignment horizontal="left" vertical="center"/>
    </xf>
    <xf numFmtId="179" fontId="7" fillId="0" borderId="10" xfId="2" applyNumberFormat="1" applyFont="1" applyBorder="1">
      <alignment vertical="center"/>
    </xf>
    <xf numFmtId="178" fontId="7" fillId="0" borderId="20" xfId="2" applyNumberFormat="1" applyFont="1" applyBorder="1">
      <alignment vertical="center"/>
    </xf>
    <xf numFmtId="178" fontId="7" fillId="0" borderId="5" xfId="2" applyNumberFormat="1" applyFont="1" applyBorder="1">
      <alignment vertical="center"/>
    </xf>
    <xf numFmtId="178" fontId="7" fillId="0" borderId="9" xfId="2" applyNumberFormat="1" applyFont="1" applyBorder="1">
      <alignment vertical="center"/>
    </xf>
    <xf numFmtId="180" fontId="7" fillId="0" borderId="20" xfId="1" applyNumberFormat="1" applyFont="1" applyBorder="1" applyAlignment="1">
      <alignment vertical="center"/>
    </xf>
    <xf numFmtId="186" fontId="7" fillId="0" borderId="5" xfId="2" applyNumberFormat="1" applyFont="1" applyBorder="1">
      <alignment vertical="center"/>
    </xf>
    <xf numFmtId="186" fontId="7" fillId="0" borderId="9" xfId="2" applyNumberFormat="1" applyFont="1" applyBorder="1">
      <alignment vertical="center"/>
    </xf>
    <xf numFmtId="180" fontId="8" fillId="0" borderId="22" xfId="1" applyNumberFormat="1" applyFont="1" applyBorder="1" applyAlignment="1">
      <alignment vertical="center" shrinkToFit="1"/>
    </xf>
    <xf numFmtId="186" fontId="7" fillId="0" borderId="7" xfId="2" applyNumberFormat="1" applyFont="1" applyBorder="1">
      <alignment vertical="center"/>
    </xf>
    <xf numFmtId="181" fontId="7" fillId="0" borderId="10" xfId="1" applyNumberFormat="1" applyFont="1" applyBorder="1" applyAlignment="1">
      <alignment vertical="center"/>
    </xf>
    <xf numFmtId="185" fontId="10" fillId="0" borderId="0" xfId="0" applyNumberFormat="1" applyFont="1" applyAlignment="1">
      <alignment horizontal="center" vertical="center"/>
    </xf>
    <xf numFmtId="0" fontId="7" fillId="2" borderId="2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33" xfId="2" applyFont="1" applyFill="1" applyBorder="1" applyAlignment="1">
      <alignment horizontal="center" vertical="center"/>
    </xf>
    <xf numFmtId="0" fontId="7" fillId="2" borderId="28" xfId="2" applyFont="1" applyFill="1" applyBorder="1" applyAlignment="1">
      <alignment horizontal="center" vertical="center"/>
    </xf>
    <xf numFmtId="0" fontId="7" fillId="2" borderId="31" xfId="2" applyFont="1" applyFill="1" applyBorder="1" applyAlignment="1">
      <alignment horizontal="center" vertical="center"/>
    </xf>
    <xf numFmtId="0" fontId="7" fillId="2" borderId="32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2" borderId="30" xfId="2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38" fontId="7" fillId="2" borderId="19" xfId="1" applyFont="1" applyFill="1" applyBorder="1" applyAlignment="1">
      <alignment horizontal="center" vertical="center"/>
    </xf>
    <xf numFmtId="38" fontId="7" fillId="2" borderId="20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center" vertical="center"/>
    </xf>
    <xf numFmtId="0" fontId="8" fillId="0" borderId="40" xfId="0" applyFont="1" applyBorder="1" applyAlignment="1">
      <alignment horizontal="left" vertical="top" wrapText="1"/>
    </xf>
    <xf numFmtId="0" fontId="8" fillId="0" borderId="41" xfId="0" applyFont="1" applyBorder="1" applyAlignment="1">
      <alignment horizontal="left" vertical="top" wrapText="1"/>
    </xf>
    <xf numFmtId="0" fontId="8" fillId="0" borderId="42" xfId="0" applyFont="1" applyBorder="1" applyAlignment="1">
      <alignment horizontal="left" vertical="top" wrapText="1"/>
    </xf>
    <xf numFmtId="0" fontId="8" fillId="0" borderId="34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35" xfId="0" applyFont="1" applyBorder="1" applyAlignment="1">
      <alignment horizontal="left" vertical="top" wrapText="1"/>
    </xf>
    <xf numFmtId="0" fontId="8" fillId="0" borderId="22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38" fontId="8" fillId="2" borderId="1" xfId="1" applyFont="1" applyFill="1" applyBorder="1" applyAlignment="1">
      <alignment horizontal="center" vertical="center" shrinkToFit="1"/>
    </xf>
    <xf numFmtId="38" fontId="8" fillId="2" borderId="2" xfId="1" applyFont="1" applyFill="1" applyBorder="1" applyAlignment="1">
      <alignment horizontal="center" vertical="center" shrinkToFit="1"/>
    </xf>
    <xf numFmtId="38" fontId="8" fillId="2" borderId="4" xfId="1" applyFont="1" applyFill="1" applyBorder="1" applyAlignment="1">
      <alignment horizontal="center" vertical="center" shrinkToFit="1"/>
    </xf>
    <xf numFmtId="38" fontId="8" fillId="2" borderId="5" xfId="1" applyFont="1" applyFill="1" applyBorder="1" applyAlignment="1">
      <alignment horizontal="center" vertical="center" shrinkToFit="1"/>
    </xf>
    <xf numFmtId="38" fontId="8" fillId="2" borderId="2" xfId="1" applyFont="1" applyFill="1" applyBorder="1" applyAlignment="1">
      <alignment horizontal="center" vertical="center"/>
    </xf>
    <xf numFmtId="38" fontId="8" fillId="2" borderId="3" xfId="1" applyFont="1" applyFill="1" applyBorder="1" applyAlignment="1">
      <alignment horizontal="center" vertical="center"/>
    </xf>
    <xf numFmtId="38" fontId="8" fillId="0" borderId="4" xfId="1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8" xfId="1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26" xfId="1" applyFont="1" applyFill="1" applyBorder="1" applyAlignment="1">
      <alignment horizontal="center" vertical="center"/>
    </xf>
    <xf numFmtId="38" fontId="8" fillId="0" borderId="23" xfId="1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22" xfId="2" applyFont="1" applyFill="1" applyBorder="1" applyAlignment="1">
      <alignment horizontal="center" vertical="center"/>
    </xf>
    <xf numFmtId="0" fontId="7" fillId="2" borderId="27" xfId="2" applyFont="1" applyFill="1" applyBorder="1" applyAlignment="1">
      <alignment horizontal="center" vertical="center"/>
    </xf>
    <xf numFmtId="176" fontId="7" fillId="0" borderId="23" xfId="2" applyNumberFormat="1" applyFont="1" applyBorder="1">
      <alignment vertical="center"/>
    </xf>
    <xf numFmtId="0" fontId="7" fillId="0" borderId="43" xfId="2" applyFont="1" applyBorder="1">
      <alignment vertical="center"/>
    </xf>
    <xf numFmtId="177" fontId="7" fillId="0" borderId="23" xfId="2" applyNumberFormat="1" applyFont="1" applyBorder="1">
      <alignment vertical="center"/>
    </xf>
    <xf numFmtId="177" fontId="7" fillId="0" borderId="24" xfId="2" applyNumberFormat="1" applyFont="1" applyBorder="1">
      <alignment vertical="center"/>
    </xf>
    <xf numFmtId="178" fontId="7" fillId="0" borderId="22" xfId="2" applyNumberFormat="1" applyFont="1" applyBorder="1">
      <alignment vertical="center"/>
    </xf>
    <xf numFmtId="178" fontId="7" fillId="0" borderId="23" xfId="2" applyNumberFormat="1" applyFont="1" applyBorder="1">
      <alignment vertical="center"/>
    </xf>
    <xf numFmtId="179" fontId="7" fillId="0" borderId="24" xfId="2" applyNumberFormat="1" applyFont="1" applyBorder="1">
      <alignment vertical="center"/>
    </xf>
    <xf numFmtId="178" fontId="7" fillId="0" borderId="8" xfId="2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20</a:t>
            </a:r>
            <a:r>
              <a:rPr lang="ja-JP" altLang="en-US"/>
              <a:t>年度～令和</a:t>
            </a:r>
            <a:r>
              <a:rPr lang="en-US" altLang="ja-JP"/>
              <a:t>5</a:t>
            </a:r>
            <a:r>
              <a:rPr lang="ja-JP" altLang="en-US"/>
              <a:t>年度ゆいばす　年度別利用者数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6623752031025325E-2"/>
          <c:y val="0.13544254693578411"/>
          <c:w val="0.90371524705193185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一覧!$C$3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一覧!$A$5:$A$20</c:f>
              <c:strCache>
                <c:ptCount val="16"/>
                <c:pt idx="0">
                  <c:v>平成20年度</c:v>
                </c:pt>
                <c:pt idx="1">
                  <c:v>平成21年度</c:v>
                </c:pt>
                <c:pt idx="2">
                  <c:v>平成22年度</c:v>
                </c:pt>
                <c:pt idx="3">
                  <c:v>平成23年度</c:v>
                </c:pt>
                <c:pt idx="4">
                  <c:v>平成24年度</c:v>
                </c:pt>
                <c:pt idx="5">
                  <c:v>平成25年度</c:v>
                </c:pt>
                <c:pt idx="6">
                  <c:v>平成26年度</c:v>
                </c:pt>
                <c:pt idx="7">
                  <c:v>平成27年度</c:v>
                </c:pt>
                <c:pt idx="8">
                  <c:v>平成28年度</c:v>
                </c:pt>
                <c:pt idx="9">
                  <c:v>平成29年度</c:v>
                </c:pt>
                <c:pt idx="10">
                  <c:v>平成30年度</c:v>
                </c:pt>
                <c:pt idx="11">
                  <c:v>令和1年度</c:v>
                </c:pt>
                <c:pt idx="12">
                  <c:v>令和2年度</c:v>
                </c:pt>
                <c:pt idx="13">
                  <c:v>令和3年度</c:v>
                </c:pt>
                <c:pt idx="14">
                  <c:v>令和4年度</c:v>
                </c:pt>
                <c:pt idx="15">
                  <c:v>令和5年度</c:v>
                </c:pt>
              </c:strCache>
            </c:strRef>
          </c:cat>
          <c:val>
            <c:numRef>
              <c:f>一覧!$C$5:$C$20</c:f>
              <c:numCache>
                <c:formatCode>#,##0" 人"</c:formatCode>
                <c:ptCount val="16"/>
                <c:pt idx="0">
                  <c:v>10645</c:v>
                </c:pt>
                <c:pt idx="1">
                  <c:v>9489</c:v>
                </c:pt>
                <c:pt idx="2">
                  <c:v>9166</c:v>
                </c:pt>
                <c:pt idx="3">
                  <c:v>8188</c:v>
                </c:pt>
                <c:pt idx="4">
                  <c:v>8198</c:v>
                </c:pt>
                <c:pt idx="5">
                  <c:v>8285</c:v>
                </c:pt>
                <c:pt idx="6">
                  <c:v>7594</c:v>
                </c:pt>
                <c:pt idx="7">
                  <c:v>7531</c:v>
                </c:pt>
                <c:pt idx="8">
                  <c:v>8311</c:v>
                </c:pt>
                <c:pt idx="9">
                  <c:v>7912</c:v>
                </c:pt>
                <c:pt idx="10">
                  <c:v>8142</c:v>
                </c:pt>
                <c:pt idx="11">
                  <c:v>7087</c:v>
                </c:pt>
                <c:pt idx="12">
                  <c:v>5853</c:v>
                </c:pt>
                <c:pt idx="13">
                  <c:v>5425</c:v>
                </c:pt>
                <c:pt idx="14">
                  <c:v>5630</c:v>
                </c:pt>
                <c:pt idx="15">
                  <c:v>6553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76-4600-BD4E-C070A34B63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27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'H27'!$C$3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'H27'!$B$5:$B$16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'H27'!$C$5:$C$16</c:f>
              <c:numCache>
                <c:formatCode>#,##0" 人"</c:formatCode>
                <c:ptCount val="12"/>
                <c:pt idx="0">
                  <c:v>646</c:v>
                </c:pt>
                <c:pt idx="1">
                  <c:v>536</c:v>
                </c:pt>
                <c:pt idx="2">
                  <c:v>644</c:v>
                </c:pt>
                <c:pt idx="3">
                  <c:v>675</c:v>
                </c:pt>
                <c:pt idx="4">
                  <c:v>640</c:v>
                </c:pt>
                <c:pt idx="5">
                  <c:v>586</c:v>
                </c:pt>
                <c:pt idx="6">
                  <c:v>637</c:v>
                </c:pt>
                <c:pt idx="7">
                  <c:v>608</c:v>
                </c:pt>
                <c:pt idx="8">
                  <c:v>593</c:v>
                </c:pt>
                <c:pt idx="9">
                  <c:v>577</c:v>
                </c:pt>
                <c:pt idx="10">
                  <c:v>645</c:v>
                </c:pt>
                <c:pt idx="11">
                  <c:v>744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97-42B1-A96D-2E943FCC31F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26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'H26'!$C$3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'H26'!$B$5:$B$16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'H26'!$C$5:$C$16</c:f>
              <c:numCache>
                <c:formatCode>#,##0" 人"</c:formatCode>
                <c:ptCount val="12"/>
                <c:pt idx="0">
                  <c:v>723</c:v>
                </c:pt>
                <c:pt idx="1">
                  <c:v>661</c:v>
                </c:pt>
                <c:pt idx="2">
                  <c:v>751</c:v>
                </c:pt>
                <c:pt idx="3">
                  <c:v>808</c:v>
                </c:pt>
                <c:pt idx="4">
                  <c:v>662</c:v>
                </c:pt>
                <c:pt idx="5">
                  <c:v>640</c:v>
                </c:pt>
                <c:pt idx="6">
                  <c:v>541</c:v>
                </c:pt>
                <c:pt idx="7">
                  <c:v>516</c:v>
                </c:pt>
                <c:pt idx="8">
                  <c:v>560</c:v>
                </c:pt>
                <c:pt idx="9">
                  <c:v>555</c:v>
                </c:pt>
                <c:pt idx="10">
                  <c:v>561</c:v>
                </c:pt>
                <c:pt idx="11">
                  <c:v>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E-46D1-B341-F8A01C5EE96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25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'H25'!$C$3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'H25'!$B$5:$B$16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'H25'!$C$5:$C$16</c:f>
              <c:numCache>
                <c:formatCode>#,##0" 人"</c:formatCode>
                <c:ptCount val="12"/>
                <c:pt idx="0">
                  <c:v>751</c:v>
                </c:pt>
                <c:pt idx="1">
                  <c:v>718</c:v>
                </c:pt>
                <c:pt idx="2">
                  <c:v>641</c:v>
                </c:pt>
                <c:pt idx="3">
                  <c:v>734</c:v>
                </c:pt>
                <c:pt idx="4">
                  <c:v>776</c:v>
                </c:pt>
                <c:pt idx="5">
                  <c:v>680</c:v>
                </c:pt>
                <c:pt idx="6">
                  <c:v>844</c:v>
                </c:pt>
                <c:pt idx="7">
                  <c:v>649</c:v>
                </c:pt>
                <c:pt idx="8">
                  <c:v>631</c:v>
                </c:pt>
                <c:pt idx="9">
                  <c:v>597</c:v>
                </c:pt>
                <c:pt idx="10">
                  <c:v>597</c:v>
                </c:pt>
                <c:pt idx="11">
                  <c:v>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F2-401F-BD6E-4B7B48B04D2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24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'H24'!$C$3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'H24'!$B$5:$B$16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'H24'!$C$5:$C$16</c:f>
              <c:numCache>
                <c:formatCode>#,##0" 人"</c:formatCode>
                <c:ptCount val="12"/>
                <c:pt idx="0">
                  <c:v>735</c:v>
                </c:pt>
                <c:pt idx="1">
                  <c:v>666</c:v>
                </c:pt>
                <c:pt idx="2">
                  <c:v>627</c:v>
                </c:pt>
                <c:pt idx="3">
                  <c:v>672</c:v>
                </c:pt>
                <c:pt idx="4">
                  <c:v>670</c:v>
                </c:pt>
                <c:pt idx="5">
                  <c:v>636</c:v>
                </c:pt>
                <c:pt idx="6">
                  <c:v>745</c:v>
                </c:pt>
                <c:pt idx="7">
                  <c:v>708</c:v>
                </c:pt>
                <c:pt idx="8">
                  <c:v>679</c:v>
                </c:pt>
                <c:pt idx="9">
                  <c:v>649</c:v>
                </c:pt>
                <c:pt idx="10">
                  <c:v>676</c:v>
                </c:pt>
                <c:pt idx="11">
                  <c:v>735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5-4140-85CD-7E7DF4EBB3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23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'H23'!$C$3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'H23'!$B$5:$B$16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'H23'!$C$5:$C$16</c:f>
              <c:numCache>
                <c:formatCode>#,##0" 人"</c:formatCode>
                <c:ptCount val="12"/>
                <c:pt idx="0">
                  <c:v>717</c:v>
                </c:pt>
                <c:pt idx="1">
                  <c:v>621</c:v>
                </c:pt>
                <c:pt idx="2">
                  <c:v>776</c:v>
                </c:pt>
                <c:pt idx="3">
                  <c:v>669</c:v>
                </c:pt>
                <c:pt idx="4">
                  <c:v>776</c:v>
                </c:pt>
                <c:pt idx="5">
                  <c:v>635</c:v>
                </c:pt>
                <c:pt idx="6">
                  <c:v>712</c:v>
                </c:pt>
                <c:pt idx="7">
                  <c:v>719</c:v>
                </c:pt>
                <c:pt idx="8">
                  <c:v>633</c:v>
                </c:pt>
                <c:pt idx="9">
                  <c:v>562</c:v>
                </c:pt>
                <c:pt idx="10">
                  <c:v>608</c:v>
                </c:pt>
                <c:pt idx="11">
                  <c:v>760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14-4DE4-8BC5-E15C4B38585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22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'H22'!$C$3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'H22'!$B$5:$B$16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'H22'!$C$5:$C$16</c:f>
              <c:numCache>
                <c:formatCode>#,##0" 人"</c:formatCode>
                <c:ptCount val="12"/>
                <c:pt idx="0">
                  <c:v>847</c:v>
                </c:pt>
                <c:pt idx="1">
                  <c:v>700</c:v>
                </c:pt>
                <c:pt idx="2">
                  <c:v>803</c:v>
                </c:pt>
                <c:pt idx="3">
                  <c:v>810</c:v>
                </c:pt>
                <c:pt idx="4">
                  <c:v>812</c:v>
                </c:pt>
                <c:pt idx="5">
                  <c:v>842</c:v>
                </c:pt>
                <c:pt idx="6">
                  <c:v>844</c:v>
                </c:pt>
                <c:pt idx="7">
                  <c:v>795</c:v>
                </c:pt>
                <c:pt idx="8">
                  <c:v>741</c:v>
                </c:pt>
                <c:pt idx="9">
                  <c:v>625</c:v>
                </c:pt>
                <c:pt idx="10">
                  <c:v>677</c:v>
                </c:pt>
                <c:pt idx="11">
                  <c:v>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8-48C1-9CAD-DC3650AE9C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21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'H21'!$C$3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'H21'!$B$5:$B$16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'H21'!$C$5:$C$16</c:f>
              <c:numCache>
                <c:formatCode>#,##0" 人"</c:formatCode>
                <c:ptCount val="12"/>
                <c:pt idx="0">
                  <c:v>846</c:v>
                </c:pt>
                <c:pt idx="1">
                  <c:v>777</c:v>
                </c:pt>
                <c:pt idx="2">
                  <c:v>827</c:v>
                </c:pt>
                <c:pt idx="3">
                  <c:v>867</c:v>
                </c:pt>
                <c:pt idx="4">
                  <c:v>755</c:v>
                </c:pt>
                <c:pt idx="5">
                  <c:v>791</c:v>
                </c:pt>
                <c:pt idx="6">
                  <c:v>906</c:v>
                </c:pt>
                <c:pt idx="7">
                  <c:v>681</c:v>
                </c:pt>
                <c:pt idx="8">
                  <c:v>805</c:v>
                </c:pt>
                <c:pt idx="9">
                  <c:v>662</c:v>
                </c:pt>
                <c:pt idx="10">
                  <c:v>690</c:v>
                </c:pt>
                <c:pt idx="11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6-4907-8FFA-C1E9EF3D8F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20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'H20'!$C$3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'H20'!$B$5:$B$16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'H20'!$C$5:$C$16</c:f>
              <c:numCache>
                <c:formatCode>#,##0" 人"</c:formatCode>
                <c:ptCount val="12"/>
                <c:pt idx="0">
                  <c:v>940</c:v>
                </c:pt>
                <c:pt idx="1">
                  <c:v>892</c:v>
                </c:pt>
                <c:pt idx="2">
                  <c:v>1026</c:v>
                </c:pt>
                <c:pt idx="3">
                  <c:v>1074</c:v>
                </c:pt>
                <c:pt idx="4">
                  <c:v>886</c:v>
                </c:pt>
                <c:pt idx="5">
                  <c:v>914</c:v>
                </c:pt>
                <c:pt idx="6">
                  <c:v>977</c:v>
                </c:pt>
                <c:pt idx="7">
                  <c:v>740</c:v>
                </c:pt>
                <c:pt idx="8">
                  <c:v>911</c:v>
                </c:pt>
                <c:pt idx="9">
                  <c:v>672</c:v>
                </c:pt>
                <c:pt idx="10">
                  <c:v>761</c:v>
                </c:pt>
                <c:pt idx="11">
                  <c:v>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C8-4E12-A8A5-8E4F6E4B8F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5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'R5'!$C$3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'R5'!$B$5:$B$16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'R5'!$C$5:$C$16</c:f>
              <c:numCache>
                <c:formatCode>#,##0" 人"</c:formatCode>
                <c:ptCount val="12"/>
                <c:pt idx="0">
                  <c:v>492</c:v>
                </c:pt>
                <c:pt idx="1">
                  <c:v>467</c:v>
                </c:pt>
                <c:pt idx="2">
                  <c:v>525</c:v>
                </c:pt>
                <c:pt idx="3">
                  <c:v>559</c:v>
                </c:pt>
                <c:pt idx="4">
                  <c:v>568</c:v>
                </c:pt>
                <c:pt idx="5">
                  <c:v>520</c:v>
                </c:pt>
                <c:pt idx="6">
                  <c:v>602</c:v>
                </c:pt>
                <c:pt idx="7">
                  <c:v>565</c:v>
                </c:pt>
                <c:pt idx="8">
                  <c:v>608</c:v>
                </c:pt>
                <c:pt idx="9">
                  <c:v>498</c:v>
                </c:pt>
                <c:pt idx="10">
                  <c:v>556</c:v>
                </c:pt>
                <c:pt idx="11">
                  <c:v>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8E-4B73-A51E-FE5F11C04E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4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'R4'!$C$3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'R4'!$B$5:$B$16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'R4'!$C$5:$C$16</c:f>
              <c:numCache>
                <c:formatCode>#,##0" 人"</c:formatCode>
                <c:ptCount val="12"/>
                <c:pt idx="0">
                  <c:v>438</c:v>
                </c:pt>
                <c:pt idx="1">
                  <c:v>403</c:v>
                </c:pt>
                <c:pt idx="2">
                  <c:v>516</c:v>
                </c:pt>
                <c:pt idx="3">
                  <c:v>498</c:v>
                </c:pt>
                <c:pt idx="4">
                  <c:v>487</c:v>
                </c:pt>
                <c:pt idx="5">
                  <c:v>468</c:v>
                </c:pt>
                <c:pt idx="6">
                  <c:v>523</c:v>
                </c:pt>
                <c:pt idx="7">
                  <c:v>461</c:v>
                </c:pt>
                <c:pt idx="8">
                  <c:v>498</c:v>
                </c:pt>
                <c:pt idx="9">
                  <c:v>406</c:v>
                </c:pt>
                <c:pt idx="10">
                  <c:v>431</c:v>
                </c:pt>
                <c:pt idx="11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81-43B4-86D3-18B21CCBCA4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3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'R3'!$C$3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'R3'!$B$5:$B$16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'R3'!$C$5:$C$16</c:f>
              <c:numCache>
                <c:formatCode>#,##0" 人"</c:formatCode>
                <c:ptCount val="12"/>
                <c:pt idx="0">
                  <c:v>456</c:v>
                </c:pt>
                <c:pt idx="1">
                  <c:v>390</c:v>
                </c:pt>
                <c:pt idx="2">
                  <c:v>467</c:v>
                </c:pt>
                <c:pt idx="3">
                  <c:v>411</c:v>
                </c:pt>
                <c:pt idx="4">
                  <c:v>398</c:v>
                </c:pt>
                <c:pt idx="5">
                  <c:v>506</c:v>
                </c:pt>
                <c:pt idx="6">
                  <c:v>535</c:v>
                </c:pt>
                <c:pt idx="7">
                  <c:v>581</c:v>
                </c:pt>
                <c:pt idx="8">
                  <c:v>503</c:v>
                </c:pt>
                <c:pt idx="9">
                  <c:v>407</c:v>
                </c:pt>
                <c:pt idx="10">
                  <c:v>345</c:v>
                </c:pt>
                <c:pt idx="11">
                  <c:v>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76-46F0-80B5-139A64C2ACD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2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'R2'!$C$3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'R2'!$B$5:$B$16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'R2'!$C$5:$C$16</c:f>
              <c:numCache>
                <c:formatCode>#,##0" 人"</c:formatCode>
                <c:ptCount val="12"/>
                <c:pt idx="0">
                  <c:v>394</c:v>
                </c:pt>
                <c:pt idx="1">
                  <c:v>384</c:v>
                </c:pt>
                <c:pt idx="2">
                  <c:v>533</c:v>
                </c:pt>
                <c:pt idx="3">
                  <c:v>535</c:v>
                </c:pt>
                <c:pt idx="4">
                  <c:v>451</c:v>
                </c:pt>
                <c:pt idx="5">
                  <c:v>499</c:v>
                </c:pt>
                <c:pt idx="6">
                  <c:v>584</c:v>
                </c:pt>
                <c:pt idx="7">
                  <c:v>544</c:v>
                </c:pt>
                <c:pt idx="8">
                  <c:v>570</c:v>
                </c:pt>
                <c:pt idx="9">
                  <c:v>367</c:v>
                </c:pt>
                <c:pt idx="10">
                  <c:v>443</c:v>
                </c:pt>
                <c:pt idx="11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BE-4F0A-BF5D-3F0C707AB4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令和</a:t>
            </a:r>
            <a:r>
              <a:rPr lang="en-US" altLang="ja-JP"/>
              <a:t>1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'R1'!$C$3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'R1'!$B$5:$B$16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'R1'!$C$5:$C$16</c:f>
              <c:numCache>
                <c:formatCode>#,##0" 人"</c:formatCode>
                <c:ptCount val="12"/>
                <c:pt idx="0">
                  <c:v>599</c:v>
                </c:pt>
                <c:pt idx="1">
                  <c:v>555</c:v>
                </c:pt>
                <c:pt idx="2">
                  <c:v>595</c:v>
                </c:pt>
                <c:pt idx="3">
                  <c:v>717</c:v>
                </c:pt>
                <c:pt idx="4">
                  <c:v>564</c:v>
                </c:pt>
                <c:pt idx="5">
                  <c:v>648</c:v>
                </c:pt>
                <c:pt idx="6">
                  <c:v>645</c:v>
                </c:pt>
                <c:pt idx="7">
                  <c:v>620</c:v>
                </c:pt>
                <c:pt idx="8">
                  <c:v>670</c:v>
                </c:pt>
                <c:pt idx="9">
                  <c:v>512</c:v>
                </c:pt>
                <c:pt idx="10">
                  <c:v>476</c:v>
                </c:pt>
                <c:pt idx="11">
                  <c:v>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B-4A02-A8CA-12A6C88B8C9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30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'H30'!$C$3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'H30'!$B$5:$B$16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'H30'!$C$5:$C$16</c:f>
              <c:numCache>
                <c:formatCode>#,##0" 人"</c:formatCode>
                <c:ptCount val="12"/>
                <c:pt idx="0">
                  <c:v>650</c:v>
                </c:pt>
                <c:pt idx="1">
                  <c:v>716</c:v>
                </c:pt>
                <c:pt idx="2">
                  <c:v>723</c:v>
                </c:pt>
                <c:pt idx="3">
                  <c:v>720</c:v>
                </c:pt>
                <c:pt idx="4">
                  <c:v>698</c:v>
                </c:pt>
                <c:pt idx="5">
                  <c:v>618</c:v>
                </c:pt>
                <c:pt idx="6">
                  <c:v>790</c:v>
                </c:pt>
                <c:pt idx="7">
                  <c:v>725</c:v>
                </c:pt>
                <c:pt idx="8">
                  <c:v>694</c:v>
                </c:pt>
                <c:pt idx="9">
                  <c:v>540</c:v>
                </c:pt>
                <c:pt idx="10">
                  <c:v>620</c:v>
                </c:pt>
                <c:pt idx="11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5-4444-BD35-E55A51C1835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29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'H29'!$C$3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'H29'!$B$5:$B$16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'H29'!$C$5:$C$16</c:f>
              <c:numCache>
                <c:formatCode>#,##0" 人"</c:formatCode>
                <c:ptCount val="12"/>
                <c:pt idx="0">
                  <c:v>698</c:v>
                </c:pt>
                <c:pt idx="1">
                  <c:v>648</c:v>
                </c:pt>
                <c:pt idx="2">
                  <c:v>700</c:v>
                </c:pt>
                <c:pt idx="3">
                  <c:v>677</c:v>
                </c:pt>
                <c:pt idx="4">
                  <c:v>681</c:v>
                </c:pt>
                <c:pt idx="5">
                  <c:v>551</c:v>
                </c:pt>
                <c:pt idx="6">
                  <c:v>680</c:v>
                </c:pt>
                <c:pt idx="7">
                  <c:v>731</c:v>
                </c:pt>
                <c:pt idx="8">
                  <c:v>674</c:v>
                </c:pt>
                <c:pt idx="9">
                  <c:v>612</c:v>
                </c:pt>
                <c:pt idx="10">
                  <c:v>604</c:v>
                </c:pt>
                <c:pt idx="11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21-4AB7-9C91-1171B03CB9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/>
              <a:t>平成</a:t>
            </a:r>
            <a:r>
              <a:rPr lang="en-US" altLang="ja-JP"/>
              <a:t>28</a:t>
            </a:r>
            <a:r>
              <a:rPr lang="ja-JP" altLang="en-US"/>
              <a:t>年度ゆいばす　月別利用者数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880314960629921"/>
          <c:y val="0.13544254693578411"/>
          <c:w val="0.84341907261592297"/>
          <c:h val="0.730630325858185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'H28'!$C$3</c:f>
              <c:strCache>
                <c:ptCount val="1"/>
                <c:pt idx="0">
                  <c:v>利用者数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'H28'!$B$5:$B$16</c:f>
              <c:numCache>
                <c:formatCode>General"月"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'H28'!$C$5:$C$16</c:f>
              <c:numCache>
                <c:formatCode>#,##0" 人"</c:formatCode>
                <c:ptCount val="12"/>
                <c:pt idx="0">
                  <c:v>682</c:v>
                </c:pt>
                <c:pt idx="1">
                  <c:v>673</c:v>
                </c:pt>
                <c:pt idx="2">
                  <c:v>831</c:v>
                </c:pt>
                <c:pt idx="3">
                  <c:v>773</c:v>
                </c:pt>
                <c:pt idx="4">
                  <c:v>722</c:v>
                </c:pt>
                <c:pt idx="5">
                  <c:v>735</c:v>
                </c:pt>
                <c:pt idx="6">
                  <c:v>757</c:v>
                </c:pt>
                <c:pt idx="7">
                  <c:v>737</c:v>
                </c:pt>
                <c:pt idx="8">
                  <c:v>632</c:v>
                </c:pt>
                <c:pt idx="9">
                  <c:v>507</c:v>
                </c:pt>
                <c:pt idx="10">
                  <c:v>616</c:v>
                </c:pt>
                <c:pt idx="11">
                  <c:v>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B-4044-AF3D-3F6BF01CF0E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20171536"/>
        <c:axId val="1408430959"/>
      </c:barChart>
      <c:catAx>
        <c:axId val="1620171536"/>
        <c:scaling>
          <c:orientation val="minMax"/>
        </c:scaling>
        <c:delete val="0"/>
        <c:axPos val="b"/>
        <c:numFmt formatCode="General&quot;月&quot;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408430959"/>
        <c:crosses val="autoZero"/>
        <c:auto val="1"/>
        <c:lblAlgn val="ctr"/>
        <c:lblOffset val="100"/>
        <c:noMultiLvlLbl val="0"/>
      </c:catAx>
      <c:valAx>
        <c:axId val="1408430959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&quot; 人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16201715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21</xdr:row>
      <xdr:rowOff>205798</xdr:rowOff>
    </xdr:from>
    <xdr:to>
      <xdr:col>12</xdr:col>
      <xdr:colOff>796925</xdr:colOff>
      <xdr:row>34</xdr:row>
      <xdr:rowOff>222250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4771EF-3641-4ADD-B77D-C4FA6C2A3C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381163-4311-41DB-8C8A-4424FF1155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B6A621-2923-4E30-8E18-A43DE0C6F9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9196998-4155-4FCD-999C-553E1AD9A4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DBFCFC4-92F9-42BB-AC1B-369212930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5A9C29C-77FB-451C-BD7F-AF2D9C6A0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E4A6C69-1FAF-4E99-8809-92CE4EC56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0588C6C-DA9C-49D7-8381-1C85E0D06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5C3ADFD-DAB1-4CAE-B3CA-5064EA05A0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0CF37C5-30D6-4BB4-B5FC-C467B6D57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9A2A7E-C8FB-4AE9-8E72-19A2A849F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43E07FF-A9F2-4B44-9943-EF17E5565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EB87B5-40D2-458E-98F5-FF51B4829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2531D8D-57C3-455C-9EA1-B482E9DA56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4682469-A1E1-4D2C-9CD2-4B9A818F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8E82027-5354-4734-A2BE-DA4C58EA7A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178954</xdr:colOff>
      <xdr:row>17</xdr:row>
      <xdr:rowOff>205798</xdr:rowOff>
    </xdr:from>
    <xdr:to>
      <xdr:col>12</xdr:col>
      <xdr:colOff>796925</xdr:colOff>
      <xdr:row>30</xdr:row>
      <xdr:rowOff>269876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070C7D3-D56A-467C-9F12-9DD29A0FC5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B9FE-5DBF-42E9-9931-D57A32E95BB1}">
  <sheetPr>
    <pageSetUpPr fitToPage="1"/>
  </sheetPr>
  <dimension ref="A1:Q35"/>
  <sheetViews>
    <sheetView tabSelected="1" zoomScale="40" zoomScaleNormal="40" zoomScaleSheetLayoutView="40" workbookViewId="0">
      <selection activeCell="J16" sqref="J16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5.08203125" style="4" customWidth="1"/>
    <col min="7" max="9" width="22.58203125" style="4" customWidth="1"/>
    <col min="10" max="13" width="12.75" style="4" customWidth="1"/>
    <col min="14" max="16384" width="17.58203125" style="4"/>
  </cols>
  <sheetData>
    <row r="1" spans="1:17" ht="25" customHeight="1" x14ac:dyDescent="0.55000000000000004">
      <c r="A1" s="67" t="s">
        <v>51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36</v>
      </c>
      <c r="C3" s="68" t="s">
        <v>0</v>
      </c>
      <c r="D3" s="68" t="s">
        <v>1</v>
      </c>
      <c r="E3" s="68" t="s">
        <v>2</v>
      </c>
      <c r="F3" s="70" t="s">
        <v>3</v>
      </c>
      <c r="G3" s="7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7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 t="s">
        <v>35</v>
      </c>
      <c r="B5" s="49" t="s">
        <v>34</v>
      </c>
      <c r="C5" s="5">
        <f>'H20'!$C$17</f>
        <v>10645</v>
      </c>
      <c r="D5" s="5">
        <f>C5</f>
        <v>10645</v>
      </c>
      <c r="E5" s="6">
        <f>ROUND(C5/M5,1)</f>
        <v>43.8</v>
      </c>
      <c r="F5" s="7">
        <f>ROUND(C5/J5,1)</f>
        <v>8.8000000000000007</v>
      </c>
      <c r="G5" s="58">
        <f>'H20'!G$17</f>
        <v>1777750</v>
      </c>
      <c r="H5" s="59">
        <f>'H20'!H$17</f>
        <v>6210360</v>
      </c>
      <c r="I5" s="10">
        <f t="shared" ref="I5:I20" si="0">H5-G5</f>
        <v>4432610</v>
      </c>
      <c r="J5" s="61">
        <f>K5*C$27+L5*D$27</f>
        <v>1215</v>
      </c>
      <c r="K5" s="65">
        <f>'H20'!K$17</f>
        <v>144</v>
      </c>
      <c r="L5" s="62">
        <f>'H20'!L$17</f>
        <v>99</v>
      </c>
      <c r="M5" s="14">
        <f t="shared" ref="M5:M20" si="1">SUM(K5:L5)</f>
        <v>243</v>
      </c>
      <c r="N5" s="1"/>
    </row>
    <row r="6" spans="1:17" ht="25" customHeight="1" x14ac:dyDescent="0.55000000000000004">
      <c r="A6" s="55" t="s">
        <v>37</v>
      </c>
      <c r="B6" s="49" t="s">
        <v>34</v>
      </c>
      <c r="C6" s="5">
        <f>'H21'!$C$17</f>
        <v>9489</v>
      </c>
      <c r="D6" s="5">
        <f t="shared" ref="D6:D19" si="2">D5+C6</f>
        <v>20134</v>
      </c>
      <c r="E6" s="6">
        <f t="shared" ref="E6:E19" si="3">ROUND(C6/M6,1)</f>
        <v>39</v>
      </c>
      <c r="F6" s="7">
        <f t="shared" ref="F6:F19" si="4">ROUND(C6/J6,1)</f>
        <v>7.8</v>
      </c>
      <c r="G6" s="58">
        <f>'H21'!G$17</f>
        <v>1577050</v>
      </c>
      <c r="H6" s="59">
        <f>'H21'!H$17</f>
        <v>7947114</v>
      </c>
      <c r="I6" s="10">
        <f t="shared" si="0"/>
        <v>6370064</v>
      </c>
      <c r="J6" s="61">
        <f>K6*C$27+L6*D$27</f>
        <v>1215</v>
      </c>
      <c r="K6" s="65">
        <f>'H21'!K$17</f>
        <v>144</v>
      </c>
      <c r="L6" s="62">
        <f>'H21'!L$17</f>
        <v>99</v>
      </c>
      <c r="M6" s="14">
        <f t="shared" si="1"/>
        <v>243</v>
      </c>
      <c r="N6" s="1"/>
    </row>
    <row r="7" spans="1:17" ht="25" customHeight="1" x14ac:dyDescent="0.55000000000000004">
      <c r="A7" s="55" t="s">
        <v>38</v>
      </c>
      <c r="B7" s="49" t="s">
        <v>34</v>
      </c>
      <c r="C7" s="5">
        <f>'H22'!$C$17</f>
        <v>9166</v>
      </c>
      <c r="D7" s="5">
        <f t="shared" si="2"/>
        <v>29300</v>
      </c>
      <c r="E7" s="6">
        <f t="shared" si="3"/>
        <v>37.700000000000003</v>
      </c>
      <c r="F7" s="7">
        <f t="shared" si="4"/>
        <v>7.5</v>
      </c>
      <c r="G7" s="58">
        <f>'H22'!G$17</f>
        <v>1562200</v>
      </c>
      <c r="H7" s="59">
        <f>'H22'!H$17</f>
        <v>7947114</v>
      </c>
      <c r="I7" s="10">
        <f t="shared" si="0"/>
        <v>6384914</v>
      </c>
      <c r="J7" s="61">
        <f>K7*C$27+L7*D$27</f>
        <v>1215</v>
      </c>
      <c r="K7" s="65">
        <f>'H22'!K$17</f>
        <v>144</v>
      </c>
      <c r="L7" s="62">
        <f>'H22'!L$17</f>
        <v>99</v>
      </c>
      <c r="M7" s="14">
        <f t="shared" si="1"/>
        <v>243</v>
      </c>
      <c r="N7" s="1"/>
    </row>
    <row r="8" spans="1:17" ht="25" customHeight="1" x14ac:dyDescent="0.55000000000000004">
      <c r="A8" s="55" t="s">
        <v>39</v>
      </c>
      <c r="B8" s="49" t="s">
        <v>34</v>
      </c>
      <c r="C8" s="5">
        <f>'H23'!$C$17</f>
        <v>8188</v>
      </c>
      <c r="D8" s="5">
        <f t="shared" si="2"/>
        <v>37488</v>
      </c>
      <c r="E8" s="6">
        <f t="shared" si="3"/>
        <v>33.6</v>
      </c>
      <c r="F8" s="7">
        <f t="shared" si="4"/>
        <v>6.7</v>
      </c>
      <c r="G8" s="58">
        <f>'H23'!G$17</f>
        <v>1495900</v>
      </c>
      <c r="H8" s="59">
        <f>'H23'!H$17</f>
        <v>8571150</v>
      </c>
      <c r="I8" s="10">
        <f t="shared" si="0"/>
        <v>7075250</v>
      </c>
      <c r="J8" s="61">
        <f>K8*C$27+L8*D$27</f>
        <v>1220</v>
      </c>
      <c r="K8" s="65">
        <f>'H23'!K$17</f>
        <v>146</v>
      </c>
      <c r="L8" s="62">
        <f>'H23'!L$17</f>
        <v>98</v>
      </c>
      <c r="M8" s="14">
        <f t="shared" si="1"/>
        <v>244</v>
      </c>
      <c r="N8" s="1"/>
    </row>
    <row r="9" spans="1:17" ht="25" customHeight="1" x14ac:dyDescent="0.55000000000000004">
      <c r="A9" s="55" t="s">
        <v>40</v>
      </c>
      <c r="B9" s="49" t="s">
        <v>34</v>
      </c>
      <c r="C9" s="5">
        <f>'H24'!$C$17</f>
        <v>8198</v>
      </c>
      <c r="D9" s="5">
        <f t="shared" si="2"/>
        <v>45686</v>
      </c>
      <c r="E9" s="6">
        <f t="shared" si="3"/>
        <v>33.5</v>
      </c>
      <c r="F9" s="7">
        <f t="shared" si="4"/>
        <v>6.7</v>
      </c>
      <c r="G9" s="58">
        <f>'H24'!G$17</f>
        <v>1510200</v>
      </c>
      <c r="H9" s="59">
        <f>'H24'!H$17</f>
        <v>8639263</v>
      </c>
      <c r="I9" s="10">
        <f t="shared" si="0"/>
        <v>7129063</v>
      </c>
      <c r="J9" s="61">
        <f>K9*C$27+L9*D$27</f>
        <v>1225</v>
      </c>
      <c r="K9" s="65">
        <f>'H24'!K$17</f>
        <v>144</v>
      </c>
      <c r="L9" s="62">
        <f>'H24'!L$17</f>
        <v>101</v>
      </c>
      <c r="M9" s="14">
        <f t="shared" si="1"/>
        <v>245</v>
      </c>
      <c r="N9" s="1"/>
    </row>
    <row r="10" spans="1:17" ht="25" customHeight="1" x14ac:dyDescent="0.55000000000000004">
      <c r="A10" s="55" t="s">
        <v>41</v>
      </c>
      <c r="B10" s="49" t="s">
        <v>34</v>
      </c>
      <c r="C10" s="5">
        <f>'H25'!$C$17</f>
        <v>8285</v>
      </c>
      <c r="D10" s="5">
        <f t="shared" si="2"/>
        <v>53971</v>
      </c>
      <c r="E10" s="6">
        <f t="shared" si="3"/>
        <v>34</v>
      </c>
      <c r="F10" s="7">
        <f t="shared" si="4"/>
        <v>6.8</v>
      </c>
      <c r="G10" s="58">
        <f>'H25'!G$17</f>
        <v>1511700</v>
      </c>
      <c r="H10" s="59">
        <f>'H25'!H$17</f>
        <v>8999529</v>
      </c>
      <c r="I10" s="10">
        <f t="shared" si="0"/>
        <v>7487829</v>
      </c>
      <c r="J10" s="61">
        <f>K10*C$27+L10*D$27</f>
        <v>1220</v>
      </c>
      <c r="K10" s="65">
        <f>'H25'!K$17</f>
        <v>143</v>
      </c>
      <c r="L10" s="62">
        <f>'H25'!L$17</f>
        <v>101</v>
      </c>
      <c r="M10" s="14">
        <f t="shared" si="1"/>
        <v>244</v>
      </c>
      <c r="N10" s="1"/>
      <c r="O10" s="1"/>
      <c r="P10" s="1"/>
      <c r="Q10" s="1"/>
    </row>
    <row r="11" spans="1:17" ht="25" customHeight="1" x14ac:dyDescent="0.55000000000000004">
      <c r="A11" s="55" t="s">
        <v>42</v>
      </c>
      <c r="B11" s="49" t="s">
        <v>34</v>
      </c>
      <c r="C11" s="5">
        <f>'H26'!$C$17</f>
        <v>7594</v>
      </c>
      <c r="D11" s="5">
        <f t="shared" si="2"/>
        <v>61565</v>
      </c>
      <c r="E11" s="6">
        <f t="shared" si="3"/>
        <v>31.1</v>
      </c>
      <c r="F11" s="7">
        <f t="shared" si="4"/>
        <v>6.2</v>
      </c>
      <c r="G11" s="58">
        <f>'H26'!G$17</f>
        <v>1423700</v>
      </c>
      <c r="H11" s="59">
        <f>'H26'!H$17</f>
        <v>9299880</v>
      </c>
      <c r="I11" s="10">
        <f t="shared" si="0"/>
        <v>7876180</v>
      </c>
      <c r="J11" s="61">
        <f>K11*C$27+L11*D$27</f>
        <v>1220</v>
      </c>
      <c r="K11" s="65">
        <f>'H26'!K$17</f>
        <v>145</v>
      </c>
      <c r="L11" s="62">
        <f>'H26'!L$17</f>
        <v>99</v>
      </c>
      <c r="M11" s="14">
        <f t="shared" si="1"/>
        <v>244</v>
      </c>
      <c r="N11" s="1"/>
      <c r="O11" s="1"/>
      <c r="P11" s="1"/>
      <c r="Q11" s="45"/>
    </row>
    <row r="12" spans="1:17" ht="25" customHeight="1" x14ac:dyDescent="0.55000000000000004">
      <c r="A12" s="55" t="s">
        <v>43</v>
      </c>
      <c r="B12" s="49" t="s">
        <v>34</v>
      </c>
      <c r="C12" s="5">
        <f>'H27'!$C$17</f>
        <v>7531</v>
      </c>
      <c r="D12" s="5">
        <f t="shared" si="2"/>
        <v>69096</v>
      </c>
      <c r="E12" s="6">
        <f t="shared" si="3"/>
        <v>31</v>
      </c>
      <c r="F12" s="7">
        <f t="shared" si="4"/>
        <v>6.2</v>
      </c>
      <c r="G12" s="58">
        <f>'H27'!G$17</f>
        <v>1385800</v>
      </c>
      <c r="H12" s="59">
        <f>'H27'!H$17</f>
        <v>9299880</v>
      </c>
      <c r="I12" s="10">
        <f t="shared" si="0"/>
        <v>7914080</v>
      </c>
      <c r="J12" s="61">
        <f>K12*C$27+L12*D$27</f>
        <v>1215</v>
      </c>
      <c r="K12" s="65">
        <f>'H27'!K$17</f>
        <v>144</v>
      </c>
      <c r="L12" s="62">
        <f>'H27'!L$17</f>
        <v>99</v>
      </c>
      <c r="M12" s="14">
        <f t="shared" si="1"/>
        <v>243</v>
      </c>
      <c r="N12" s="1"/>
      <c r="O12" s="1"/>
      <c r="P12" s="1"/>
      <c r="Q12" s="1"/>
    </row>
    <row r="13" spans="1:17" ht="25" customHeight="1" x14ac:dyDescent="0.55000000000000004">
      <c r="A13" s="55" t="s">
        <v>44</v>
      </c>
      <c r="B13" s="49" t="s">
        <v>34</v>
      </c>
      <c r="C13" s="5">
        <f>'H28'!$C$17</f>
        <v>8311</v>
      </c>
      <c r="D13" s="5">
        <f t="shared" si="2"/>
        <v>77407</v>
      </c>
      <c r="E13" s="6">
        <f t="shared" si="3"/>
        <v>34.200000000000003</v>
      </c>
      <c r="F13" s="7">
        <f t="shared" si="4"/>
        <v>6.8</v>
      </c>
      <c r="G13" s="58">
        <f>'H28'!G$17</f>
        <v>1533100</v>
      </c>
      <c r="H13" s="59">
        <f>'H28'!H$17</f>
        <v>10465200</v>
      </c>
      <c r="I13" s="10">
        <f t="shared" si="0"/>
        <v>8932100</v>
      </c>
      <c r="J13" s="61">
        <f>K13*C$27+L13*D$27</f>
        <v>1215</v>
      </c>
      <c r="K13" s="65">
        <f>'H28'!K$17</f>
        <v>146</v>
      </c>
      <c r="L13" s="62">
        <f>'H28'!L$17</f>
        <v>97</v>
      </c>
      <c r="M13" s="14">
        <f t="shared" si="1"/>
        <v>243</v>
      </c>
      <c r="N13" s="1"/>
      <c r="O13" s="1"/>
      <c r="P13" s="1"/>
      <c r="Q13" s="1"/>
    </row>
    <row r="14" spans="1:17" ht="25" customHeight="1" x14ac:dyDescent="0.55000000000000004">
      <c r="A14" s="55" t="s">
        <v>45</v>
      </c>
      <c r="B14" s="49" t="s">
        <v>34</v>
      </c>
      <c r="C14" s="5">
        <f>'H29'!$C$17</f>
        <v>7912</v>
      </c>
      <c r="D14" s="5">
        <f t="shared" si="2"/>
        <v>85319</v>
      </c>
      <c r="E14" s="6">
        <f t="shared" si="3"/>
        <v>32.4</v>
      </c>
      <c r="F14" s="7">
        <f t="shared" si="4"/>
        <v>6.5</v>
      </c>
      <c r="G14" s="58">
        <f>'H29'!G$17</f>
        <v>1474100</v>
      </c>
      <c r="H14" s="59">
        <f>'H29'!H$17</f>
        <v>10600200</v>
      </c>
      <c r="I14" s="10">
        <f t="shared" si="0"/>
        <v>9126100</v>
      </c>
      <c r="J14" s="61">
        <f>K14*C$27+L14*D$27</f>
        <v>1220</v>
      </c>
      <c r="K14" s="65">
        <f>'H29'!K$17</f>
        <v>143</v>
      </c>
      <c r="L14" s="62">
        <f>'H29'!L$17</f>
        <v>101</v>
      </c>
      <c r="M14" s="14">
        <f t="shared" si="1"/>
        <v>244</v>
      </c>
      <c r="N14" s="1"/>
      <c r="O14" s="1"/>
      <c r="P14" s="1"/>
      <c r="Q14" s="1"/>
    </row>
    <row r="15" spans="1:17" ht="25" customHeight="1" x14ac:dyDescent="0.55000000000000004">
      <c r="A15" s="55" t="s">
        <v>46</v>
      </c>
      <c r="B15" s="49" t="s">
        <v>34</v>
      </c>
      <c r="C15" s="5">
        <f>'H30'!$C$17</f>
        <v>8142</v>
      </c>
      <c r="D15" s="5">
        <f t="shared" si="2"/>
        <v>93461</v>
      </c>
      <c r="E15" s="6">
        <f t="shared" si="3"/>
        <v>33.4</v>
      </c>
      <c r="F15" s="7">
        <f t="shared" si="4"/>
        <v>6.7</v>
      </c>
      <c r="G15" s="58">
        <f>'H30'!G$17</f>
        <v>1476200</v>
      </c>
      <c r="H15" s="59">
        <f>'H30'!H$17</f>
        <v>10692000</v>
      </c>
      <c r="I15" s="10">
        <f t="shared" si="0"/>
        <v>9215800</v>
      </c>
      <c r="J15" s="61">
        <f>K15*C$27+L15*D$27</f>
        <v>1220</v>
      </c>
      <c r="K15" s="65">
        <f>'H30'!K$17</f>
        <v>144</v>
      </c>
      <c r="L15" s="62">
        <f>'H30'!L$17</f>
        <v>100</v>
      </c>
      <c r="M15" s="14">
        <f t="shared" si="1"/>
        <v>244</v>
      </c>
      <c r="N15" s="1"/>
      <c r="O15" s="1"/>
      <c r="P15" s="1"/>
      <c r="Q15" s="1"/>
    </row>
    <row r="16" spans="1:17" ht="25" customHeight="1" x14ac:dyDescent="0.55000000000000004">
      <c r="A16" s="55" t="s">
        <v>47</v>
      </c>
      <c r="B16" s="49" t="s">
        <v>34</v>
      </c>
      <c r="C16" s="5">
        <f>'R1'!$C$17</f>
        <v>7087</v>
      </c>
      <c r="D16" s="5">
        <f t="shared" si="2"/>
        <v>100548</v>
      </c>
      <c r="E16" s="6">
        <f t="shared" si="3"/>
        <v>29.5</v>
      </c>
      <c r="F16" s="7">
        <f t="shared" si="4"/>
        <v>5.9</v>
      </c>
      <c r="G16" s="58">
        <f>'R1'!G$17</f>
        <v>1280510</v>
      </c>
      <c r="H16" s="59">
        <f>'R1'!H$17</f>
        <v>11183400</v>
      </c>
      <c r="I16" s="10">
        <f t="shared" si="0"/>
        <v>9902890</v>
      </c>
      <c r="J16" s="61">
        <f>K16*C$27+L16*D$27</f>
        <v>1200</v>
      </c>
      <c r="K16" s="65">
        <f>'R1'!K$17</f>
        <v>141</v>
      </c>
      <c r="L16" s="62">
        <f>'R1'!L$17</f>
        <v>99</v>
      </c>
      <c r="M16" s="14">
        <f t="shared" si="1"/>
        <v>240</v>
      </c>
      <c r="N16" s="1"/>
      <c r="O16" s="1"/>
      <c r="P16" s="1"/>
      <c r="Q16" s="1"/>
    </row>
    <row r="17" spans="1:17" ht="25" customHeight="1" x14ac:dyDescent="0.55000000000000004">
      <c r="A17" s="55" t="s">
        <v>48</v>
      </c>
      <c r="B17" s="49" t="s">
        <v>34</v>
      </c>
      <c r="C17" s="5">
        <f>'R2'!$C$17</f>
        <v>5853</v>
      </c>
      <c r="D17" s="5">
        <f t="shared" si="2"/>
        <v>106401</v>
      </c>
      <c r="E17" s="6">
        <f t="shared" si="3"/>
        <v>24.1</v>
      </c>
      <c r="F17" s="7">
        <f t="shared" si="4"/>
        <v>4.8</v>
      </c>
      <c r="G17" s="58">
        <f>'R2'!G$17</f>
        <v>1054600</v>
      </c>
      <c r="H17" s="59">
        <f>'R2'!H$17</f>
        <v>12079100</v>
      </c>
      <c r="I17" s="10">
        <f t="shared" si="0"/>
        <v>11024500</v>
      </c>
      <c r="J17" s="61">
        <f>K17*C$27+L17*D$27</f>
        <v>1215</v>
      </c>
      <c r="K17" s="65">
        <f>'R2'!K$17</f>
        <v>147</v>
      </c>
      <c r="L17" s="62">
        <f>'R2'!L$17</f>
        <v>96</v>
      </c>
      <c r="M17" s="14">
        <f t="shared" si="1"/>
        <v>243</v>
      </c>
      <c r="N17" s="1"/>
      <c r="O17" s="1"/>
      <c r="P17" s="1"/>
      <c r="Q17" s="1"/>
    </row>
    <row r="18" spans="1:17" ht="25" customHeight="1" x14ac:dyDescent="0.55000000000000004">
      <c r="A18" s="55" t="s">
        <v>49</v>
      </c>
      <c r="B18" s="49" t="s">
        <v>34</v>
      </c>
      <c r="C18" s="5">
        <f>'R3'!$C$17</f>
        <v>5425</v>
      </c>
      <c r="D18" s="5">
        <f t="shared" si="2"/>
        <v>111826</v>
      </c>
      <c r="E18" s="6">
        <f t="shared" si="3"/>
        <v>22.4</v>
      </c>
      <c r="F18" s="7">
        <f t="shared" si="4"/>
        <v>4.5</v>
      </c>
      <c r="G18" s="58">
        <f>'R3'!G$17</f>
        <v>974850</v>
      </c>
      <c r="H18" s="59">
        <f>'R3'!H$17</f>
        <v>13429900</v>
      </c>
      <c r="I18" s="10">
        <f t="shared" si="0"/>
        <v>12455050</v>
      </c>
      <c r="J18" s="61">
        <f>K18*C$27+L18*D$27</f>
        <v>1210</v>
      </c>
      <c r="K18" s="65">
        <f>'R3'!K$17</f>
        <v>143</v>
      </c>
      <c r="L18" s="62">
        <f>'R3'!L$17</f>
        <v>99</v>
      </c>
      <c r="M18" s="14">
        <f t="shared" si="1"/>
        <v>242</v>
      </c>
      <c r="N18" s="1"/>
      <c r="O18" s="1"/>
      <c r="P18" s="1"/>
      <c r="Q18" s="1"/>
    </row>
    <row r="19" spans="1:17" ht="25" customHeight="1" x14ac:dyDescent="0.55000000000000004">
      <c r="A19" s="55" t="s">
        <v>50</v>
      </c>
      <c r="B19" s="49" t="s">
        <v>34</v>
      </c>
      <c r="C19" s="5">
        <f>'R4'!$C$17</f>
        <v>5630</v>
      </c>
      <c r="D19" s="5">
        <f>D18+C19</f>
        <v>117456</v>
      </c>
      <c r="E19" s="6">
        <f>ROUND(C19/M19,1)</f>
        <v>23.2</v>
      </c>
      <c r="F19" s="7">
        <f t="shared" si="4"/>
        <v>4.5999999999999996</v>
      </c>
      <c r="G19" s="8">
        <f>'R4'!G$17</f>
        <v>1028860</v>
      </c>
      <c r="H19" s="59">
        <f>'R4'!H$17</f>
        <v>13594900</v>
      </c>
      <c r="I19" s="10">
        <f t="shared" si="0"/>
        <v>12566040</v>
      </c>
      <c r="J19" s="11">
        <f>K19*C$27+L19*D$27</f>
        <v>1215</v>
      </c>
      <c r="K19" s="62">
        <f>'R4'!K$17</f>
        <v>147</v>
      </c>
      <c r="L19" s="62">
        <f>'R4'!L$17</f>
        <v>96</v>
      </c>
      <c r="M19" s="14">
        <f t="shared" si="1"/>
        <v>243</v>
      </c>
      <c r="N19" s="1"/>
      <c r="O19" s="1"/>
      <c r="P19" s="1"/>
      <c r="Q19" s="1"/>
    </row>
    <row r="20" spans="1:17" ht="25" customHeight="1" thickBot="1" x14ac:dyDescent="0.6">
      <c r="A20" s="50" t="s">
        <v>52</v>
      </c>
      <c r="B20" s="51" t="s">
        <v>34</v>
      </c>
      <c r="C20" s="24">
        <f>'R5'!C17</f>
        <v>6553</v>
      </c>
      <c r="D20" s="24">
        <f>D19+C20</f>
        <v>124009</v>
      </c>
      <c r="E20" s="25">
        <f>ROUND(C20/M20,1)</f>
        <v>27</v>
      </c>
      <c r="F20" s="26">
        <f t="shared" ref="F20" si="5">ROUND(C20/J20,1)</f>
        <v>5.4</v>
      </c>
      <c r="G20" s="119">
        <f>'R5'!G17</f>
        <v>1218760</v>
      </c>
      <c r="H20" s="60">
        <f>'R5'!H17</f>
        <v>13415653</v>
      </c>
      <c r="I20" s="57">
        <f t="shared" si="0"/>
        <v>12196893</v>
      </c>
      <c r="J20" s="30">
        <f>'R5'!J17</f>
        <v>1215</v>
      </c>
      <c r="K20" s="63">
        <f>'R5'!K17</f>
        <v>142</v>
      </c>
      <c r="L20" s="63">
        <f>'R5'!L17</f>
        <v>101</v>
      </c>
      <c r="M20" s="66">
        <f t="shared" si="1"/>
        <v>243</v>
      </c>
      <c r="N20" s="1"/>
      <c r="O20" s="1"/>
      <c r="P20" s="1"/>
      <c r="Q20" s="1"/>
    </row>
    <row r="21" spans="1:17" ht="25" customHeight="1" thickTop="1" thickBot="1" x14ac:dyDescent="0.6">
      <c r="A21" s="110" t="s">
        <v>18</v>
      </c>
      <c r="B21" s="111"/>
      <c r="C21" s="112">
        <f>SUM(C5:C19)</f>
        <v>117456</v>
      </c>
      <c r="D21" s="113"/>
      <c r="E21" s="114">
        <f t="shared" ref="E21" si="6">ROUND(C21/M21,1)</f>
        <v>32.200000000000003</v>
      </c>
      <c r="F21" s="115">
        <f>ROUND(C21/J21,1)</f>
        <v>6</v>
      </c>
      <c r="G21" s="116">
        <f>SUM(G5:G19)</f>
        <v>21066520</v>
      </c>
      <c r="H21" s="117">
        <f>SUM(H5:H19)</f>
        <v>148958990</v>
      </c>
      <c r="I21" s="118">
        <f>SUM(I5:I19)</f>
        <v>127892470</v>
      </c>
      <c r="J21" s="64">
        <f>SUM(J5:J20)</f>
        <v>19455</v>
      </c>
      <c r="K21" s="42">
        <f t="shared" ref="J21:M21" si="7">SUM(K5:K19)</f>
        <v>2165</v>
      </c>
      <c r="L21" s="42">
        <f t="shared" si="7"/>
        <v>1483</v>
      </c>
      <c r="M21" s="43">
        <f t="shared" si="7"/>
        <v>3648</v>
      </c>
      <c r="N21" s="1"/>
    </row>
    <row r="22" spans="1:17" ht="25" customHeight="1" thickBot="1" x14ac:dyDescent="0.6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7" ht="25" customHeight="1" x14ac:dyDescent="0.55000000000000004">
      <c r="A23" s="93" t="s">
        <v>15</v>
      </c>
      <c r="B23" s="94"/>
      <c r="C23" s="97" t="s">
        <v>8</v>
      </c>
      <c r="D23" s="98"/>
      <c r="G23" s="44"/>
    </row>
    <row r="24" spans="1:17" ht="25" customHeight="1" x14ac:dyDescent="0.55000000000000004">
      <c r="A24" s="95"/>
      <c r="B24" s="96"/>
      <c r="C24" s="46" t="s">
        <v>13</v>
      </c>
      <c r="D24" s="47" t="s">
        <v>14</v>
      </c>
    </row>
    <row r="25" spans="1:17" ht="25" customHeight="1" x14ac:dyDescent="0.55000000000000004">
      <c r="A25" s="99" t="s">
        <v>11</v>
      </c>
      <c r="B25" s="100"/>
      <c r="C25" s="15">
        <v>5</v>
      </c>
      <c r="D25" s="16"/>
    </row>
    <row r="26" spans="1:17" ht="25" customHeight="1" thickBot="1" x14ac:dyDescent="0.6">
      <c r="A26" s="101" t="s">
        <v>12</v>
      </c>
      <c r="B26" s="102"/>
      <c r="C26" s="17"/>
      <c r="D26" s="18">
        <v>5</v>
      </c>
    </row>
    <row r="27" spans="1:17" ht="25" customHeight="1" thickTop="1" thickBot="1" x14ac:dyDescent="0.6">
      <c r="A27" s="103" t="s">
        <v>10</v>
      </c>
      <c r="B27" s="104"/>
      <c r="C27" s="19">
        <f>SUM(C25:C26)</f>
        <v>5</v>
      </c>
      <c r="D27" s="20">
        <f>SUM(D25:D26)</f>
        <v>5</v>
      </c>
    </row>
    <row r="28" spans="1:17" ht="25" customHeight="1" x14ac:dyDescent="0.55000000000000004">
      <c r="A28" s="1" t="s">
        <v>22</v>
      </c>
      <c r="B28" s="1"/>
      <c r="C28" s="1"/>
    </row>
    <row r="29" spans="1:17" ht="25" customHeight="1" thickBot="1" x14ac:dyDescent="0.6"/>
    <row r="30" spans="1:17" ht="25" customHeight="1" x14ac:dyDescent="0.55000000000000004">
      <c r="A30" s="105" t="s">
        <v>21</v>
      </c>
      <c r="B30" s="106"/>
      <c r="C30" s="106"/>
      <c r="D30" s="107"/>
    </row>
    <row r="31" spans="1:17" ht="25" customHeight="1" x14ac:dyDescent="0.55000000000000004">
      <c r="A31" s="84"/>
      <c r="B31" s="85"/>
      <c r="C31" s="85"/>
      <c r="D31" s="86"/>
    </row>
    <row r="32" spans="1:17" ht="25" customHeight="1" x14ac:dyDescent="0.55000000000000004">
      <c r="A32" s="87"/>
      <c r="B32" s="88"/>
      <c r="C32" s="88"/>
      <c r="D32" s="89"/>
    </row>
    <row r="33" spans="1:4" ht="25" customHeight="1" x14ac:dyDescent="0.55000000000000004">
      <c r="A33" s="87"/>
      <c r="B33" s="88"/>
      <c r="C33" s="88"/>
      <c r="D33" s="89"/>
    </row>
    <row r="34" spans="1:4" ht="25" customHeight="1" x14ac:dyDescent="0.55000000000000004">
      <c r="A34" s="87"/>
      <c r="B34" s="88"/>
      <c r="C34" s="88"/>
      <c r="D34" s="89"/>
    </row>
    <row r="35" spans="1:4" ht="25" customHeight="1" thickBot="1" x14ac:dyDescent="0.6">
      <c r="A35" s="90"/>
      <c r="B35" s="91"/>
      <c r="C35" s="91"/>
      <c r="D35" s="92"/>
    </row>
  </sheetData>
  <mergeCells count="19">
    <mergeCell ref="A31:D35"/>
    <mergeCell ref="A23:B24"/>
    <mergeCell ref="C23:D23"/>
    <mergeCell ref="A25:B25"/>
    <mergeCell ref="A26:B26"/>
    <mergeCell ref="A27:B27"/>
    <mergeCell ref="A30:D30"/>
    <mergeCell ref="G3:G4"/>
    <mergeCell ref="H3:H4"/>
    <mergeCell ref="I3:I4"/>
    <mergeCell ref="J3:J4"/>
    <mergeCell ref="K3:M3"/>
    <mergeCell ref="E3:E4"/>
    <mergeCell ref="F3:F4"/>
    <mergeCell ref="A21:B21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57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D3D2B-6E6D-4D96-B246-130372495BE1}">
  <sheetPr>
    <pageSetUpPr fitToPage="1"/>
  </sheetPr>
  <dimension ref="A1:Q31"/>
  <sheetViews>
    <sheetView topLeftCell="A10" zoomScale="40" zoomScaleNormal="40" zoomScaleSheetLayoutView="40" workbookViewId="0">
      <selection activeCell="R26" sqref="R26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27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2015</v>
      </c>
      <c r="B5" s="49">
        <v>4</v>
      </c>
      <c r="C5" s="5">
        <v>646</v>
      </c>
      <c r="D5" s="5">
        <f>C5</f>
        <v>646</v>
      </c>
      <c r="E5" s="6">
        <f t="shared" ref="E5:E17" si="0">ROUND(C5/M5,1)</f>
        <v>30.8</v>
      </c>
      <c r="F5" s="7">
        <f>ROUND(C5/J5,1)</f>
        <v>6.2</v>
      </c>
      <c r="G5" s="8">
        <v>121200</v>
      </c>
      <c r="H5" s="9">
        <v>774990</v>
      </c>
      <c r="I5" s="10">
        <f t="shared" ref="I5:I16" si="1">H5-G5</f>
        <v>653790</v>
      </c>
      <c r="J5" s="11">
        <f t="shared" ref="J5:J16" si="2">K5*C$23+L5*D$23</f>
        <v>105</v>
      </c>
      <c r="K5" s="12">
        <v>12</v>
      </c>
      <c r="L5" s="13">
        <v>9</v>
      </c>
      <c r="M5" s="14">
        <f t="shared" ref="M5:M16" si="3">SUM(K5:L5)</f>
        <v>21</v>
      </c>
      <c r="N5" s="1"/>
    </row>
    <row r="6" spans="1:17" ht="25" customHeight="1" x14ac:dyDescent="0.55000000000000004">
      <c r="A6" s="55">
        <v>2015</v>
      </c>
      <c r="B6" s="49">
        <v>5</v>
      </c>
      <c r="C6" s="5">
        <v>536</v>
      </c>
      <c r="D6" s="5">
        <f t="shared" ref="D6:D16" si="4">D5+C6</f>
        <v>1182</v>
      </c>
      <c r="E6" s="6">
        <f t="shared" si="0"/>
        <v>29.8</v>
      </c>
      <c r="F6" s="7">
        <f t="shared" ref="F6:F16" si="5">ROUND(C6/J6,1)</f>
        <v>6</v>
      </c>
      <c r="G6" s="8">
        <v>100200</v>
      </c>
      <c r="H6" s="9">
        <v>774990</v>
      </c>
      <c r="I6" s="10">
        <f t="shared" si="1"/>
        <v>674790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5" customHeight="1" x14ac:dyDescent="0.55000000000000004">
      <c r="A7" s="55">
        <v>2015</v>
      </c>
      <c r="B7" s="49">
        <v>6</v>
      </c>
      <c r="C7" s="5">
        <v>644</v>
      </c>
      <c r="D7" s="5">
        <f t="shared" si="4"/>
        <v>1826</v>
      </c>
      <c r="E7" s="6">
        <f t="shared" si="0"/>
        <v>29.3</v>
      </c>
      <c r="F7" s="7">
        <f t="shared" si="5"/>
        <v>5.9</v>
      </c>
      <c r="G7" s="8">
        <v>119300</v>
      </c>
      <c r="H7" s="9">
        <v>774990</v>
      </c>
      <c r="I7" s="10">
        <f t="shared" si="1"/>
        <v>655690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2015</v>
      </c>
      <c r="B8" s="49">
        <v>7</v>
      </c>
      <c r="C8" s="5">
        <v>675</v>
      </c>
      <c r="D8" s="5">
        <f t="shared" si="4"/>
        <v>2501</v>
      </c>
      <c r="E8" s="6">
        <f t="shared" si="0"/>
        <v>30.7</v>
      </c>
      <c r="F8" s="7">
        <f t="shared" si="5"/>
        <v>6.1</v>
      </c>
      <c r="G8" s="8">
        <v>122600</v>
      </c>
      <c r="H8" s="9">
        <v>774990</v>
      </c>
      <c r="I8" s="10">
        <f t="shared" si="1"/>
        <v>652390</v>
      </c>
      <c r="J8" s="11">
        <f t="shared" si="2"/>
        <v>110</v>
      </c>
      <c r="K8" s="21">
        <v>13</v>
      </c>
      <c r="L8" s="22">
        <v>9</v>
      </c>
      <c r="M8" s="23">
        <f t="shared" si="3"/>
        <v>22</v>
      </c>
      <c r="N8" s="1"/>
    </row>
    <row r="9" spans="1:17" ht="25" customHeight="1" x14ac:dyDescent="0.55000000000000004">
      <c r="A9" s="55">
        <v>2015</v>
      </c>
      <c r="B9" s="49">
        <v>8</v>
      </c>
      <c r="C9" s="5">
        <v>640</v>
      </c>
      <c r="D9" s="5">
        <f t="shared" si="4"/>
        <v>3141</v>
      </c>
      <c r="E9" s="6">
        <f t="shared" si="0"/>
        <v>30.5</v>
      </c>
      <c r="F9" s="7">
        <f t="shared" si="5"/>
        <v>6.1</v>
      </c>
      <c r="G9" s="8">
        <v>115800</v>
      </c>
      <c r="H9" s="9">
        <v>774990</v>
      </c>
      <c r="I9" s="10">
        <f t="shared" si="1"/>
        <v>659190</v>
      </c>
      <c r="J9" s="11">
        <f t="shared" si="2"/>
        <v>105</v>
      </c>
      <c r="K9" s="21">
        <v>13</v>
      </c>
      <c r="L9" s="22">
        <v>8</v>
      </c>
      <c r="M9" s="23">
        <f t="shared" si="3"/>
        <v>21</v>
      </c>
      <c r="N9" s="1"/>
    </row>
    <row r="10" spans="1:17" ht="25" customHeight="1" x14ac:dyDescent="0.55000000000000004">
      <c r="A10" s="55">
        <v>2015</v>
      </c>
      <c r="B10" s="49">
        <v>9</v>
      </c>
      <c r="C10" s="5">
        <v>586</v>
      </c>
      <c r="D10" s="5">
        <f t="shared" si="4"/>
        <v>3727</v>
      </c>
      <c r="E10" s="6">
        <f t="shared" si="0"/>
        <v>30.8</v>
      </c>
      <c r="F10" s="7">
        <f t="shared" si="5"/>
        <v>6.2</v>
      </c>
      <c r="G10" s="8">
        <v>111100</v>
      </c>
      <c r="H10" s="9">
        <v>774990</v>
      </c>
      <c r="I10" s="10">
        <f t="shared" si="1"/>
        <v>663890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5" customHeight="1" x14ac:dyDescent="0.55000000000000004">
      <c r="A11" s="55">
        <v>2015</v>
      </c>
      <c r="B11" s="49">
        <v>10</v>
      </c>
      <c r="C11" s="5">
        <v>637</v>
      </c>
      <c r="D11" s="5">
        <f t="shared" si="4"/>
        <v>4364</v>
      </c>
      <c r="E11" s="6">
        <f t="shared" si="0"/>
        <v>30.3</v>
      </c>
      <c r="F11" s="7">
        <f t="shared" si="5"/>
        <v>6.1</v>
      </c>
      <c r="G11" s="8">
        <v>118500</v>
      </c>
      <c r="H11" s="9">
        <v>774990</v>
      </c>
      <c r="I11" s="10">
        <f t="shared" si="1"/>
        <v>656490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5" customHeight="1" x14ac:dyDescent="0.55000000000000004">
      <c r="A12" s="55">
        <v>2015</v>
      </c>
      <c r="B12" s="49">
        <v>11</v>
      </c>
      <c r="C12" s="5">
        <v>608</v>
      </c>
      <c r="D12" s="5">
        <f t="shared" si="4"/>
        <v>4972</v>
      </c>
      <c r="E12" s="6">
        <f t="shared" si="0"/>
        <v>32</v>
      </c>
      <c r="F12" s="7">
        <f t="shared" si="5"/>
        <v>6.4</v>
      </c>
      <c r="G12" s="8">
        <v>114700</v>
      </c>
      <c r="H12" s="9">
        <v>774990</v>
      </c>
      <c r="I12" s="10">
        <f t="shared" si="1"/>
        <v>660290</v>
      </c>
      <c r="J12" s="11">
        <f t="shared" si="2"/>
        <v>95</v>
      </c>
      <c r="K12" s="21">
        <v>12</v>
      </c>
      <c r="L12" s="22">
        <v>7</v>
      </c>
      <c r="M12" s="23">
        <f t="shared" si="3"/>
        <v>19</v>
      </c>
      <c r="N12" s="1"/>
      <c r="O12" s="1"/>
      <c r="P12" s="1"/>
      <c r="Q12" s="1"/>
    </row>
    <row r="13" spans="1:17" ht="25" customHeight="1" x14ac:dyDescent="0.55000000000000004">
      <c r="A13" s="55">
        <v>2015</v>
      </c>
      <c r="B13" s="49">
        <v>12</v>
      </c>
      <c r="C13" s="5">
        <v>593</v>
      </c>
      <c r="D13" s="5">
        <f t="shared" si="4"/>
        <v>5565</v>
      </c>
      <c r="E13" s="6">
        <f t="shared" si="0"/>
        <v>31.2</v>
      </c>
      <c r="F13" s="7">
        <f t="shared" si="5"/>
        <v>6.2</v>
      </c>
      <c r="G13" s="8">
        <v>108000</v>
      </c>
      <c r="H13" s="9">
        <v>774990</v>
      </c>
      <c r="I13" s="10">
        <f t="shared" si="1"/>
        <v>666990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2016</v>
      </c>
      <c r="B14" s="49">
        <v>1</v>
      </c>
      <c r="C14" s="5">
        <v>577</v>
      </c>
      <c r="D14" s="5">
        <f t="shared" si="4"/>
        <v>6142</v>
      </c>
      <c r="E14" s="6">
        <f t="shared" si="0"/>
        <v>30.4</v>
      </c>
      <c r="F14" s="7">
        <f t="shared" si="5"/>
        <v>6.1</v>
      </c>
      <c r="G14" s="8">
        <v>107200</v>
      </c>
      <c r="H14" s="9">
        <v>774990</v>
      </c>
      <c r="I14" s="10">
        <f t="shared" si="1"/>
        <v>667790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2016</v>
      </c>
      <c r="B15" s="49">
        <v>2</v>
      </c>
      <c r="C15" s="5">
        <v>645</v>
      </c>
      <c r="D15" s="5">
        <f t="shared" si="4"/>
        <v>6787</v>
      </c>
      <c r="E15" s="6">
        <f t="shared" si="0"/>
        <v>32.299999999999997</v>
      </c>
      <c r="F15" s="7">
        <f t="shared" si="5"/>
        <v>6.5</v>
      </c>
      <c r="G15" s="8">
        <v>115100</v>
      </c>
      <c r="H15" s="9">
        <v>774990</v>
      </c>
      <c r="I15" s="10">
        <f t="shared" si="1"/>
        <v>659890</v>
      </c>
      <c r="J15" s="11">
        <f t="shared" si="2"/>
        <v>100</v>
      </c>
      <c r="K15" s="21">
        <v>13</v>
      </c>
      <c r="L15" s="22">
        <v>7</v>
      </c>
      <c r="M15" s="23">
        <f t="shared" si="3"/>
        <v>20</v>
      </c>
      <c r="N15" s="1"/>
      <c r="O15" s="1"/>
      <c r="P15" s="1"/>
      <c r="Q15" s="1"/>
    </row>
    <row r="16" spans="1:17" ht="25" customHeight="1" thickBot="1" x14ac:dyDescent="0.6">
      <c r="A16" s="50">
        <v>2016</v>
      </c>
      <c r="B16" s="51">
        <v>3</v>
      </c>
      <c r="C16" s="24">
        <v>744</v>
      </c>
      <c r="D16" s="5">
        <f t="shared" si="4"/>
        <v>7531</v>
      </c>
      <c r="E16" s="25">
        <f t="shared" si="0"/>
        <v>33.799999999999997</v>
      </c>
      <c r="F16" s="26">
        <f t="shared" si="5"/>
        <v>6.8</v>
      </c>
      <c r="G16" s="27">
        <v>132100</v>
      </c>
      <c r="H16" s="28">
        <v>774990</v>
      </c>
      <c r="I16" s="29">
        <f t="shared" si="1"/>
        <v>642890</v>
      </c>
      <c r="J16" s="30">
        <f t="shared" si="2"/>
        <v>110</v>
      </c>
      <c r="K16" s="31">
        <v>12</v>
      </c>
      <c r="L16" s="32">
        <v>10</v>
      </c>
      <c r="M16" s="33">
        <f t="shared" si="3"/>
        <v>22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7531</v>
      </c>
      <c r="D17" s="35"/>
      <c r="E17" s="36">
        <f t="shared" si="0"/>
        <v>31</v>
      </c>
      <c r="F17" s="37">
        <f>ROUND(C17/J17,1)</f>
        <v>6.2</v>
      </c>
      <c r="G17" s="38">
        <f>SUM(G5:G16)</f>
        <v>1385800</v>
      </c>
      <c r="H17" s="39">
        <f>SUM(H5:H16)</f>
        <v>9299880</v>
      </c>
      <c r="I17" s="40">
        <f>SUM(I5:I16)</f>
        <v>7914080</v>
      </c>
      <c r="J17" s="2">
        <f t="shared" ref="J17:M17" si="6">SUM(J5:J16)</f>
        <v>1215</v>
      </c>
      <c r="K17" s="41">
        <f t="shared" si="6"/>
        <v>144</v>
      </c>
      <c r="L17" s="42">
        <f t="shared" si="6"/>
        <v>99</v>
      </c>
      <c r="M17" s="43">
        <f t="shared" si="6"/>
        <v>243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27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97DC-BB0E-4609-A613-4EF5B6EB42F0}">
  <sheetPr>
    <pageSetUpPr fitToPage="1"/>
  </sheetPr>
  <dimension ref="A1:Q31"/>
  <sheetViews>
    <sheetView zoomScale="40" zoomScaleNormal="40" zoomScaleSheetLayoutView="40" workbookViewId="0">
      <selection activeCell="O14" sqref="O14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26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2014</v>
      </c>
      <c r="B5" s="49">
        <v>4</v>
      </c>
      <c r="C5" s="5">
        <v>723</v>
      </c>
      <c r="D5" s="5">
        <f>C5</f>
        <v>723</v>
      </c>
      <c r="E5" s="6">
        <f t="shared" ref="E5:E17" si="0">ROUND(C5/M5,1)</f>
        <v>34.4</v>
      </c>
      <c r="F5" s="7">
        <f>ROUND(C5/J5,1)</f>
        <v>6.9</v>
      </c>
      <c r="G5" s="8">
        <v>136300</v>
      </c>
      <c r="H5" s="9">
        <v>774990</v>
      </c>
      <c r="I5" s="10">
        <f t="shared" ref="I5:I16" si="1">H5-G5</f>
        <v>638690</v>
      </c>
      <c r="J5" s="11">
        <f t="shared" ref="J5:J16" si="2">K5*C$23+L5*D$23</f>
        <v>105</v>
      </c>
      <c r="K5" s="12">
        <v>13</v>
      </c>
      <c r="L5" s="13">
        <v>8</v>
      </c>
      <c r="M5" s="14">
        <f t="shared" ref="M5:M16" si="3">SUM(K5:L5)</f>
        <v>21</v>
      </c>
      <c r="N5" s="1"/>
    </row>
    <row r="6" spans="1:17" ht="25" customHeight="1" x14ac:dyDescent="0.55000000000000004">
      <c r="A6" s="55">
        <v>2014</v>
      </c>
      <c r="B6" s="49">
        <v>5</v>
      </c>
      <c r="C6" s="5">
        <v>661</v>
      </c>
      <c r="D6" s="5">
        <f t="shared" ref="D6:D16" si="4">D5+C6</f>
        <v>1384</v>
      </c>
      <c r="E6" s="6">
        <f t="shared" si="0"/>
        <v>33.1</v>
      </c>
      <c r="F6" s="7">
        <f t="shared" ref="F6:F16" si="5">ROUND(C6/J6,1)</f>
        <v>6.6</v>
      </c>
      <c r="G6" s="8">
        <v>126500</v>
      </c>
      <c r="H6" s="9">
        <v>774990</v>
      </c>
      <c r="I6" s="10">
        <f t="shared" si="1"/>
        <v>648490</v>
      </c>
      <c r="J6" s="11">
        <f t="shared" si="2"/>
        <v>100</v>
      </c>
      <c r="K6" s="12">
        <v>12</v>
      </c>
      <c r="L6" s="13">
        <v>8</v>
      </c>
      <c r="M6" s="14">
        <f t="shared" si="3"/>
        <v>20</v>
      </c>
      <c r="N6" s="1"/>
    </row>
    <row r="7" spans="1:17" ht="25" customHeight="1" x14ac:dyDescent="0.55000000000000004">
      <c r="A7" s="55">
        <v>2014</v>
      </c>
      <c r="B7" s="49">
        <v>6</v>
      </c>
      <c r="C7" s="5">
        <v>751</v>
      </c>
      <c r="D7" s="5">
        <f t="shared" si="4"/>
        <v>2135</v>
      </c>
      <c r="E7" s="6">
        <f t="shared" si="0"/>
        <v>35.799999999999997</v>
      </c>
      <c r="F7" s="7">
        <f t="shared" si="5"/>
        <v>7.2</v>
      </c>
      <c r="G7" s="8">
        <v>142500</v>
      </c>
      <c r="H7" s="9">
        <v>774990</v>
      </c>
      <c r="I7" s="10">
        <f t="shared" si="1"/>
        <v>632490</v>
      </c>
      <c r="J7" s="11">
        <f t="shared" si="2"/>
        <v>105</v>
      </c>
      <c r="K7" s="12">
        <v>13</v>
      </c>
      <c r="L7" s="13">
        <v>8</v>
      </c>
      <c r="M7" s="14">
        <f t="shared" si="3"/>
        <v>21</v>
      </c>
      <c r="N7" s="1"/>
    </row>
    <row r="8" spans="1:17" ht="25" customHeight="1" x14ac:dyDescent="0.55000000000000004">
      <c r="A8" s="55">
        <v>2014</v>
      </c>
      <c r="B8" s="49">
        <v>7</v>
      </c>
      <c r="C8" s="5">
        <v>808</v>
      </c>
      <c r="D8" s="5">
        <f t="shared" si="4"/>
        <v>2943</v>
      </c>
      <c r="E8" s="6">
        <f t="shared" si="0"/>
        <v>36.700000000000003</v>
      </c>
      <c r="F8" s="7">
        <f t="shared" si="5"/>
        <v>7.3</v>
      </c>
      <c r="G8" s="8">
        <v>146100</v>
      </c>
      <c r="H8" s="9">
        <v>774990</v>
      </c>
      <c r="I8" s="10">
        <f t="shared" si="1"/>
        <v>628890</v>
      </c>
      <c r="J8" s="11">
        <f t="shared" si="2"/>
        <v>110</v>
      </c>
      <c r="K8" s="21">
        <v>12</v>
      </c>
      <c r="L8" s="22">
        <v>10</v>
      </c>
      <c r="M8" s="23">
        <f t="shared" si="3"/>
        <v>22</v>
      </c>
      <c r="N8" s="1"/>
    </row>
    <row r="9" spans="1:17" ht="25" customHeight="1" x14ac:dyDescent="0.55000000000000004">
      <c r="A9" s="55">
        <v>2014</v>
      </c>
      <c r="B9" s="49">
        <v>8</v>
      </c>
      <c r="C9" s="5">
        <v>662</v>
      </c>
      <c r="D9" s="5">
        <f t="shared" si="4"/>
        <v>3605</v>
      </c>
      <c r="E9" s="6">
        <f t="shared" si="0"/>
        <v>31.5</v>
      </c>
      <c r="F9" s="7">
        <f t="shared" si="5"/>
        <v>6.3</v>
      </c>
      <c r="G9" s="8">
        <v>128700</v>
      </c>
      <c r="H9" s="9">
        <v>774990</v>
      </c>
      <c r="I9" s="10">
        <f t="shared" si="1"/>
        <v>646290</v>
      </c>
      <c r="J9" s="11">
        <f t="shared" si="2"/>
        <v>105</v>
      </c>
      <c r="K9" s="21">
        <v>13</v>
      </c>
      <c r="L9" s="22">
        <v>8</v>
      </c>
      <c r="M9" s="23">
        <f t="shared" si="3"/>
        <v>21</v>
      </c>
      <c r="N9" s="1"/>
    </row>
    <row r="10" spans="1:17" ht="25" customHeight="1" x14ac:dyDescent="0.55000000000000004">
      <c r="A10" s="55">
        <v>2014</v>
      </c>
      <c r="B10" s="49">
        <v>9</v>
      </c>
      <c r="C10" s="5">
        <v>640</v>
      </c>
      <c r="D10" s="5">
        <f t="shared" si="4"/>
        <v>4245</v>
      </c>
      <c r="E10" s="6">
        <f t="shared" si="0"/>
        <v>32</v>
      </c>
      <c r="F10" s="7">
        <f t="shared" si="5"/>
        <v>6.4</v>
      </c>
      <c r="G10" s="8">
        <v>121000</v>
      </c>
      <c r="H10" s="9">
        <v>774990</v>
      </c>
      <c r="I10" s="10">
        <f t="shared" si="1"/>
        <v>653990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2014</v>
      </c>
      <c r="B11" s="49">
        <v>10</v>
      </c>
      <c r="C11" s="5">
        <v>541</v>
      </c>
      <c r="D11" s="5">
        <f t="shared" si="4"/>
        <v>4786</v>
      </c>
      <c r="E11" s="6">
        <f t="shared" si="0"/>
        <v>24.6</v>
      </c>
      <c r="F11" s="7">
        <f t="shared" si="5"/>
        <v>4.9000000000000004</v>
      </c>
      <c r="G11" s="8">
        <v>100100</v>
      </c>
      <c r="H11" s="9">
        <v>774990</v>
      </c>
      <c r="I11" s="10">
        <f t="shared" si="1"/>
        <v>674890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5" customHeight="1" x14ac:dyDescent="0.55000000000000004">
      <c r="A12" s="55">
        <v>2014</v>
      </c>
      <c r="B12" s="49">
        <v>11</v>
      </c>
      <c r="C12" s="5">
        <v>516</v>
      </c>
      <c r="D12" s="5">
        <f t="shared" si="4"/>
        <v>5302</v>
      </c>
      <c r="E12" s="6">
        <f t="shared" si="0"/>
        <v>28.7</v>
      </c>
      <c r="F12" s="7">
        <f t="shared" si="5"/>
        <v>5.7</v>
      </c>
      <c r="G12" s="8">
        <v>96600</v>
      </c>
      <c r="H12" s="9">
        <v>774990</v>
      </c>
      <c r="I12" s="10">
        <f t="shared" si="1"/>
        <v>678390</v>
      </c>
      <c r="J12" s="11">
        <f t="shared" si="2"/>
        <v>90</v>
      </c>
      <c r="K12" s="21">
        <v>10</v>
      </c>
      <c r="L12" s="22">
        <v>8</v>
      </c>
      <c r="M12" s="23">
        <f t="shared" si="3"/>
        <v>18</v>
      </c>
      <c r="N12" s="1"/>
      <c r="O12" s="1"/>
      <c r="P12" s="1"/>
      <c r="Q12" s="1"/>
    </row>
    <row r="13" spans="1:17" ht="25" customHeight="1" x14ac:dyDescent="0.55000000000000004">
      <c r="A13" s="55">
        <v>2014</v>
      </c>
      <c r="B13" s="49">
        <v>12</v>
      </c>
      <c r="C13" s="5">
        <v>560</v>
      </c>
      <c r="D13" s="5">
        <f t="shared" si="4"/>
        <v>5862</v>
      </c>
      <c r="E13" s="6">
        <f t="shared" si="0"/>
        <v>29.5</v>
      </c>
      <c r="F13" s="7">
        <f t="shared" si="5"/>
        <v>5.9</v>
      </c>
      <c r="G13" s="8">
        <v>105100</v>
      </c>
      <c r="H13" s="9">
        <v>774990</v>
      </c>
      <c r="I13" s="10">
        <f t="shared" si="1"/>
        <v>669890</v>
      </c>
      <c r="J13" s="11">
        <f t="shared" si="2"/>
        <v>95</v>
      </c>
      <c r="K13" s="21">
        <v>12</v>
      </c>
      <c r="L13" s="22">
        <v>7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2015</v>
      </c>
      <c r="B14" s="49">
        <v>1</v>
      </c>
      <c r="C14" s="5">
        <v>555</v>
      </c>
      <c r="D14" s="5">
        <f t="shared" si="4"/>
        <v>6417</v>
      </c>
      <c r="E14" s="6">
        <f t="shared" si="0"/>
        <v>29.2</v>
      </c>
      <c r="F14" s="7">
        <f t="shared" si="5"/>
        <v>5.8</v>
      </c>
      <c r="G14" s="8">
        <v>103400</v>
      </c>
      <c r="H14" s="9">
        <v>774990</v>
      </c>
      <c r="I14" s="10">
        <f t="shared" si="1"/>
        <v>671590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2015</v>
      </c>
      <c r="B15" s="49">
        <v>2</v>
      </c>
      <c r="C15" s="5">
        <v>561</v>
      </c>
      <c r="D15" s="5">
        <f t="shared" si="4"/>
        <v>6978</v>
      </c>
      <c r="E15" s="6">
        <f t="shared" si="0"/>
        <v>29.5</v>
      </c>
      <c r="F15" s="7">
        <f t="shared" si="5"/>
        <v>5.9</v>
      </c>
      <c r="G15" s="8">
        <v>103900</v>
      </c>
      <c r="H15" s="9">
        <v>774990</v>
      </c>
      <c r="I15" s="10">
        <f t="shared" si="1"/>
        <v>671090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2015</v>
      </c>
      <c r="B16" s="51">
        <v>3</v>
      </c>
      <c r="C16" s="24">
        <v>616</v>
      </c>
      <c r="D16" s="5">
        <f t="shared" si="4"/>
        <v>7594</v>
      </c>
      <c r="E16" s="25">
        <f t="shared" si="0"/>
        <v>28</v>
      </c>
      <c r="F16" s="26">
        <f t="shared" si="5"/>
        <v>5.6</v>
      </c>
      <c r="G16" s="27">
        <v>113500</v>
      </c>
      <c r="H16" s="28">
        <v>774990</v>
      </c>
      <c r="I16" s="29">
        <f t="shared" si="1"/>
        <v>661490</v>
      </c>
      <c r="J16" s="30">
        <f t="shared" si="2"/>
        <v>110</v>
      </c>
      <c r="K16" s="31">
        <v>13</v>
      </c>
      <c r="L16" s="32">
        <v>9</v>
      </c>
      <c r="M16" s="33">
        <f t="shared" si="3"/>
        <v>22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7594</v>
      </c>
      <c r="D17" s="35"/>
      <c r="E17" s="36">
        <f t="shared" si="0"/>
        <v>31.1</v>
      </c>
      <c r="F17" s="37">
        <f>ROUND(C17/J17,1)</f>
        <v>6.2</v>
      </c>
      <c r="G17" s="38">
        <f>SUM(G5:G16)</f>
        <v>1423700</v>
      </c>
      <c r="H17" s="39">
        <f>SUM(H5:H16)</f>
        <v>9299880</v>
      </c>
      <c r="I17" s="40">
        <f>SUM(I5:I16)</f>
        <v>7876180</v>
      </c>
      <c r="J17" s="2">
        <f t="shared" ref="J17:M17" si="6">SUM(J5:J16)</f>
        <v>1220</v>
      </c>
      <c r="K17" s="41">
        <f t="shared" si="6"/>
        <v>145</v>
      </c>
      <c r="L17" s="42">
        <f t="shared" si="6"/>
        <v>99</v>
      </c>
      <c r="M17" s="43">
        <f t="shared" si="6"/>
        <v>244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28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1F9B0-1EC9-4043-A3AF-3E691EA53780}">
  <sheetPr>
    <pageSetUpPr fitToPage="1"/>
  </sheetPr>
  <dimension ref="A1:Q31"/>
  <sheetViews>
    <sheetView zoomScale="40" zoomScaleNormal="40" zoomScaleSheetLayoutView="40" workbookViewId="0">
      <selection activeCell="O14" sqref="O14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25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2013</v>
      </c>
      <c r="B5" s="49">
        <v>4</v>
      </c>
      <c r="C5" s="5">
        <v>751</v>
      </c>
      <c r="D5" s="5">
        <f>C5</f>
        <v>751</v>
      </c>
      <c r="E5" s="6">
        <f t="shared" ref="E5:E17" si="0">ROUND(C5/M5,1)</f>
        <v>35.799999999999997</v>
      </c>
      <c r="F5" s="7">
        <f>ROUND(C5/J5,1)</f>
        <v>7.2</v>
      </c>
      <c r="G5" s="8">
        <v>139900</v>
      </c>
      <c r="H5" s="9">
        <v>749000</v>
      </c>
      <c r="I5" s="10">
        <f t="shared" ref="I5:I16" si="1">H5-G5</f>
        <v>609100</v>
      </c>
      <c r="J5" s="11">
        <f t="shared" ref="J5:J16" si="2">K5*C$23+L5*D$23</f>
        <v>105</v>
      </c>
      <c r="K5" s="12">
        <v>12</v>
      </c>
      <c r="L5" s="13">
        <v>9</v>
      </c>
      <c r="M5" s="14">
        <f t="shared" ref="M5:M16" si="3">SUM(K5:L5)</f>
        <v>21</v>
      </c>
      <c r="N5" s="1"/>
    </row>
    <row r="6" spans="1:17" ht="25" customHeight="1" x14ac:dyDescent="0.55000000000000004">
      <c r="A6" s="55">
        <v>2013</v>
      </c>
      <c r="B6" s="49">
        <v>5</v>
      </c>
      <c r="C6" s="5">
        <v>718</v>
      </c>
      <c r="D6" s="5">
        <f t="shared" ref="D6:D16" si="4">D5+C6</f>
        <v>1469</v>
      </c>
      <c r="E6" s="6">
        <f t="shared" si="0"/>
        <v>34.200000000000003</v>
      </c>
      <c r="F6" s="7">
        <f t="shared" ref="F6:F16" si="5">ROUND(C6/J6,1)</f>
        <v>6.8</v>
      </c>
      <c r="G6" s="8">
        <v>131300</v>
      </c>
      <c r="H6" s="9">
        <v>749000</v>
      </c>
      <c r="I6" s="10">
        <f t="shared" si="1"/>
        <v>617700</v>
      </c>
      <c r="J6" s="11">
        <f t="shared" si="2"/>
        <v>105</v>
      </c>
      <c r="K6" s="12">
        <v>12</v>
      </c>
      <c r="L6" s="13">
        <v>9</v>
      </c>
      <c r="M6" s="14">
        <f t="shared" si="3"/>
        <v>21</v>
      </c>
      <c r="N6" s="1"/>
    </row>
    <row r="7" spans="1:17" ht="25" customHeight="1" x14ac:dyDescent="0.55000000000000004">
      <c r="A7" s="55">
        <v>2013</v>
      </c>
      <c r="B7" s="49">
        <v>6</v>
      </c>
      <c r="C7" s="5">
        <v>641</v>
      </c>
      <c r="D7" s="5">
        <f t="shared" si="4"/>
        <v>2110</v>
      </c>
      <c r="E7" s="6">
        <f t="shared" si="0"/>
        <v>32.1</v>
      </c>
      <c r="F7" s="7">
        <f t="shared" si="5"/>
        <v>6.4</v>
      </c>
      <c r="G7" s="8">
        <v>117400</v>
      </c>
      <c r="H7" s="9">
        <v>749000</v>
      </c>
      <c r="I7" s="10">
        <f t="shared" si="1"/>
        <v>631600</v>
      </c>
      <c r="J7" s="11">
        <f t="shared" si="2"/>
        <v>100</v>
      </c>
      <c r="K7" s="12">
        <v>12</v>
      </c>
      <c r="L7" s="13">
        <v>8</v>
      </c>
      <c r="M7" s="14">
        <f t="shared" si="3"/>
        <v>20</v>
      </c>
      <c r="N7" s="1"/>
    </row>
    <row r="8" spans="1:17" ht="25" customHeight="1" x14ac:dyDescent="0.55000000000000004">
      <c r="A8" s="55">
        <v>2013</v>
      </c>
      <c r="B8" s="49">
        <v>7</v>
      </c>
      <c r="C8" s="5">
        <v>734</v>
      </c>
      <c r="D8" s="5">
        <f t="shared" si="4"/>
        <v>2844</v>
      </c>
      <c r="E8" s="6">
        <f t="shared" si="0"/>
        <v>33.4</v>
      </c>
      <c r="F8" s="7">
        <f t="shared" si="5"/>
        <v>6.7</v>
      </c>
      <c r="G8" s="8">
        <v>131600</v>
      </c>
      <c r="H8" s="9">
        <v>749000</v>
      </c>
      <c r="I8" s="10">
        <f t="shared" si="1"/>
        <v>617400</v>
      </c>
      <c r="J8" s="11">
        <f t="shared" si="2"/>
        <v>110</v>
      </c>
      <c r="K8" s="21">
        <v>13</v>
      </c>
      <c r="L8" s="22">
        <v>9</v>
      </c>
      <c r="M8" s="23">
        <f t="shared" si="3"/>
        <v>22</v>
      </c>
      <c r="N8" s="1"/>
    </row>
    <row r="9" spans="1:17" ht="25" customHeight="1" x14ac:dyDescent="0.55000000000000004">
      <c r="A9" s="55">
        <v>2013</v>
      </c>
      <c r="B9" s="49">
        <v>8</v>
      </c>
      <c r="C9" s="5">
        <v>776</v>
      </c>
      <c r="D9" s="5">
        <f t="shared" si="4"/>
        <v>3620</v>
      </c>
      <c r="E9" s="6">
        <f t="shared" si="0"/>
        <v>35.299999999999997</v>
      </c>
      <c r="F9" s="7">
        <f t="shared" si="5"/>
        <v>7.1</v>
      </c>
      <c r="G9" s="8">
        <v>139300</v>
      </c>
      <c r="H9" s="9">
        <v>749000</v>
      </c>
      <c r="I9" s="10">
        <f t="shared" si="1"/>
        <v>609700</v>
      </c>
      <c r="J9" s="11">
        <f t="shared" si="2"/>
        <v>110</v>
      </c>
      <c r="K9" s="21">
        <v>13</v>
      </c>
      <c r="L9" s="22">
        <v>9</v>
      </c>
      <c r="M9" s="23">
        <f t="shared" si="3"/>
        <v>22</v>
      </c>
      <c r="N9" s="1"/>
    </row>
    <row r="10" spans="1:17" ht="25" customHeight="1" x14ac:dyDescent="0.55000000000000004">
      <c r="A10" s="55">
        <v>2013</v>
      </c>
      <c r="B10" s="49">
        <v>9</v>
      </c>
      <c r="C10" s="5">
        <v>680</v>
      </c>
      <c r="D10" s="5">
        <f t="shared" si="4"/>
        <v>4300</v>
      </c>
      <c r="E10" s="6">
        <f t="shared" si="0"/>
        <v>35.799999999999997</v>
      </c>
      <c r="F10" s="7">
        <f t="shared" si="5"/>
        <v>7.2</v>
      </c>
      <c r="G10" s="8">
        <v>126900</v>
      </c>
      <c r="H10" s="9">
        <v>749000</v>
      </c>
      <c r="I10" s="10">
        <f t="shared" si="1"/>
        <v>622100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5" customHeight="1" x14ac:dyDescent="0.55000000000000004">
      <c r="A11" s="55">
        <v>2013</v>
      </c>
      <c r="B11" s="49">
        <v>10</v>
      </c>
      <c r="C11" s="5">
        <v>844</v>
      </c>
      <c r="D11" s="5">
        <f t="shared" si="4"/>
        <v>5144</v>
      </c>
      <c r="E11" s="6">
        <f t="shared" si="0"/>
        <v>38.4</v>
      </c>
      <c r="F11" s="7">
        <f t="shared" si="5"/>
        <v>7.7</v>
      </c>
      <c r="G11" s="8">
        <v>153300</v>
      </c>
      <c r="H11" s="9">
        <v>749000</v>
      </c>
      <c r="I11" s="10">
        <f t="shared" si="1"/>
        <v>595700</v>
      </c>
      <c r="J11" s="11">
        <f t="shared" si="2"/>
        <v>110</v>
      </c>
      <c r="K11" s="21">
        <v>12</v>
      </c>
      <c r="L11" s="22">
        <v>10</v>
      </c>
      <c r="M11" s="23">
        <f t="shared" si="3"/>
        <v>22</v>
      </c>
      <c r="N11" s="1"/>
      <c r="O11" s="1"/>
      <c r="P11" s="1"/>
      <c r="Q11" s="45"/>
    </row>
    <row r="12" spans="1:17" ht="25" customHeight="1" x14ac:dyDescent="0.55000000000000004">
      <c r="A12" s="55">
        <v>2013</v>
      </c>
      <c r="B12" s="49">
        <v>11</v>
      </c>
      <c r="C12" s="5">
        <v>649</v>
      </c>
      <c r="D12" s="5">
        <f t="shared" si="4"/>
        <v>5793</v>
      </c>
      <c r="E12" s="6">
        <f t="shared" si="0"/>
        <v>32.5</v>
      </c>
      <c r="F12" s="7">
        <f t="shared" si="5"/>
        <v>6.5</v>
      </c>
      <c r="G12" s="8">
        <v>116000</v>
      </c>
      <c r="H12" s="9">
        <v>749000</v>
      </c>
      <c r="I12" s="10">
        <f t="shared" si="1"/>
        <v>633000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5" customHeight="1" x14ac:dyDescent="0.55000000000000004">
      <c r="A13" s="55">
        <v>2013</v>
      </c>
      <c r="B13" s="49">
        <v>12</v>
      </c>
      <c r="C13" s="5">
        <v>631</v>
      </c>
      <c r="D13" s="5">
        <f t="shared" si="4"/>
        <v>6424</v>
      </c>
      <c r="E13" s="6">
        <f t="shared" si="0"/>
        <v>33.200000000000003</v>
      </c>
      <c r="F13" s="7">
        <f t="shared" si="5"/>
        <v>6.6</v>
      </c>
      <c r="G13" s="8">
        <v>115700</v>
      </c>
      <c r="H13" s="9">
        <v>749000</v>
      </c>
      <c r="I13" s="10">
        <f t="shared" si="1"/>
        <v>633300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2014</v>
      </c>
      <c r="B14" s="49">
        <v>1</v>
      </c>
      <c r="C14" s="5">
        <v>597</v>
      </c>
      <c r="D14" s="5">
        <f t="shared" si="4"/>
        <v>7021</v>
      </c>
      <c r="E14" s="6">
        <f t="shared" si="0"/>
        <v>31.4</v>
      </c>
      <c r="F14" s="7">
        <f t="shared" si="5"/>
        <v>6.3</v>
      </c>
      <c r="G14" s="8">
        <v>109900</v>
      </c>
      <c r="H14" s="9">
        <v>749000</v>
      </c>
      <c r="I14" s="10">
        <f t="shared" si="1"/>
        <v>639100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2014</v>
      </c>
      <c r="B15" s="49">
        <v>2</v>
      </c>
      <c r="C15" s="5">
        <v>597</v>
      </c>
      <c r="D15" s="5">
        <f t="shared" si="4"/>
        <v>7618</v>
      </c>
      <c r="E15" s="6">
        <f t="shared" si="0"/>
        <v>31.4</v>
      </c>
      <c r="F15" s="7">
        <f t="shared" si="5"/>
        <v>6.3</v>
      </c>
      <c r="G15" s="8">
        <v>106900</v>
      </c>
      <c r="H15" s="9">
        <v>749000</v>
      </c>
      <c r="I15" s="10">
        <f t="shared" si="1"/>
        <v>642100</v>
      </c>
      <c r="J15" s="11">
        <f t="shared" si="2"/>
        <v>95</v>
      </c>
      <c r="K15" s="21">
        <v>12</v>
      </c>
      <c r="L15" s="22">
        <v>7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2014</v>
      </c>
      <c r="B16" s="51">
        <v>3</v>
      </c>
      <c r="C16" s="24">
        <v>667</v>
      </c>
      <c r="D16" s="5">
        <f t="shared" si="4"/>
        <v>8285</v>
      </c>
      <c r="E16" s="25">
        <f t="shared" si="0"/>
        <v>33.4</v>
      </c>
      <c r="F16" s="26">
        <f t="shared" si="5"/>
        <v>6.7</v>
      </c>
      <c r="G16" s="27">
        <v>123500</v>
      </c>
      <c r="H16" s="28">
        <v>760529</v>
      </c>
      <c r="I16" s="29">
        <f t="shared" si="1"/>
        <v>637029</v>
      </c>
      <c r="J16" s="30">
        <f t="shared" si="2"/>
        <v>100</v>
      </c>
      <c r="K16" s="31">
        <v>12</v>
      </c>
      <c r="L16" s="32">
        <v>8</v>
      </c>
      <c r="M16" s="33">
        <f t="shared" si="3"/>
        <v>20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8285</v>
      </c>
      <c r="D17" s="35"/>
      <c r="E17" s="36">
        <f t="shared" si="0"/>
        <v>34</v>
      </c>
      <c r="F17" s="37">
        <f>ROUND(C17/J17,1)</f>
        <v>6.8</v>
      </c>
      <c r="G17" s="38">
        <f>SUM(G5:G16)</f>
        <v>1511700</v>
      </c>
      <c r="H17" s="39">
        <f>SUM(H5:H16)</f>
        <v>8999529</v>
      </c>
      <c r="I17" s="40">
        <f>SUM(I5:I16)</f>
        <v>7487829</v>
      </c>
      <c r="J17" s="2">
        <f t="shared" ref="J17:M17" si="6">SUM(J5:J16)</f>
        <v>1220</v>
      </c>
      <c r="K17" s="41">
        <f t="shared" si="6"/>
        <v>143</v>
      </c>
      <c r="L17" s="42">
        <f t="shared" si="6"/>
        <v>101</v>
      </c>
      <c r="M17" s="43">
        <f t="shared" si="6"/>
        <v>244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/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59048-00A0-4202-839D-C773E13AF73F}">
  <sheetPr>
    <pageSetUpPr fitToPage="1"/>
  </sheetPr>
  <dimension ref="A1:Q31"/>
  <sheetViews>
    <sheetView zoomScale="40" zoomScaleNormal="40" zoomScaleSheetLayoutView="40" workbookViewId="0">
      <selection activeCell="O15" sqref="O15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24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2012</v>
      </c>
      <c r="B5" s="49">
        <v>4</v>
      </c>
      <c r="C5" s="5">
        <v>735</v>
      </c>
      <c r="D5" s="5">
        <f>C5</f>
        <v>735</v>
      </c>
      <c r="E5" s="6">
        <f t="shared" ref="E5:E17" si="0">ROUND(C5/M5,1)</f>
        <v>36.799999999999997</v>
      </c>
      <c r="F5" s="7">
        <f>ROUND(C5/J5,1)</f>
        <v>7.4</v>
      </c>
      <c r="G5" s="8">
        <v>139400</v>
      </c>
      <c r="H5" s="9">
        <v>719000</v>
      </c>
      <c r="I5" s="10">
        <f t="shared" ref="I5:I16" si="1">H5-G5</f>
        <v>579600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5" customHeight="1" x14ac:dyDescent="0.55000000000000004">
      <c r="A6" s="55">
        <v>2012</v>
      </c>
      <c r="B6" s="49">
        <v>5</v>
      </c>
      <c r="C6" s="5">
        <v>666</v>
      </c>
      <c r="D6" s="5">
        <f t="shared" ref="D6:D16" si="4">D5+C6</f>
        <v>1401</v>
      </c>
      <c r="E6" s="6">
        <f t="shared" si="0"/>
        <v>31.7</v>
      </c>
      <c r="F6" s="7">
        <f t="shared" ref="F6:F16" si="5">ROUND(C6/J6,1)</f>
        <v>6.3</v>
      </c>
      <c r="G6" s="8">
        <v>125000</v>
      </c>
      <c r="H6" s="9">
        <v>719000</v>
      </c>
      <c r="I6" s="10">
        <f t="shared" si="1"/>
        <v>594000</v>
      </c>
      <c r="J6" s="11">
        <f t="shared" si="2"/>
        <v>105</v>
      </c>
      <c r="K6" s="12">
        <v>12</v>
      </c>
      <c r="L6" s="13">
        <v>9</v>
      </c>
      <c r="M6" s="14">
        <f t="shared" si="3"/>
        <v>21</v>
      </c>
      <c r="N6" s="1"/>
    </row>
    <row r="7" spans="1:17" ht="25" customHeight="1" x14ac:dyDescent="0.55000000000000004">
      <c r="A7" s="55">
        <v>2012</v>
      </c>
      <c r="B7" s="49">
        <v>6</v>
      </c>
      <c r="C7" s="5">
        <v>627</v>
      </c>
      <c r="D7" s="5">
        <f t="shared" si="4"/>
        <v>2028</v>
      </c>
      <c r="E7" s="6">
        <f t="shared" si="0"/>
        <v>29.9</v>
      </c>
      <c r="F7" s="7">
        <f t="shared" si="5"/>
        <v>6</v>
      </c>
      <c r="G7" s="8">
        <v>117500</v>
      </c>
      <c r="H7" s="9">
        <v>719000</v>
      </c>
      <c r="I7" s="10">
        <f t="shared" si="1"/>
        <v>601500</v>
      </c>
      <c r="J7" s="11">
        <f t="shared" si="2"/>
        <v>105</v>
      </c>
      <c r="K7" s="12">
        <v>13</v>
      </c>
      <c r="L7" s="13">
        <v>8</v>
      </c>
      <c r="M7" s="14">
        <f t="shared" si="3"/>
        <v>21</v>
      </c>
      <c r="N7" s="1"/>
    </row>
    <row r="8" spans="1:17" ht="25" customHeight="1" x14ac:dyDescent="0.55000000000000004">
      <c r="A8" s="55">
        <v>2012</v>
      </c>
      <c r="B8" s="49">
        <v>7</v>
      </c>
      <c r="C8" s="5">
        <v>672</v>
      </c>
      <c r="D8" s="5">
        <f t="shared" si="4"/>
        <v>2700</v>
      </c>
      <c r="E8" s="6">
        <f t="shared" si="0"/>
        <v>32</v>
      </c>
      <c r="F8" s="7">
        <f t="shared" si="5"/>
        <v>6.4</v>
      </c>
      <c r="G8" s="8">
        <v>124900</v>
      </c>
      <c r="H8" s="9">
        <v>719000</v>
      </c>
      <c r="I8" s="10">
        <f t="shared" si="1"/>
        <v>594100</v>
      </c>
      <c r="J8" s="11">
        <f t="shared" si="2"/>
        <v>105</v>
      </c>
      <c r="K8" s="21">
        <v>12</v>
      </c>
      <c r="L8" s="22">
        <v>9</v>
      </c>
      <c r="M8" s="23">
        <f t="shared" si="3"/>
        <v>21</v>
      </c>
      <c r="N8" s="1"/>
    </row>
    <row r="9" spans="1:17" ht="25" customHeight="1" x14ac:dyDescent="0.55000000000000004">
      <c r="A9" s="55">
        <v>2012</v>
      </c>
      <c r="B9" s="49">
        <v>8</v>
      </c>
      <c r="C9" s="5">
        <v>670</v>
      </c>
      <c r="D9" s="5">
        <f t="shared" si="4"/>
        <v>3370</v>
      </c>
      <c r="E9" s="6">
        <f t="shared" si="0"/>
        <v>29.1</v>
      </c>
      <c r="F9" s="7">
        <f t="shared" si="5"/>
        <v>5.8</v>
      </c>
      <c r="G9" s="8">
        <v>124800</v>
      </c>
      <c r="H9" s="9">
        <v>719000</v>
      </c>
      <c r="I9" s="10">
        <f t="shared" si="1"/>
        <v>594200</v>
      </c>
      <c r="J9" s="11">
        <f t="shared" si="2"/>
        <v>115</v>
      </c>
      <c r="K9" s="21">
        <v>14</v>
      </c>
      <c r="L9" s="22">
        <v>9</v>
      </c>
      <c r="M9" s="23">
        <f t="shared" si="3"/>
        <v>23</v>
      </c>
      <c r="N9" s="1"/>
    </row>
    <row r="10" spans="1:17" ht="25" customHeight="1" x14ac:dyDescent="0.55000000000000004">
      <c r="A10" s="55">
        <v>2012</v>
      </c>
      <c r="B10" s="49">
        <v>9</v>
      </c>
      <c r="C10" s="5">
        <v>636</v>
      </c>
      <c r="D10" s="5">
        <f t="shared" si="4"/>
        <v>4006</v>
      </c>
      <c r="E10" s="6">
        <f t="shared" si="0"/>
        <v>33.5</v>
      </c>
      <c r="F10" s="7">
        <f t="shared" si="5"/>
        <v>6.7</v>
      </c>
      <c r="G10" s="8">
        <v>116800</v>
      </c>
      <c r="H10" s="9">
        <v>719000</v>
      </c>
      <c r="I10" s="10">
        <f t="shared" si="1"/>
        <v>602200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5" customHeight="1" x14ac:dyDescent="0.55000000000000004">
      <c r="A11" s="55">
        <v>2012</v>
      </c>
      <c r="B11" s="49">
        <v>10</v>
      </c>
      <c r="C11" s="5">
        <v>745</v>
      </c>
      <c r="D11" s="5">
        <f t="shared" si="4"/>
        <v>4751</v>
      </c>
      <c r="E11" s="6">
        <f t="shared" si="0"/>
        <v>33.9</v>
      </c>
      <c r="F11" s="7">
        <f t="shared" si="5"/>
        <v>6.8</v>
      </c>
      <c r="G11" s="8">
        <v>136300</v>
      </c>
      <c r="H11" s="9">
        <v>719000</v>
      </c>
      <c r="I11" s="10">
        <f t="shared" si="1"/>
        <v>582700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5" customHeight="1" x14ac:dyDescent="0.55000000000000004">
      <c r="A12" s="55">
        <v>2012</v>
      </c>
      <c r="B12" s="49">
        <v>11</v>
      </c>
      <c r="C12" s="5">
        <v>708</v>
      </c>
      <c r="D12" s="5">
        <f t="shared" si="4"/>
        <v>5459</v>
      </c>
      <c r="E12" s="6">
        <f t="shared" si="0"/>
        <v>33.700000000000003</v>
      </c>
      <c r="F12" s="7">
        <f t="shared" si="5"/>
        <v>6.7</v>
      </c>
      <c r="G12" s="8">
        <v>128900</v>
      </c>
      <c r="H12" s="9">
        <v>719000</v>
      </c>
      <c r="I12" s="10">
        <f t="shared" si="1"/>
        <v>590100</v>
      </c>
      <c r="J12" s="11">
        <f t="shared" si="2"/>
        <v>105</v>
      </c>
      <c r="K12" s="21">
        <v>12</v>
      </c>
      <c r="L12" s="22">
        <v>9</v>
      </c>
      <c r="M12" s="23">
        <f t="shared" si="3"/>
        <v>21</v>
      </c>
      <c r="N12" s="1"/>
      <c r="O12" s="1"/>
      <c r="P12" s="1"/>
      <c r="Q12" s="1"/>
    </row>
    <row r="13" spans="1:17" ht="25" customHeight="1" x14ac:dyDescent="0.55000000000000004">
      <c r="A13" s="55">
        <v>2012</v>
      </c>
      <c r="B13" s="49">
        <v>12</v>
      </c>
      <c r="C13" s="5">
        <v>679</v>
      </c>
      <c r="D13" s="5">
        <f t="shared" si="4"/>
        <v>6138</v>
      </c>
      <c r="E13" s="6">
        <f t="shared" si="0"/>
        <v>35.700000000000003</v>
      </c>
      <c r="F13" s="7">
        <f t="shared" si="5"/>
        <v>7.1</v>
      </c>
      <c r="G13" s="8">
        <v>123800</v>
      </c>
      <c r="H13" s="9">
        <v>719000</v>
      </c>
      <c r="I13" s="10">
        <f t="shared" si="1"/>
        <v>595200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2013</v>
      </c>
      <c r="B14" s="49">
        <v>1</v>
      </c>
      <c r="C14" s="5">
        <v>649</v>
      </c>
      <c r="D14" s="5">
        <f t="shared" si="4"/>
        <v>6787</v>
      </c>
      <c r="E14" s="6">
        <f t="shared" si="0"/>
        <v>34.200000000000003</v>
      </c>
      <c r="F14" s="7">
        <f t="shared" si="5"/>
        <v>6.8</v>
      </c>
      <c r="G14" s="8">
        <v>117600</v>
      </c>
      <c r="H14" s="9">
        <v>719000</v>
      </c>
      <c r="I14" s="10">
        <f t="shared" si="1"/>
        <v>601400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2013</v>
      </c>
      <c r="B15" s="49">
        <v>2</v>
      </c>
      <c r="C15" s="5">
        <v>676</v>
      </c>
      <c r="D15" s="5">
        <f t="shared" si="4"/>
        <v>7463</v>
      </c>
      <c r="E15" s="6">
        <f t="shared" si="0"/>
        <v>35.6</v>
      </c>
      <c r="F15" s="7">
        <f t="shared" si="5"/>
        <v>7.1</v>
      </c>
      <c r="G15" s="8">
        <v>120700</v>
      </c>
      <c r="H15" s="9">
        <v>719000</v>
      </c>
      <c r="I15" s="10">
        <f t="shared" si="1"/>
        <v>598300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2013</v>
      </c>
      <c r="B16" s="51">
        <v>3</v>
      </c>
      <c r="C16" s="24">
        <v>735</v>
      </c>
      <c r="D16" s="5">
        <f t="shared" si="4"/>
        <v>8198</v>
      </c>
      <c r="E16" s="25">
        <f t="shared" si="0"/>
        <v>36.799999999999997</v>
      </c>
      <c r="F16" s="26">
        <f t="shared" si="5"/>
        <v>7.4</v>
      </c>
      <c r="G16" s="27">
        <v>134500</v>
      </c>
      <c r="H16" s="28">
        <v>730263</v>
      </c>
      <c r="I16" s="29">
        <f t="shared" si="1"/>
        <v>595763</v>
      </c>
      <c r="J16" s="30">
        <f t="shared" si="2"/>
        <v>100</v>
      </c>
      <c r="K16" s="31">
        <v>12</v>
      </c>
      <c r="L16" s="32">
        <v>8</v>
      </c>
      <c r="M16" s="33">
        <f t="shared" si="3"/>
        <v>20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8198</v>
      </c>
      <c r="D17" s="35"/>
      <c r="E17" s="36">
        <f t="shared" si="0"/>
        <v>33.5</v>
      </c>
      <c r="F17" s="37">
        <f>ROUND(C17/J17,1)</f>
        <v>6.7</v>
      </c>
      <c r="G17" s="38">
        <f>SUM(G5:G16)</f>
        <v>1510200</v>
      </c>
      <c r="H17" s="39">
        <f>SUM(H5:H16)</f>
        <v>8639263</v>
      </c>
      <c r="I17" s="40">
        <f>SUM(I5:I16)</f>
        <v>7129063</v>
      </c>
      <c r="J17" s="2">
        <f t="shared" ref="J17:M17" si="6">SUM(J5:J16)</f>
        <v>1225</v>
      </c>
      <c r="K17" s="41">
        <f t="shared" si="6"/>
        <v>144</v>
      </c>
      <c r="L17" s="42">
        <f t="shared" si="6"/>
        <v>101</v>
      </c>
      <c r="M17" s="43">
        <f t="shared" si="6"/>
        <v>245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26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F2679-9A9A-410D-84A8-26F001C8EFED}">
  <sheetPr>
    <pageSetUpPr fitToPage="1"/>
  </sheetPr>
  <dimension ref="A1:Q31"/>
  <sheetViews>
    <sheetView topLeftCell="A13" zoomScale="40" zoomScaleNormal="40" zoomScaleSheetLayoutView="40" workbookViewId="0">
      <selection activeCell="R25" sqref="R25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23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2011</v>
      </c>
      <c r="B5" s="49">
        <v>4</v>
      </c>
      <c r="C5" s="5">
        <v>717</v>
      </c>
      <c r="D5" s="5">
        <f>C5</f>
        <v>717</v>
      </c>
      <c r="E5" s="6">
        <f t="shared" ref="E5:E17" si="0">ROUND(C5/M5,1)</f>
        <v>35.9</v>
      </c>
      <c r="F5" s="7">
        <f>ROUND(C5/J5,1)</f>
        <v>7.2</v>
      </c>
      <c r="G5" s="8">
        <v>129500</v>
      </c>
      <c r="H5" s="9">
        <v>714000</v>
      </c>
      <c r="I5" s="10">
        <f t="shared" ref="I5:I16" si="1">H5-G5</f>
        <v>584500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5" customHeight="1" x14ac:dyDescent="0.55000000000000004">
      <c r="A6" s="55">
        <v>2011</v>
      </c>
      <c r="B6" s="49">
        <v>5</v>
      </c>
      <c r="C6" s="5">
        <v>621</v>
      </c>
      <c r="D6" s="5">
        <f t="shared" ref="D6:D16" si="4">D5+C6</f>
        <v>1338</v>
      </c>
      <c r="E6" s="6">
        <f t="shared" si="0"/>
        <v>32.700000000000003</v>
      </c>
      <c r="F6" s="7">
        <f t="shared" ref="F6:F16" si="5">ROUND(C6/J6,1)</f>
        <v>6.5</v>
      </c>
      <c r="G6" s="8">
        <v>113500</v>
      </c>
      <c r="H6" s="9">
        <v>714000</v>
      </c>
      <c r="I6" s="10">
        <f t="shared" si="1"/>
        <v>600500</v>
      </c>
      <c r="J6" s="11">
        <f t="shared" si="2"/>
        <v>95</v>
      </c>
      <c r="K6" s="12">
        <v>12</v>
      </c>
      <c r="L6" s="13">
        <v>7</v>
      </c>
      <c r="M6" s="14">
        <f t="shared" si="3"/>
        <v>19</v>
      </c>
      <c r="N6" s="1"/>
    </row>
    <row r="7" spans="1:17" ht="25" customHeight="1" x14ac:dyDescent="0.55000000000000004">
      <c r="A7" s="55">
        <v>2011</v>
      </c>
      <c r="B7" s="49">
        <v>6</v>
      </c>
      <c r="C7" s="5">
        <v>776</v>
      </c>
      <c r="D7" s="5">
        <f t="shared" si="4"/>
        <v>2114</v>
      </c>
      <c r="E7" s="6">
        <f t="shared" si="0"/>
        <v>35.299999999999997</v>
      </c>
      <c r="F7" s="7">
        <f t="shared" si="5"/>
        <v>7.1</v>
      </c>
      <c r="G7" s="8">
        <v>139300</v>
      </c>
      <c r="H7" s="9">
        <v>714000</v>
      </c>
      <c r="I7" s="10">
        <f t="shared" si="1"/>
        <v>574700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2011</v>
      </c>
      <c r="B8" s="49">
        <v>7</v>
      </c>
      <c r="C8" s="5">
        <v>669</v>
      </c>
      <c r="D8" s="5">
        <f t="shared" si="4"/>
        <v>2783</v>
      </c>
      <c r="E8" s="6">
        <f t="shared" si="0"/>
        <v>33.5</v>
      </c>
      <c r="F8" s="7">
        <f t="shared" si="5"/>
        <v>6.7</v>
      </c>
      <c r="G8" s="8">
        <v>120900</v>
      </c>
      <c r="H8" s="9">
        <v>714000</v>
      </c>
      <c r="I8" s="10">
        <f t="shared" si="1"/>
        <v>593100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5" customHeight="1" x14ac:dyDescent="0.55000000000000004">
      <c r="A9" s="55">
        <v>2011</v>
      </c>
      <c r="B9" s="49">
        <v>8</v>
      </c>
      <c r="C9" s="5">
        <v>776</v>
      </c>
      <c r="D9" s="5">
        <f t="shared" si="4"/>
        <v>3559</v>
      </c>
      <c r="E9" s="6">
        <f t="shared" si="0"/>
        <v>33.700000000000003</v>
      </c>
      <c r="F9" s="7">
        <f t="shared" si="5"/>
        <v>6.7</v>
      </c>
      <c r="G9" s="8">
        <v>139500</v>
      </c>
      <c r="H9" s="9">
        <v>714000</v>
      </c>
      <c r="I9" s="10">
        <f t="shared" si="1"/>
        <v>574500</v>
      </c>
      <c r="J9" s="11">
        <f t="shared" si="2"/>
        <v>115</v>
      </c>
      <c r="K9" s="21">
        <v>14</v>
      </c>
      <c r="L9" s="22">
        <v>9</v>
      </c>
      <c r="M9" s="23">
        <f t="shared" si="3"/>
        <v>23</v>
      </c>
      <c r="N9" s="1"/>
    </row>
    <row r="10" spans="1:17" ht="25" customHeight="1" x14ac:dyDescent="0.55000000000000004">
      <c r="A10" s="55">
        <v>2011</v>
      </c>
      <c r="B10" s="49">
        <v>9</v>
      </c>
      <c r="C10" s="5">
        <v>635</v>
      </c>
      <c r="D10" s="5">
        <f t="shared" si="4"/>
        <v>4194</v>
      </c>
      <c r="E10" s="6">
        <f t="shared" si="0"/>
        <v>31.8</v>
      </c>
      <c r="F10" s="7">
        <f t="shared" si="5"/>
        <v>6.4</v>
      </c>
      <c r="G10" s="8">
        <v>119000</v>
      </c>
      <c r="H10" s="9">
        <v>714000</v>
      </c>
      <c r="I10" s="10">
        <f t="shared" si="1"/>
        <v>595000</v>
      </c>
      <c r="J10" s="11">
        <f t="shared" si="2"/>
        <v>100</v>
      </c>
      <c r="K10" s="21">
        <v>11</v>
      </c>
      <c r="L10" s="22">
        <v>9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2011</v>
      </c>
      <c r="B11" s="49">
        <v>10</v>
      </c>
      <c r="C11" s="5">
        <v>712</v>
      </c>
      <c r="D11" s="5">
        <f t="shared" si="4"/>
        <v>4906</v>
      </c>
      <c r="E11" s="6">
        <f t="shared" si="0"/>
        <v>35.6</v>
      </c>
      <c r="F11" s="7">
        <f t="shared" si="5"/>
        <v>7.1</v>
      </c>
      <c r="G11" s="8">
        <v>130300</v>
      </c>
      <c r="H11" s="9">
        <v>714000</v>
      </c>
      <c r="I11" s="10">
        <f t="shared" si="1"/>
        <v>583700</v>
      </c>
      <c r="J11" s="11">
        <f t="shared" si="2"/>
        <v>100</v>
      </c>
      <c r="K11" s="21">
        <v>12</v>
      </c>
      <c r="L11" s="22">
        <v>8</v>
      </c>
      <c r="M11" s="23">
        <f t="shared" si="3"/>
        <v>20</v>
      </c>
      <c r="N11" s="1"/>
      <c r="O11" s="1"/>
      <c r="P11" s="1"/>
      <c r="Q11" s="45"/>
    </row>
    <row r="12" spans="1:17" ht="25" customHeight="1" x14ac:dyDescent="0.55000000000000004">
      <c r="A12" s="55">
        <v>2011</v>
      </c>
      <c r="B12" s="49">
        <v>11</v>
      </c>
      <c r="C12" s="5">
        <v>719</v>
      </c>
      <c r="D12" s="5">
        <f t="shared" si="4"/>
        <v>5625</v>
      </c>
      <c r="E12" s="6">
        <f t="shared" si="0"/>
        <v>36</v>
      </c>
      <c r="F12" s="7">
        <f t="shared" si="5"/>
        <v>7.2</v>
      </c>
      <c r="G12" s="8">
        <v>127400</v>
      </c>
      <c r="H12" s="9">
        <v>714000</v>
      </c>
      <c r="I12" s="10">
        <f t="shared" si="1"/>
        <v>586600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5" customHeight="1" x14ac:dyDescent="0.55000000000000004">
      <c r="A13" s="55">
        <v>2011</v>
      </c>
      <c r="B13" s="49">
        <v>12</v>
      </c>
      <c r="C13" s="5">
        <v>633</v>
      </c>
      <c r="D13" s="5">
        <f t="shared" si="4"/>
        <v>6258</v>
      </c>
      <c r="E13" s="6">
        <f t="shared" si="0"/>
        <v>33.299999999999997</v>
      </c>
      <c r="F13" s="7">
        <f t="shared" si="5"/>
        <v>6.7</v>
      </c>
      <c r="G13" s="8">
        <v>116500</v>
      </c>
      <c r="H13" s="9">
        <v>714000</v>
      </c>
      <c r="I13" s="10">
        <f t="shared" si="1"/>
        <v>597500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2012</v>
      </c>
      <c r="B14" s="49">
        <v>1</v>
      </c>
      <c r="C14" s="5">
        <v>562</v>
      </c>
      <c r="D14" s="5">
        <f t="shared" si="4"/>
        <v>6820</v>
      </c>
      <c r="E14" s="6">
        <f t="shared" si="0"/>
        <v>29.6</v>
      </c>
      <c r="F14" s="7">
        <f t="shared" si="5"/>
        <v>5.9</v>
      </c>
      <c r="G14" s="8">
        <v>102200</v>
      </c>
      <c r="H14" s="9">
        <v>714000</v>
      </c>
      <c r="I14" s="10">
        <f t="shared" si="1"/>
        <v>611800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2012</v>
      </c>
      <c r="B15" s="49">
        <v>2</v>
      </c>
      <c r="C15" s="5">
        <v>608</v>
      </c>
      <c r="D15" s="5">
        <f t="shared" si="4"/>
        <v>7428</v>
      </c>
      <c r="E15" s="6">
        <f t="shared" si="0"/>
        <v>29</v>
      </c>
      <c r="F15" s="7">
        <f t="shared" si="5"/>
        <v>5.8</v>
      </c>
      <c r="G15" s="8">
        <v>115600</v>
      </c>
      <c r="H15" s="9">
        <v>714000</v>
      </c>
      <c r="I15" s="10">
        <f t="shared" si="1"/>
        <v>598400</v>
      </c>
      <c r="J15" s="11">
        <f t="shared" si="2"/>
        <v>105</v>
      </c>
      <c r="K15" s="21">
        <v>13</v>
      </c>
      <c r="L15" s="22">
        <v>8</v>
      </c>
      <c r="M15" s="23">
        <f t="shared" si="3"/>
        <v>21</v>
      </c>
      <c r="N15" s="1"/>
      <c r="O15" s="1"/>
      <c r="P15" s="1"/>
      <c r="Q15" s="1"/>
    </row>
    <row r="16" spans="1:17" ht="25" customHeight="1" thickBot="1" x14ac:dyDescent="0.6">
      <c r="A16" s="50">
        <v>2012</v>
      </c>
      <c r="B16" s="51">
        <v>3</v>
      </c>
      <c r="C16" s="24">
        <v>760</v>
      </c>
      <c r="D16" s="5">
        <f t="shared" si="4"/>
        <v>8188</v>
      </c>
      <c r="E16" s="25">
        <f t="shared" si="0"/>
        <v>36.200000000000003</v>
      </c>
      <c r="F16" s="26">
        <f t="shared" si="5"/>
        <v>7.2</v>
      </c>
      <c r="G16" s="27">
        <v>142200</v>
      </c>
      <c r="H16" s="28">
        <v>717150</v>
      </c>
      <c r="I16" s="29">
        <f t="shared" si="1"/>
        <v>574950</v>
      </c>
      <c r="J16" s="30">
        <f t="shared" si="2"/>
        <v>105</v>
      </c>
      <c r="K16" s="31">
        <v>13</v>
      </c>
      <c r="L16" s="32">
        <v>8</v>
      </c>
      <c r="M16" s="33">
        <f t="shared" si="3"/>
        <v>21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8188</v>
      </c>
      <c r="D17" s="35"/>
      <c r="E17" s="36">
        <f t="shared" si="0"/>
        <v>33.6</v>
      </c>
      <c r="F17" s="37">
        <f>ROUND(C17/J17,1)</f>
        <v>6.7</v>
      </c>
      <c r="G17" s="38">
        <f>SUM(G5:G16)</f>
        <v>1495900</v>
      </c>
      <c r="H17" s="39">
        <f>SUM(H5:H16)</f>
        <v>8571150</v>
      </c>
      <c r="I17" s="40">
        <f>SUM(I5:I16)</f>
        <v>7075250</v>
      </c>
      <c r="J17" s="2">
        <f t="shared" ref="J17:M17" si="6">SUM(J5:J16)</f>
        <v>1220</v>
      </c>
      <c r="K17" s="41">
        <f t="shared" si="6"/>
        <v>146</v>
      </c>
      <c r="L17" s="42">
        <f t="shared" si="6"/>
        <v>98</v>
      </c>
      <c r="M17" s="43">
        <f t="shared" si="6"/>
        <v>244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25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AC01A-07C3-41D0-900F-3123C0BD355A}">
  <sheetPr>
    <pageSetUpPr fitToPage="1"/>
  </sheetPr>
  <dimension ref="A1:Q31"/>
  <sheetViews>
    <sheetView zoomScale="40" zoomScaleNormal="40" zoomScaleSheetLayoutView="40" workbookViewId="0">
      <selection activeCell="O12" sqref="O12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22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2010</v>
      </c>
      <c r="B5" s="49">
        <v>4</v>
      </c>
      <c r="C5" s="5">
        <v>847</v>
      </c>
      <c r="D5" s="5">
        <f>C5</f>
        <v>847</v>
      </c>
      <c r="E5" s="6">
        <f t="shared" ref="E5:E17" si="0">ROUND(C5/M5,1)</f>
        <v>40.299999999999997</v>
      </c>
      <c r="F5" s="7">
        <f>ROUND(C5/J5,1)</f>
        <v>8.1</v>
      </c>
      <c r="G5" s="8">
        <v>141300</v>
      </c>
      <c r="H5" s="9">
        <v>662000</v>
      </c>
      <c r="I5" s="10">
        <f t="shared" ref="I5:I16" si="1">H5-G5</f>
        <v>520700</v>
      </c>
      <c r="J5" s="11">
        <f t="shared" ref="J5:J16" si="2">K5*C$23+L5*D$23</f>
        <v>105</v>
      </c>
      <c r="K5" s="12">
        <v>13</v>
      </c>
      <c r="L5" s="13">
        <v>8</v>
      </c>
      <c r="M5" s="14">
        <f t="shared" ref="M5:M16" si="3">SUM(K5:L5)</f>
        <v>21</v>
      </c>
      <c r="N5" s="1"/>
    </row>
    <row r="6" spans="1:17" ht="25" customHeight="1" x14ac:dyDescent="0.55000000000000004">
      <c r="A6" s="55">
        <v>2010</v>
      </c>
      <c r="B6" s="49">
        <v>5</v>
      </c>
      <c r="C6" s="5">
        <v>700</v>
      </c>
      <c r="D6" s="5">
        <f t="shared" ref="D6:D16" si="4">D5+C6</f>
        <v>1547</v>
      </c>
      <c r="E6" s="6">
        <f t="shared" si="0"/>
        <v>38.9</v>
      </c>
      <c r="F6" s="7">
        <f t="shared" ref="F6:F16" si="5">ROUND(C6/J6,1)</f>
        <v>7.8</v>
      </c>
      <c r="G6" s="8">
        <v>122300</v>
      </c>
      <c r="H6" s="9">
        <v>662000</v>
      </c>
      <c r="I6" s="10">
        <f t="shared" si="1"/>
        <v>539700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5" customHeight="1" x14ac:dyDescent="0.55000000000000004">
      <c r="A7" s="55">
        <v>2010</v>
      </c>
      <c r="B7" s="49">
        <v>6</v>
      </c>
      <c r="C7" s="5">
        <v>803</v>
      </c>
      <c r="D7" s="5">
        <f t="shared" si="4"/>
        <v>2350</v>
      </c>
      <c r="E7" s="6">
        <f t="shared" si="0"/>
        <v>36.5</v>
      </c>
      <c r="F7" s="7">
        <f t="shared" si="5"/>
        <v>7.3</v>
      </c>
      <c r="G7" s="8">
        <v>135900</v>
      </c>
      <c r="H7" s="9">
        <v>662000</v>
      </c>
      <c r="I7" s="10">
        <f t="shared" si="1"/>
        <v>526100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2010</v>
      </c>
      <c r="B8" s="49">
        <v>7</v>
      </c>
      <c r="C8" s="5">
        <v>810</v>
      </c>
      <c r="D8" s="5">
        <f t="shared" si="4"/>
        <v>3160</v>
      </c>
      <c r="E8" s="6">
        <f t="shared" si="0"/>
        <v>38.6</v>
      </c>
      <c r="F8" s="7">
        <f t="shared" si="5"/>
        <v>7.7</v>
      </c>
      <c r="G8" s="8">
        <v>133800</v>
      </c>
      <c r="H8" s="9">
        <v>662000</v>
      </c>
      <c r="I8" s="10">
        <f t="shared" si="1"/>
        <v>528200</v>
      </c>
      <c r="J8" s="11">
        <f t="shared" si="2"/>
        <v>105</v>
      </c>
      <c r="K8" s="21">
        <v>12</v>
      </c>
      <c r="L8" s="22">
        <v>9</v>
      </c>
      <c r="M8" s="23">
        <f t="shared" si="3"/>
        <v>21</v>
      </c>
      <c r="N8" s="1"/>
    </row>
    <row r="9" spans="1:17" ht="25" customHeight="1" x14ac:dyDescent="0.55000000000000004">
      <c r="A9" s="55">
        <v>2010</v>
      </c>
      <c r="B9" s="49">
        <v>8</v>
      </c>
      <c r="C9" s="5">
        <v>812</v>
      </c>
      <c r="D9" s="5">
        <f t="shared" si="4"/>
        <v>3972</v>
      </c>
      <c r="E9" s="6">
        <f t="shared" si="0"/>
        <v>36.9</v>
      </c>
      <c r="F9" s="7">
        <f t="shared" si="5"/>
        <v>7.4</v>
      </c>
      <c r="G9" s="8">
        <v>136000</v>
      </c>
      <c r="H9" s="9">
        <v>662000</v>
      </c>
      <c r="I9" s="10">
        <f t="shared" si="1"/>
        <v>526000</v>
      </c>
      <c r="J9" s="11">
        <f t="shared" si="2"/>
        <v>110</v>
      </c>
      <c r="K9" s="21">
        <v>13</v>
      </c>
      <c r="L9" s="22">
        <v>9</v>
      </c>
      <c r="M9" s="23">
        <f t="shared" si="3"/>
        <v>22</v>
      </c>
      <c r="N9" s="1"/>
    </row>
    <row r="10" spans="1:17" ht="25" customHeight="1" x14ac:dyDescent="0.55000000000000004">
      <c r="A10" s="55">
        <v>2010</v>
      </c>
      <c r="B10" s="49">
        <v>9</v>
      </c>
      <c r="C10" s="5">
        <v>842</v>
      </c>
      <c r="D10" s="5">
        <f t="shared" si="4"/>
        <v>4814</v>
      </c>
      <c r="E10" s="6">
        <f t="shared" si="0"/>
        <v>42.1</v>
      </c>
      <c r="F10" s="7">
        <f t="shared" si="5"/>
        <v>8.4</v>
      </c>
      <c r="G10" s="8">
        <v>142800</v>
      </c>
      <c r="H10" s="9">
        <v>662000</v>
      </c>
      <c r="I10" s="10">
        <f t="shared" si="1"/>
        <v>519200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2010</v>
      </c>
      <c r="B11" s="49">
        <v>10</v>
      </c>
      <c r="C11" s="5">
        <v>844</v>
      </c>
      <c r="D11" s="5">
        <f t="shared" si="4"/>
        <v>5658</v>
      </c>
      <c r="E11" s="6">
        <f t="shared" si="0"/>
        <v>42.2</v>
      </c>
      <c r="F11" s="7">
        <f t="shared" si="5"/>
        <v>8.4</v>
      </c>
      <c r="G11" s="8">
        <v>142400</v>
      </c>
      <c r="H11" s="9">
        <v>662000</v>
      </c>
      <c r="I11" s="10">
        <f t="shared" si="1"/>
        <v>519600</v>
      </c>
      <c r="J11" s="11">
        <f t="shared" si="2"/>
        <v>100</v>
      </c>
      <c r="K11" s="21">
        <v>12</v>
      </c>
      <c r="L11" s="22">
        <v>8</v>
      </c>
      <c r="M11" s="23">
        <f t="shared" si="3"/>
        <v>20</v>
      </c>
      <c r="N11" s="1"/>
      <c r="O11" s="1"/>
      <c r="P11" s="1"/>
      <c r="Q11" s="45"/>
    </row>
    <row r="12" spans="1:17" ht="25" customHeight="1" x14ac:dyDescent="0.55000000000000004">
      <c r="A12" s="55">
        <v>2010</v>
      </c>
      <c r="B12" s="49">
        <v>11</v>
      </c>
      <c r="C12" s="5">
        <v>795</v>
      </c>
      <c r="D12" s="5">
        <f t="shared" si="4"/>
        <v>6453</v>
      </c>
      <c r="E12" s="6">
        <f t="shared" si="0"/>
        <v>39.799999999999997</v>
      </c>
      <c r="F12" s="7">
        <f t="shared" si="5"/>
        <v>8</v>
      </c>
      <c r="G12" s="8">
        <v>136500</v>
      </c>
      <c r="H12" s="9">
        <v>662000</v>
      </c>
      <c r="I12" s="10">
        <f t="shared" si="1"/>
        <v>525500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5" customHeight="1" x14ac:dyDescent="0.55000000000000004">
      <c r="A13" s="55">
        <v>2010</v>
      </c>
      <c r="B13" s="49">
        <v>12</v>
      </c>
      <c r="C13" s="5">
        <v>741</v>
      </c>
      <c r="D13" s="5">
        <f t="shared" si="4"/>
        <v>7194</v>
      </c>
      <c r="E13" s="6">
        <f t="shared" si="0"/>
        <v>39</v>
      </c>
      <c r="F13" s="7">
        <f t="shared" si="5"/>
        <v>7.8</v>
      </c>
      <c r="G13" s="8">
        <v>123500</v>
      </c>
      <c r="H13" s="9">
        <v>662000</v>
      </c>
      <c r="I13" s="10">
        <f t="shared" si="1"/>
        <v>538500</v>
      </c>
      <c r="J13" s="11">
        <f t="shared" si="2"/>
        <v>95</v>
      </c>
      <c r="K13" s="21">
        <v>12</v>
      </c>
      <c r="L13" s="22">
        <v>7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2011</v>
      </c>
      <c r="B14" s="49">
        <v>1</v>
      </c>
      <c r="C14" s="5">
        <v>625</v>
      </c>
      <c r="D14" s="5">
        <f t="shared" si="4"/>
        <v>7819</v>
      </c>
      <c r="E14" s="6">
        <f t="shared" si="0"/>
        <v>32.9</v>
      </c>
      <c r="F14" s="7">
        <f t="shared" si="5"/>
        <v>6.6</v>
      </c>
      <c r="G14" s="8">
        <v>109700</v>
      </c>
      <c r="H14" s="9">
        <v>662000</v>
      </c>
      <c r="I14" s="10">
        <f t="shared" si="1"/>
        <v>552300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2011</v>
      </c>
      <c r="B15" s="49">
        <v>2</v>
      </c>
      <c r="C15" s="5">
        <v>677</v>
      </c>
      <c r="D15" s="5">
        <f t="shared" si="4"/>
        <v>8496</v>
      </c>
      <c r="E15" s="6">
        <f t="shared" si="0"/>
        <v>35.6</v>
      </c>
      <c r="F15" s="7">
        <f t="shared" si="5"/>
        <v>7.1</v>
      </c>
      <c r="G15" s="8">
        <v>121600</v>
      </c>
      <c r="H15" s="9">
        <v>662000</v>
      </c>
      <c r="I15" s="10">
        <f t="shared" si="1"/>
        <v>540400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2011</v>
      </c>
      <c r="B16" s="51">
        <v>3</v>
      </c>
      <c r="C16" s="24">
        <v>670</v>
      </c>
      <c r="D16" s="5">
        <f t="shared" si="4"/>
        <v>9166</v>
      </c>
      <c r="E16" s="25">
        <f t="shared" si="0"/>
        <v>30.5</v>
      </c>
      <c r="F16" s="26">
        <f t="shared" si="5"/>
        <v>6.1</v>
      </c>
      <c r="G16" s="27">
        <v>116400</v>
      </c>
      <c r="H16" s="28">
        <v>665114</v>
      </c>
      <c r="I16" s="29">
        <f t="shared" si="1"/>
        <v>548714</v>
      </c>
      <c r="J16" s="30">
        <f t="shared" si="2"/>
        <v>110</v>
      </c>
      <c r="K16" s="31">
        <v>12</v>
      </c>
      <c r="L16" s="32">
        <v>10</v>
      </c>
      <c r="M16" s="33">
        <f t="shared" si="3"/>
        <v>22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9166</v>
      </c>
      <c r="D17" s="35"/>
      <c r="E17" s="36">
        <f t="shared" si="0"/>
        <v>37.700000000000003</v>
      </c>
      <c r="F17" s="37">
        <f>ROUND(C17/J17,1)</f>
        <v>7.5</v>
      </c>
      <c r="G17" s="38">
        <f>SUM(G5:G16)</f>
        <v>1562200</v>
      </c>
      <c r="H17" s="39">
        <f>SUM(H5:H16)</f>
        <v>7947114</v>
      </c>
      <c r="I17" s="40">
        <f>SUM(I5:I16)</f>
        <v>6384914</v>
      </c>
      <c r="J17" s="2">
        <f t="shared" ref="J17:M17" si="6">SUM(J5:J16)</f>
        <v>1215</v>
      </c>
      <c r="K17" s="41">
        <f t="shared" si="6"/>
        <v>144</v>
      </c>
      <c r="L17" s="42">
        <f t="shared" si="6"/>
        <v>99</v>
      </c>
      <c r="M17" s="43">
        <f t="shared" si="6"/>
        <v>243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24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31F63-F713-482A-BBFD-AED440C05711}">
  <sheetPr>
    <pageSetUpPr fitToPage="1"/>
  </sheetPr>
  <dimension ref="A1:Q31"/>
  <sheetViews>
    <sheetView topLeftCell="A10" zoomScale="40" zoomScaleNormal="40" zoomScaleSheetLayoutView="40" workbookViewId="0">
      <selection activeCell="O15" sqref="O15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21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2009</v>
      </c>
      <c r="B5" s="49">
        <v>4</v>
      </c>
      <c r="C5" s="5">
        <v>846</v>
      </c>
      <c r="D5" s="5">
        <f>C5</f>
        <v>846</v>
      </c>
      <c r="E5" s="6">
        <f t="shared" ref="E5:E17" si="0">ROUND(C5/M5,1)</f>
        <v>40.299999999999997</v>
      </c>
      <c r="F5" s="7">
        <f>ROUND(C5/J5,1)</f>
        <v>8.1</v>
      </c>
      <c r="G5" s="8">
        <v>137500</v>
      </c>
      <c r="H5" s="9">
        <v>662000</v>
      </c>
      <c r="I5" s="10">
        <f t="shared" ref="I5:I16" si="1">H5-G5</f>
        <v>524500</v>
      </c>
      <c r="J5" s="11">
        <f t="shared" ref="J5:J16" si="2">K5*C$23+L5*D$23</f>
        <v>105</v>
      </c>
      <c r="K5" s="12">
        <v>12</v>
      </c>
      <c r="L5" s="13">
        <v>9</v>
      </c>
      <c r="M5" s="14">
        <f t="shared" ref="M5:M16" si="3">SUM(K5:L5)</f>
        <v>21</v>
      </c>
      <c r="N5" s="1"/>
    </row>
    <row r="6" spans="1:17" ht="25" customHeight="1" x14ac:dyDescent="0.55000000000000004">
      <c r="A6" s="55">
        <v>2009</v>
      </c>
      <c r="B6" s="49">
        <v>5</v>
      </c>
      <c r="C6" s="5">
        <v>777</v>
      </c>
      <c r="D6" s="5">
        <f t="shared" ref="D6:D16" si="4">D5+C6</f>
        <v>1623</v>
      </c>
      <c r="E6" s="6">
        <f t="shared" si="0"/>
        <v>43.2</v>
      </c>
      <c r="F6" s="7">
        <f t="shared" ref="F6:F16" si="5">ROUND(C6/J6,1)</f>
        <v>8.6</v>
      </c>
      <c r="G6" s="8">
        <v>133200</v>
      </c>
      <c r="H6" s="9">
        <v>662000</v>
      </c>
      <c r="I6" s="10">
        <f t="shared" si="1"/>
        <v>528800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5" customHeight="1" x14ac:dyDescent="0.55000000000000004">
      <c r="A7" s="55">
        <v>2009</v>
      </c>
      <c r="B7" s="49">
        <v>6</v>
      </c>
      <c r="C7" s="5">
        <v>827</v>
      </c>
      <c r="D7" s="5">
        <f t="shared" si="4"/>
        <v>2450</v>
      </c>
      <c r="E7" s="6">
        <f t="shared" si="0"/>
        <v>37.6</v>
      </c>
      <c r="F7" s="7">
        <f t="shared" si="5"/>
        <v>7.5</v>
      </c>
      <c r="G7" s="8">
        <v>137200</v>
      </c>
      <c r="H7" s="9">
        <v>662000</v>
      </c>
      <c r="I7" s="10">
        <f t="shared" si="1"/>
        <v>524800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2009</v>
      </c>
      <c r="B8" s="49">
        <v>7</v>
      </c>
      <c r="C8" s="5">
        <v>867</v>
      </c>
      <c r="D8" s="5">
        <f t="shared" si="4"/>
        <v>3317</v>
      </c>
      <c r="E8" s="6">
        <f t="shared" si="0"/>
        <v>39.4</v>
      </c>
      <c r="F8" s="7">
        <f t="shared" si="5"/>
        <v>7.9</v>
      </c>
      <c r="G8" s="8">
        <v>141400</v>
      </c>
      <c r="H8" s="9">
        <v>662000</v>
      </c>
      <c r="I8" s="10">
        <f t="shared" si="1"/>
        <v>520600</v>
      </c>
      <c r="J8" s="11">
        <f t="shared" si="2"/>
        <v>110</v>
      </c>
      <c r="K8" s="21">
        <v>13</v>
      </c>
      <c r="L8" s="22">
        <v>9</v>
      </c>
      <c r="M8" s="23">
        <f t="shared" si="3"/>
        <v>22</v>
      </c>
      <c r="N8" s="1"/>
    </row>
    <row r="9" spans="1:17" ht="25" customHeight="1" x14ac:dyDescent="0.55000000000000004">
      <c r="A9" s="55">
        <v>2009</v>
      </c>
      <c r="B9" s="49">
        <v>8</v>
      </c>
      <c r="C9" s="5">
        <v>755</v>
      </c>
      <c r="D9" s="5">
        <f t="shared" si="4"/>
        <v>4072</v>
      </c>
      <c r="E9" s="6">
        <f t="shared" si="0"/>
        <v>36</v>
      </c>
      <c r="F9" s="7">
        <f t="shared" si="5"/>
        <v>7.2</v>
      </c>
      <c r="G9" s="8">
        <v>125300</v>
      </c>
      <c r="H9" s="9">
        <v>662000</v>
      </c>
      <c r="I9" s="10">
        <f t="shared" si="1"/>
        <v>536700</v>
      </c>
      <c r="J9" s="11">
        <f t="shared" si="2"/>
        <v>105</v>
      </c>
      <c r="K9" s="21">
        <v>13</v>
      </c>
      <c r="L9" s="22">
        <v>8</v>
      </c>
      <c r="M9" s="23">
        <f t="shared" si="3"/>
        <v>21</v>
      </c>
      <c r="N9" s="1"/>
    </row>
    <row r="10" spans="1:17" ht="25" customHeight="1" x14ac:dyDescent="0.55000000000000004">
      <c r="A10" s="55">
        <v>2009</v>
      </c>
      <c r="B10" s="49">
        <v>9</v>
      </c>
      <c r="C10" s="5">
        <v>791</v>
      </c>
      <c r="D10" s="5">
        <f t="shared" si="4"/>
        <v>4863</v>
      </c>
      <c r="E10" s="6">
        <f t="shared" si="0"/>
        <v>41.6</v>
      </c>
      <c r="F10" s="7">
        <f t="shared" si="5"/>
        <v>8.3000000000000007</v>
      </c>
      <c r="G10" s="8">
        <v>133700</v>
      </c>
      <c r="H10" s="9">
        <v>662000</v>
      </c>
      <c r="I10" s="10">
        <f t="shared" si="1"/>
        <v>528300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5" customHeight="1" x14ac:dyDescent="0.55000000000000004">
      <c r="A11" s="55">
        <v>2009</v>
      </c>
      <c r="B11" s="49">
        <v>10</v>
      </c>
      <c r="C11" s="5">
        <v>906</v>
      </c>
      <c r="D11" s="5">
        <f t="shared" si="4"/>
        <v>5769</v>
      </c>
      <c r="E11" s="6">
        <f t="shared" si="0"/>
        <v>43.1</v>
      </c>
      <c r="F11" s="7">
        <f t="shared" si="5"/>
        <v>8.6</v>
      </c>
      <c r="G11" s="8">
        <v>152600</v>
      </c>
      <c r="H11" s="9">
        <v>662000</v>
      </c>
      <c r="I11" s="10">
        <f t="shared" si="1"/>
        <v>509400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5" customHeight="1" x14ac:dyDescent="0.55000000000000004">
      <c r="A12" s="55">
        <v>2009</v>
      </c>
      <c r="B12" s="49">
        <v>11</v>
      </c>
      <c r="C12" s="5">
        <v>681</v>
      </c>
      <c r="D12" s="5">
        <f t="shared" si="4"/>
        <v>6450</v>
      </c>
      <c r="E12" s="6">
        <f t="shared" si="0"/>
        <v>35.799999999999997</v>
      </c>
      <c r="F12" s="7">
        <f t="shared" si="5"/>
        <v>7.2</v>
      </c>
      <c r="G12" s="8">
        <v>111100</v>
      </c>
      <c r="H12" s="9">
        <v>662000</v>
      </c>
      <c r="I12" s="10">
        <f t="shared" si="1"/>
        <v>550900</v>
      </c>
      <c r="J12" s="11">
        <f t="shared" si="2"/>
        <v>95</v>
      </c>
      <c r="K12" s="21">
        <v>12</v>
      </c>
      <c r="L12" s="22">
        <v>7</v>
      </c>
      <c r="M12" s="23">
        <f t="shared" si="3"/>
        <v>19</v>
      </c>
      <c r="N12" s="1"/>
      <c r="O12" s="1"/>
      <c r="P12" s="1"/>
      <c r="Q12" s="1"/>
    </row>
    <row r="13" spans="1:17" ht="25" customHeight="1" x14ac:dyDescent="0.55000000000000004">
      <c r="A13" s="55">
        <v>2009</v>
      </c>
      <c r="B13" s="49">
        <v>12</v>
      </c>
      <c r="C13" s="5">
        <v>805</v>
      </c>
      <c r="D13" s="5">
        <f t="shared" si="4"/>
        <v>7255</v>
      </c>
      <c r="E13" s="6">
        <f t="shared" si="0"/>
        <v>42.4</v>
      </c>
      <c r="F13" s="7">
        <f t="shared" si="5"/>
        <v>8.5</v>
      </c>
      <c r="G13" s="8">
        <v>133100</v>
      </c>
      <c r="H13" s="9">
        <v>662000</v>
      </c>
      <c r="I13" s="10">
        <f t="shared" si="1"/>
        <v>528900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2010</v>
      </c>
      <c r="B14" s="49">
        <v>1</v>
      </c>
      <c r="C14" s="5">
        <v>662</v>
      </c>
      <c r="D14" s="5">
        <f t="shared" si="4"/>
        <v>7917</v>
      </c>
      <c r="E14" s="6">
        <f t="shared" si="0"/>
        <v>34.799999999999997</v>
      </c>
      <c r="F14" s="7">
        <f t="shared" si="5"/>
        <v>7</v>
      </c>
      <c r="G14" s="8">
        <v>108800</v>
      </c>
      <c r="H14" s="9">
        <v>662000</v>
      </c>
      <c r="I14" s="10">
        <f t="shared" si="1"/>
        <v>553200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2010</v>
      </c>
      <c r="B15" s="49">
        <v>2</v>
      </c>
      <c r="C15" s="5">
        <v>690</v>
      </c>
      <c r="D15" s="5">
        <f t="shared" si="4"/>
        <v>8607</v>
      </c>
      <c r="E15" s="6">
        <f t="shared" si="0"/>
        <v>36.299999999999997</v>
      </c>
      <c r="F15" s="7">
        <f t="shared" si="5"/>
        <v>7.3</v>
      </c>
      <c r="G15" s="8">
        <v>115650</v>
      </c>
      <c r="H15" s="9">
        <v>662000</v>
      </c>
      <c r="I15" s="10">
        <f t="shared" si="1"/>
        <v>546350</v>
      </c>
      <c r="J15" s="11">
        <f t="shared" si="2"/>
        <v>95</v>
      </c>
      <c r="K15" s="21">
        <v>12</v>
      </c>
      <c r="L15" s="22">
        <v>7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2010</v>
      </c>
      <c r="B16" s="51">
        <v>3</v>
      </c>
      <c r="C16" s="24">
        <v>882</v>
      </c>
      <c r="D16" s="5">
        <f t="shared" si="4"/>
        <v>9489</v>
      </c>
      <c r="E16" s="25">
        <f t="shared" si="0"/>
        <v>38.299999999999997</v>
      </c>
      <c r="F16" s="26">
        <f t="shared" si="5"/>
        <v>7.7</v>
      </c>
      <c r="G16" s="27">
        <v>147500</v>
      </c>
      <c r="H16" s="28">
        <v>665114</v>
      </c>
      <c r="I16" s="29">
        <f t="shared" si="1"/>
        <v>517614</v>
      </c>
      <c r="J16" s="30">
        <f t="shared" si="2"/>
        <v>115</v>
      </c>
      <c r="K16" s="31">
        <v>13</v>
      </c>
      <c r="L16" s="32">
        <v>10</v>
      </c>
      <c r="M16" s="33">
        <f t="shared" si="3"/>
        <v>23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9489</v>
      </c>
      <c r="D17" s="35"/>
      <c r="E17" s="36">
        <f t="shared" si="0"/>
        <v>39</v>
      </c>
      <c r="F17" s="37">
        <f>ROUND(C17/J17,1)</f>
        <v>7.8</v>
      </c>
      <c r="G17" s="38">
        <f>SUM(G5:G16)</f>
        <v>1577050</v>
      </c>
      <c r="H17" s="39">
        <f>SUM(H5:H16)</f>
        <v>7947114</v>
      </c>
      <c r="I17" s="40">
        <f>SUM(I5:I16)</f>
        <v>6370064</v>
      </c>
      <c r="J17" s="2">
        <f t="shared" ref="J17:M17" si="6">SUM(J5:J16)</f>
        <v>1215</v>
      </c>
      <c r="K17" s="41">
        <f t="shared" si="6"/>
        <v>144</v>
      </c>
      <c r="L17" s="42">
        <f t="shared" si="6"/>
        <v>99</v>
      </c>
      <c r="M17" s="43">
        <f t="shared" si="6"/>
        <v>243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/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opLeftCell="A10" zoomScale="40" zoomScaleNormal="40" zoomScaleSheetLayoutView="40" workbookViewId="0">
      <selection activeCell="T24" sqref="T24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20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2008</v>
      </c>
      <c r="B5" s="49">
        <v>4</v>
      </c>
      <c r="C5" s="5">
        <v>940</v>
      </c>
      <c r="D5" s="5">
        <f>C5</f>
        <v>940</v>
      </c>
      <c r="E5" s="6">
        <f t="shared" ref="E5:E17" si="0">ROUND(C5/M5,1)</f>
        <v>44.8</v>
      </c>
      <c r="F5" s="7">
        <f>ROUND(C5/J5,1)</f>
        <v>9</v>
      </c>
      <c r="G5" s="8">
        <v>154400</v>
      </c>
      <c r="H5" s="9">
        <v>542430</v>
      </c>
      <c r="I5" s="10">
        <f t="shared" ref="I5:I16" si="1">H5-G5</f>
        <v>388030</v>
      </c>
      <c r="J5" s="11">
        <f t="shared" ref="J5:J16" si="2">K5*C$23+L5*D$23</f>
        <v>105</v>
      </c>
      <c r="K5" s="12">
        <v>13</v>
      </c>
      <c r="L5" s="13">
        <v>8</v>
      </c>
      <c r="M5" s="14">
        <f t="shared" ref="M5:M16" si="3">SUM(K5:L5)</f>
        <v>21</v>
      </c>
      <c r="N5" s="1"/>
    </row>
    <row r="6" spans="1:17" ht="25" customHeight="1" x14ac:dyDescent="0.55000000000000004">
      <c r="A6" s="55">
        <v>2008</v>
      </c>
      <c r="B6" s="49">
        <v>5</v>
      </c>
      <c r="C6" s="5">
        <v>892</v>
      </c>
      <c r="D6" s="5">
        <f t="shared" ref="D6:D16" si="4">D5+C6</f>
        <v>1832</v>
      </c>
      <c r="E6" s="6">
        <f t="shared" si="0"/>
        <v>44.6</v>
      </c>
      <c r="F6" s="7">
        <f t="shared" ref="F6:F16" si="5">ROUND(C6/J6,1)</f>
        <v>8.9</v>
      </c>
      <c r="G6" s="8">
        <v>148900</v>
      </c>
      <c r="H6" s="9">
        <v>510000</v>
      </c>
      <c r="I6" s="10">
        <f t="shared" si="1"/>
        <v>361100</v>
      </c>
      <c r="J6" s="11">
        <f t="shared" si="2"/>
        <v>100</v>
      </c>
      <c r="K6" s="12">
        <v>12</v>
      </c>
      <c r="L6" s="13">
        <v>8</v>
      </c>
      <c r="M6" s="14">
        <f t="shared" si="3"/>
        <v>20</v>
      </c>
      <c r="N6" s="1"/>
    </row>
    <row r="7" spans="1:17" ht="25" customHeight="1" x14ac:dyDescent="0.55000000000000004">
      <c r="A7" s="55">
        <v>2008</v>
      </c>
      <c r="B7" s="49">
        <v>6</v>
      </c>
      <c r="C7" s="5">
        <v>1026</v>
      </c>
      <c r="D7" s="5">
        <f t="shared" si="4"/>
        <v>2858</v>
      </c>
      <c r="E7" s="6">
        <f t="shared" si="0"/>
        <v>48.9</v>
      </c>
      <c r="F7" s="7">
        <f t="shared" si="5"/>
        <v>9.8000000000000007</v>
      </c>
      <c r="G7" s="8">
        <v>171100</v>
      </c>
      <c r="H7" s="9">
        <v>535500</v>
      </c>
      <c r="I7" s="10">
        <f t="shared" si="1"/>
        <v>364400</v>
      </c>
      <c r="J7" s="11">
        <f t="shared" si="2"/>
        <v>105</v>
      </c>
      <c r="K7" s="12">
        <v>13</v>
      </c>
      <c r="L7" s="13">
        <v>8</v>
      </c>
      <c r="M7" s="14">
        <f t="shared" si="3"/>
        <v>21</v>
      </c>
      <c r="N7" s="1"/>
    </row>
    <row r="8" spans="1:17" ht="25" customHeight="1" x14ac:dyDescent="0.55000000000000004">
      <c r="A8" s="55">
        <v>2008</v>
      </c>
      <c r="B8" s="49">
        <v>7</v>
      </c>
      <c r="C8" s="5">
        <v>1074</v>
      </c>
      <c r="D8" s="5">
        <f t="shared" si="4"/>
        <v>3932</v>
      </c>
      <c r="E8" s="6">
        <f t="shared" si="0"/>
        <v>48.8</v>
      </c>
      <c r="F8" s="7">
        <f t="shared" si="5"/>
        <v>9.8000000000000007</v>
      </c>
      <c r="G8" s="8">
        <v>176900</v>
      </c>
      <c r="H8" s="9">
        <v>561000</v>
      </c>
      <c r="I8" s="10">
        <f t="shared" si="1"/>
        <v>384100</v>
      </c>
      <c r="J8" s="11">
        <f t="shared" si="2"/>
        <v>110</v>
      </c>
      <c r="K8" s="21">
        <v>12</v>
      </c>
      <c r="L8" s="22">
        <v>10</v>
      </c>
      <c r="M8" s="23">
        <f t="shared" si="3"/>
        <v>22</v>
      </c>
      <c r="N8" s="1"/>
    </row>
    <row r="9" spans="1:17" ht="25" customHeight="1" x14ac:dyDescent="0.55000000000000004">
      <c r="A9" s="55">
        <v>2008</v>
      </c>
      <c r="B9" s="49">
        <v>8</v>
      </c>
      <c r="C9" s="5">
        <v>886</v>
      </c>
      <c r="D9" s="5">
        <f t="shared" si="4"/>
        <v>4818</v>
      </c>
      <c r="E9" s="6">
        <f t="shared" si="0"/>
        <v>42.2</v>
      </c>
      <c r="F9" s="7">
        <f t="shared" si="5"/>
        <v>8.4</v>
      </c>
      <c r="G9" s="8">
        <v>152800</v>
      </c>
      <c r="H9" s="9">
        <v>535500</v>
      </c>
      <c r="I9" s="10">
        <f t="shared" si="1"/>
        <v>382700</v>
      </c>
      <c r="J9" s="11">
        <f t="shared" si="2"/>
        <v>105</v>
      </c>
      <c r="K9" s="21">
        <v>13</v>
      </c>
      <c r="L9" s="22">
        <v>8</v>
      </c>
      <c r="M9" s="23">
        <f t="shared" si="3"/>
        <v>21</v>
      </c>
      <c r="N9" s="1"/>
    </row>
    <row r="10" spans="1:17" ht="25" customHeight="1" x14ac:dyDescent="0.55000000000000004">
      <c r="A10" s="55">
        <v>2008</v>
      </c>
      <c r="B10" s="49">
        <v>9</v>
      </c>
      <c r="C10" s="5">
        <v>914</v>
      </c>
      <c r="D10" s="5">
        <f t="shared" si="4"/>
        <v>5732</v>
      </c>
      <c r="E10" s="6">
        <f t="shared" si="0"/>
        <v>45.7</v>
      </c>
      <c r="F10" s="7">
        <f t="shared" si="5"/>
        <v>9.1</v>
      </c>
      <c r="G10" s="8">
        <v>158200</v>
      </c>
      <c r="H10" s="9">
        <v>510000</v>
      </c>
      <c r="I10" s="10">
        <f t="shared" si="1"/>
        <v>351800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2008</v>
      </c>
      <c r="B11" s="49">
        <v>10</v>
      </c>
      <c r="C11" s="5">
        <v>977</v>
      </c>
      <c r="D11" s="5">
        <f t="shared" si="4"/>
        <v>6709</v>
      </c>
      <c r="E11" s="6">
        <f t="shared" si="0"/>
        <v>44.4</v>
      </c>
      <c r="F11" s="7">
        <f t="shared" si="5"/>
        <v>8.9</v>
      </c>
      <c r="G11" s="8">
        <v>165100</v>
      </c>
      <c r="H11" s="9">
        <v>567930</v>
      </c>
      <c r="I11" s="10">
        <f t="shared" si="1"/>
        <v>402830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5" customHeight="1" x14ac:dyDescent="0.55000000000000004">
      <c r="A12" s="55">
        <v>2008</v>
      </c>
      <c r="B12" s="49">
        <v>11</v>
      </c>
      <c r="C12" s="5">
        <v>740</v>
      </c>
      <c r="D12" s="5">
        <f t="shared" si="4"/>
        <v>7449</v>
      </c>
      <c r="E12" s="6">
        <f t="shared" si="0"/>
        <v>41.1</v>
      </c>
      <c r="F12" s="7">
        <f t="shared" si="5"/>
        <v>8.1999999999999993</v>
      </c>
      <c r="G12" s="8">
        <v>123900</v>
      </c>
      <c r="H12" s="9">
        <v>459000</v>
      </c>
      <c r="I12" s="10">
        <f t="shared" si="1"/>
        <v>335100</v>
      </c>
      <c r="J12" s="11">
        <f t="shared" si="2"/>
        <v>90</v>
      </c>
      <c r="K12" s="21">
        <v>10</v>
      </c>
      <c r="L12" s="22">
        <v>8</v>
      </c>
      <c r="M12" s="23">
        <f t="shared" si="3"/>
        <v>18</v>
      </c>
      <c r="N12" s="1"/>
      <c r="O12" s="1"/>
      <c r="P12" s="1"/>
      <c r="Q12" s="1"/>
    </row>
    <row r="13" spans="1:17" ht="25" customHeight="1" x14ac:dyDescent="0.55000000000000004">
      <c r="A13" s="55">
        <v>2008</v>
      </c>
      <c r="B13" s="49">
        <v>12</v>
      </c>
      <c r="C13" s="5">
        <v>911</v>
      </c>
      <c r="D13" s="5">
        <f t="shared" si="4"/>
        <v>8360</v>
      </c>
      <c r="E13" s="6">
        <f t="shared" si="0"/>
        <v>47.9</v>
      </c>
      <c r="F13" s="7">
        <f t="shared" si="5"/>
        <v>9.6</v>
      </c>
      <c r="G13" s="8">
        <v>147900</v>
      </c>
      <c r="H13" s="9">
        <v>484500</v>
      </c>
      <c r="I13" s="10">
        <f t="shared" si="1"/>
        <v>336600</v>
      </c>
      <c r="J13" s="11">
        <f t="shared" si="2"/>
        <v>95</v>
      </c>
      <c r="K13" s="21">
        <v>12</v>
      </c>
      <c r="L13" s="22">
        <v>7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2009</v>
      </c>
      <c r="B14" s="49">
        <v>1</v>
      </c>
      <c r="C14" s="5">
        <v>672</v>
      </c>
      <c r="D14" s="5">
        <f t="shared" si="4"/>
        <v>9032</v>
      </c>
      <c r="E14" s="6">
        <f t="shared" si="0"/>
        <v>35.4</v>
      </c>
      <c r="F14" s="7">
        <f t="shared" si="5"/>
        <v>7.1</v>
      </c>
      <c r="G14" s="8">
        <v>111750</v>
      </c>
      <c r="H14" s="9">
        <v>484500</v>
      </c>
      <c r="I14" s="10">
        <f t="shared" si="1"/>
        <v>372750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2009</v>
      </c>
      <c r="B15" s="49">
        <v>2</v>
      </c>
      <c r="C15" s="5">
        <v>761</v>
      </c>
      <c r="D15" s="5">
        <f t="shared" si="4"/>
        <v>9793</v>
      </c>
      <c r="E15" s="6">
        <f t="shared" si="0"/>
        <v>40.1</v>
      </c>
      <c r="F15" s="7">
        <f t="shared" si="5"/>
        <v>8</v>
      </c>
      <c r="G15" s="8">
        <v>129700</v>
      </c>
      <c r="H15" s="9">
        <v>484500</v>
      </c>
      <c r="I15" s="10">
        <f t="shared" si="1"/>
        <v>354800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2009</v>
      </c>
      <c r="B16" s="51">
        <v>3</v>
      </c>
      <c r="C16" s="24">
        <v>852</v>
      </c>
      <c r="D16" s="5">
        <f t="shared" si="4"/>
        <v>10645</v>
      </c>
      <c r="E16" s="25">
        <f t="shared" si="0"/>
        <v>40.6</v>
      </c>
      <c r="F16" s="26">
        <f t="shared" si="5"/>
        <v>8.1</v>
      </c>
      <c r="G16" s="27">
        <v>137100</v>
      </c>
      <c r="H16" s="28">
        <v>535500</v>
      </c>
      <c r="I16" s="29">
        <f t="shared" si="1"/>
        <v>398400</v>
      </c>
      <c r="J16" s="30">
        <f t="shared" si="2"/>
        <v>105</v>
      </c>
      <c r="K16" s="31">
        <v>12</v>
      </c>
      <c r="L16" s="32">
        <v>9</v>
      </c>
      <c r="M16" s="33">
        <f t="shared" si="3"/>
        <v>21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10645</v>
      </c>
      <c r="D17" s="35"/>
      <c r="E17" s="36">
        <f t="shared" si="0"/>
        <v>43.8</v>
      </c>
      <c r="F17" s="37">
        <f>ROUND(C17/J17,1)</f>
        <v>8.8000000000000007</v>
      </c>
      <c r="G17" s="38">
        <f>SUM(G5:G16)</f>
        <v>1777750</v>
      </c>
      <c r="H17" s="39">
        <f>SUM(H5:H16)</f>
        <v>6210360</v>
      </c>
      <c r="I17" s="40">
        <f>SUM(I5:I16)</f>
        <v>4432610</v>
      </c>
      <c r="J17" s="2">
        <f t="shared" ref="J17:M17" si="6">SUM(J5:J16)</f>
        <v>1215</v>
      </c>
      <c r="K17" s="41">
        <f t="shared" si="6"/>
        <v>144</v>
      </c>
      <c r="L17" s="42">
        <f t="shared" si="6"/>
        <v>99</v>
      </c>
      <c r="M17" s="43">
        <f t="shared" si="6"/>
        <v>243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23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E3:E4"/>
    <mergeCell ref="A17:B17"/>
    <mergeCell ref="A23:B23"/>
    <mergeCell ref="A26:D26"/>
    <mergeCell ref="A27:D31"/>
    <mergeCell ref="C3:C4"/>
    <mergeCell ref="D3:D4"/>
    <mergeCell ref="C19:D19"/>
    <mergeCell ref="B3:B4"/>
    <mergeCell ref="A3:A4"/>
    <mergeCell ref="A19:B20"/>
    <mergeCell ref="A21:B21"/>
    <mergeCell ref="A22:B22"/>
    <mergeCell ref="I3:I4"/>
    <mergeCell ref="J3:J4"/>
    <mergeCell ref="K3:M3"/>
    <mergeCell ref="F3:F4"/>
    <mergeCell ref="G3:G4"/>
    <mergeCell ref="H3:H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FFE00-209D-4A7E-B24E-DCB3019A4E71}">
  <sheetPr>
    <pageSetUpPr fitToPage="1"/>
  </sheetPr>
  <dimension ref="A1:Q31"/>
  <sheetViews>
    <sheetView zoomScale="40" zoomScaleNormal="40" zoomScaleSheetLayoutView="40" workbookViewId="0">
      <selection activeCell="F8" sqref="F8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8" width="17.58203125" style="4"/>
    <col min="9" max="9" width="17.58203125" style="4" customWidth="1"/>
    <col min="10" max="13" width="12.75" style="4" customWidth="1"/>
    <col min="14" max="16384" width="17.58203125" style="4"/>
  </cols>
  <sheetData>
    <row r="1" spans="1:17" ht="25" customHeight="1" x14ac:dyDescent="0.55000000000000004">
      <c r="A1" s="56">
        <v>5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2023</v>
      </c>
      <c r="B5" s="49">
        <v>4</v>
      </c>
      <c r="C5" s="5">
        <v>492</v>
      </c>
      <c r="D5" s="5">
        <f>C5</f>
        <v>492</v>
      </c>
      <c r="E5" s="6">
        <f t="shared" ref="E5:E17" si="0">ROUND(C5/M5,1)</f>
        <v>24.6</v>
      </c>
      <c r="F5" s="7">
        <f>ROUND(C5/J5,1)</f>
        <v>4.9000000000000004</v>
      </c>
      <c r="G5" s="8">
        <v>135980</v>
      </c>
      <c r="H5" s="9">
        <v>1121340</v>
      </c>
      <c r="I5" s="10">
        <f t="shared" ref="I5:I16" si="1">H5-G5</f>
        <v>985360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5" customHeight="1" x14ac:dyDescent="0.55000000000000004">
      <c r="A6" s="55">
        <v>2023</v>
      </c>
      <c r="B6" s="49">
        <v>5</v>
      </c>
      <c r="C6" s="5">
        <v>467</v>
      </c>
      <c r="D6" s="5">
        <f t="shared" ref="D6:D16" si="4">D5+C6</f>
        <v>959</v>
      </c>
      <c r="E6" s="6">
        <f t="shared" si="0"/>
        <v>23.4</v>
      </c>
      <c r="F6" s="7">
        <f t="shared" ref="F6:F16" si="5">ROUND(C6/J6,1)</f>
        <v>4.7</v>
      </c>
      <c r="G6" s="8">
        <v>73730</v>
      </c>
      <c r="H6" s="9">
        <v>1121292</v>
      </c>
      <c r="I6" s="10">
        <f t="shared" si="1"/>
        <v>1047562</v>
      </c>
      <c r="J6" s="11">
        <f t="shared" si="2"/>
        <v>100</v>
      </c>
      <c r="K6" s="12">
        <v>12</v>
      </c>
      <c r="L6" s="13">
        <v>8</v>
      </c>
      <c r="M6" s="14">
        <f t="shared" si="3"/>
        <v>20</v>
      </c>
      <c r="N6" s="1"/>
    </row>
    <row r="7" spans="1:17" ht="25" customHeight="1" x14ac:dyDescent="0.55000000000000004">
      <c r="A7" s="55">
        <v>2023</v>
      </c>
      <c r="B7" s="49">
        <v>6</v>
      </c>
      <c r="C7" s="5">
        <v>525</v>
      </c>
      <c r="D7" s="5">
        <f t="shared" si="4"/>
        <v>1484</v>
      </c>
      <c r="E7" s="6">
        <f t="shared" si="0"/>
        <v>23.9</v>
      </c>
      <c r="F7" s="7">
        <f t="shared" si="5"/>
        <v>4.8</v>
      </c>
      <c r="G7" s="8">
        <v>85430</v>
      </c>
      <c r="H7" s="9">
        <v>1151314</v>
      </c>
      <c r="I7" s="10">
        <f t="shared" si="1"/>
        <v>1065884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2023</v>
      </c>
      <c r="B8" s="49">
        <v>7</v>
      </c>
      <c r="C8" s="5">
        <v>559</v>
      </c>
      <c r="D8" s="5">
        <f t="shared" si="4"/>
        <v>2043</v>
      </c>
      <c r="E8" s="6">
        <f t="shared" si="0"/>
        <v>28</v>
      </c>
      <c r="F8" s="7">
        <f t="shared" si="5"/>
        <v>5.6</v>
      </c>
      <c r="G8" s="8">
        <v>131970</v>
      </c>
      <c r="H8" s="9">
        <v>1116971</v>
      </c>
      <c r="I8" s="10">
        <f t="shared" si="1"/>
        <v>985001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5" customHeight="1" x14ac:dyDescent="0.55000000000000004">
      <c r="A9" s="55">
        <v>2023</v>
      </c>
      <c r="B9" s="49">
        <v>8</v>
      </c>
      <c r="C9" s="5">
        <v>568</v>
      </c>
      <c r="D9" s="5">
        <f t="shared" si="4"/>
        <v>2611</v>
      </c>
      <c r="E9" s="6">
        <f t="shared" si="0"/>
        <v>25.8</v>
      </c>
      <c r="F9" s="7">
        <f t="shared" si="5"/>
        <v>5.2</v>
      </c>
      <c r="G9" s="8">
        <v>92240</v>
      </c>
      <c r="H9" s="9">
        <v>1135124</v>
      </c>
      <c r="I9" s="10">
        <f t="shared" si="1"/>
        <v>1042884</v>
      </c>
      <c r="J9" s="11">
        <f t="shared" si="2"/>
        <v>110</v>
      </c>
      <c r="K9" s="21">
        <v>12</v>
      </c>
      <c r="L9" s="22">
        <v>10</v>
      </c>
      <c r="M9" s="23">
        <f t="shared" si="3"/>
        <v>22</v>
      </c>
      <c r="N9" s="1"/>
    </row>
    <row r="10" spans="1:17" ht="25" customHeight="1" x14ac:dyDescent="0.55000000000000004">
      <c r="A10" s="55">
        <v>2023</v>
      </c>
      <c r="B10" s="49">
        <v>9</v>
      </c>
      <c r="C10" s="5">
        <v>520</v>
      </c>
      <c r="D10" s="5">
        <f t="shared" si="4"/>
        <v>3131</v>
      </c>
      <c r="E10" s="6">
        <f t="shared" si="0"/>
        <v>26</v>
      </c>
      <c r="F10" s="7">
        <f t="shared" si="5"/>
        <v>5.2</v>
      </c>
      <c r="G10" s="8">
        <v>73630</v>
      </c>
      <c r="H10" s="9">
        <v>1120152</v>
      </c>
      <c r="I10" s="10">
        <f t="shared" si="1"/>
        <v>1046522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2023</v>
      </c>
      <c r="B11" s="49">
        <v>10</v>
      </c>
      <c r="C11" s="5">
        <v>602</v>
      </c>
      <c r="D11" s="5">
        <f t="shared" si="4"/>
        <v>3733</v>
      </c>
      <c r="E11" s="6">
        <f t="shared" si="0"/>
        <v>28.7</v>
      </c>
      <c r="F11" s="7">
        <f t="shared" si="5"/>
        <v>5.7</v>
      </c>
      <c r="G11" s="8">
        <v>161010</v>
      </c>
      <c r="H11" s="9">
        <v>1113830</v>
      </c>
      <c r="I11" s="10">
        <f t="shared" si="1"/>
        <v>952820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5" customHeight="1" x14ac:dyDescent="0.55000000000000004">
      <c r="A12" s="55">
        <v>2023</v>
      </c>
      <c r="B12" s="49">
        <v>11</v>
      </c>
      <c r="C12" s="5">
        <v>565</v>
      </c>
      <c r="D12" s="5">
        <f t="shared" si="4"/>
        <v>4298</v>
      </c>
      <c r="E12" s="6">
        <f t="shared" si="0"/>
        <v>28.3</v>
      </c>
      <c r="F12" s="7">
        <f t="shared" si="5"/>
        <v>5.7</v>
      </c>
      <c r="G12" s="8">
        <v>90070</v>
      </c>
      <c r="H12" s="9">
        <v>1103543</v>
      </c>
      <c r="I12" s="10">
        <f t="shared" si="1"/>
        <v>1013473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5" customHeight="1" x14ac:dyDescent="0.55000000000000004">
      <c r="A13" s="55">
        <v>2023</v>
      </c>
      <c r="B13" s="49">
        <v>12</v>
      </c>
      <c r="C13" s="5">
        <v>608</v>
      </c>
      <c r="D13" s="5">
        <f t="shared" si="4"/>
        <v>4906</v>
      </c>
      <c r="E13" s="6">
        <f t="shared" si="0"/>
        <v>30.4</v>
      </c>
      <c r="F13" s="7">
        <f t="shared" si="5"/>
        <v>6.1</v>
      </c>
      <c r="G13" s="8">
        <v>85730</v>
      </c>
      <c r="H13" s="9">
        <v>1112066</v>
      </c>
      <c r="I13" s="10">
        <f t="shared" si="1"/>
        <v>1026336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5" customHeight="1" x14ac:dyDescent="0.55000000000000004">
      <c r="A14" s="55">
        <v>2024</v>
      </c>
      <c r="B14" s="49">
        <v>1</v>
      </c>
      <c r="C14" s="5">
        <v>498</v>
      </c>
      <c r="D14" s="5">
        <f t="shared" si="4"/>
        <v>5404</v>
      </c>
      <c r="E14" s="6">
        <f t="shared" si="0"/>
        <v>26.2</v>
      </c>
      <c r="F14" s="7">
        <f t="shared" si="5"/>
        <v>5.2</v>
      </c>
      <c r="G14" s="8">
        <v>113100</v>
      </c>
      <c r="H14" s="9">
        <v>1100727</v>
      </c>
      <c r="I14" s="10">
        <f t="shared" si="1"/>
        <v>987627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2024</v>
      </c>
      <c r="B15" s="49">
        <v>2</v>
      </c>
      <c r="C15" s="5">
        <v>556</v>
      </c>
      <c r="D15" s="5">
        <f t="shared" si="4"/>
        <v>5960</v>
      </c>
      <c r="E15" s="6">
        <f t="shared" si="0"/>
        <v>29.3</v>
      </c>
      <c r="F15" s="7">
        <f t="shared" si="5"/>
        <v>5.9</v>
      </c>
      <c r="G15" s="8">
        <v>88940</v>
      </c>
      <c r="H15" s="9">
        <v>1105643</v>
      </c>
      <c r="I15" s="10">
        <f t="shared" si="1"/>
        <v>1016703</v>
      </c>
      <c r="J15" s="11">
        <f t="shared" si="2"/>
        <v>95</v>
      </c>
      <c r="K15" s="21">
        <v>10</v>
      </c>
      <c r="L15" s="22">
        <v>9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2024</v>
      </c>
      <c r="B16" s="51">
        <v>3</v>
      </c>
      <c r="C16" s="24">
        <v>593</v>
      </c>
      <c r="D16" s="5">
        <f t="shared" si="4"/>
        <v>6553</v>
      </c>
      <c r="E16" s="25">
        <f t="shared" si="0"/>
        <v>29.7</v>
      </c>
      <c r="F16" s="26">
        <f t="shared" si="5"/>
        <v>5.9</v>
      </c>
      <c r="G16" s="27">
        <v>86930</v>
      </c>
      <c r="H16" s="28">
        <v>1113651</v>
      </c>
      <c r="I16" s="29">
        <f t="shared" si="1"/>
        <v>1026721</v>
      </c>
      <c r="J16" s="30">
        <f t="shared" si="2"/>
        <v>100</v>
      </c>
      <c r="K16" s="31">
        <v>12</v>
      </c>
      <c r="L16" s="32">
        <v>8</v>
      </c>
      <c r="M16" s="33">
        <f t="shared" si="3"/>
        <v>20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6553</v>
      </c>
      <c r="D17" s="35"/>
      <c r="E17" s="36">
        <f t="shared" si="0"/>
        <v>27</v>
      </c>
      <c r="F17" s="37">
        <f>ROUND(C17/J17,1)</f>
        <v>5.4</v>
      </c>
      <c r="G17" s="38">
        <f>SUM(G5:G16)</f>
        <v>1218760</v>
      </c>
      <c r="H17" s="39">
        <f>SUM(H5:H16)</f>
        <v>13415653</v>
      </c>
      <c r="I17" s="40">
        <f>SUM(I5:I16)</f>
        <v>12196893</v>
      </c>
      <c r="J17" s="2">
        <f t="shared" ref="J17:M17" si="6">SUM(J5:J16)</f>
        <v>1215</v>
      </c>
      <c r="K17" s="41">
        <f t="shared" si="6"/>
        <v>142</v>
      </c>
      <c r="L17" s="42">
        <f t="shared" si="6"/>
        <v>101</v>
      </c>
      <c r="M17" s="43">
        <f t="shared" si="6"/>
        <v>243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/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A17:B17"/>
    <mergeCell ref="A3:A4"/>
    <mergeCell ref="B3:B4"/>
    <mergeCell ref="C3:C4"/>
    <mergeCell ref="D3:D4"/>
    <mergeCell ref="E3:E4"/>
    <mergeCell ref="F3:F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74498-8542-4B25-B269-E8811B91BA35}">
  <sheetPr>
    <pageSetUpPr fitToPage="1"/>
  </sheetPr>
  <dimension ref="A1:Q31"/>
  <sheetViews>
    <sheetView zoomScale="40" zoomScaleNormal="40" zoomScaleSheetLayoutView="40" workbookViewId="0">
      <selection activeCell="F17" sqref="F17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8" width="17.58203125" style="4"/>
    <col min="9" max="9" width="17.58203125" style="4" customWidth="1"/>
    <col min="10" max="13" width="12.75" style="4" customWidth="1"/>
    <col min="14" max="16384" width="17.58203125" style="4"/>
  </cols>
  <sheetData>
    <row r="1" spans="1:17" ht="25" customHeight="1" x14ac:dyDescent="0.55000000000000004">
      <c r="A1" s="56">
        <v>4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2022</v>
      </c>
      <c r="B5" s="49">
        <v>4</v>
      </c>
      <c r="C5" s="5">
        <v>438</v>
      </c>
      <c r="D5" s="5">
        <f>C5</f>
        <v>438</v>
      </c>
      <c r="E5" s="6">
        <f t="shared" ref="E5:E17" si="0">ROUND(C5/M5,1)</f>
        <v>21.9</v>
      </c>
      <c r="F5" s="7">
        <f>ROUND(C5/J5,1)</f>
        <v>4.4000000000000004</v>
      </c>
      <c r="G5" s="8">
        <v>121470</v>
      </c>
      <c r="H5" s="9">
        <v>1132900</v>
      </c>
      <c r="I5" s="10">
        <f t="shared" ref="I5:I16" si="1">H5-G5</f>
        <v>1011430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5" customHeight="1" x14ac:dyDescent="0.55000000000000004">
      <c r="A6" s="55">
        <v>2022</v>
      </c>
      <c r="B6" s="49">
        <v>5</v>
      </c>
      <c r="C6" s="5">
        <v>403</v>
      </c>
      <c r="D6" s="5">
        <f t="shared" ref="D6:D16" si="4">D5+C6</f>
        <v>841</v>
      </c>
      <c r="E6" s="6">
        <f t="shared" si="0"/>
        <v>21.2</v>
      </c>
      <c r="F6" s="7">
        <f t="shared" ref="F6:F16" si="5">ROUND(C6/J6,1)</f>
        <v>4.2</v>
      </c>
      <c r="G6" s="8">
        <v>65230</v>
      </c>
      <c r="H6" s="9">
        <v>1132900</v>
      </c>
      <c r="I6" s="10">
        <f t="shared" si="1"/>
        <v>1067670</v>
      </c>
      <c r="J6" s="11">
        <f t="shared" si="2"/>
        <v>95</v>
      </c>
      <c r="K6" s="12">
        <v>12</v>
      </c>
      <c r="L6" s="13">
        <v>7</v>
      </c>
      <c r="M6" s="14">
        <f t="shared" si="3"/>
        <v>19</v>
      </c>
      <c r="N6" s="1"/>
    </row>
    <row r="7" spans="1:17" ht="25" customHeight="1" x14ac:dyDescent="0.55000000000000004">
      <c r="A7" s="55">
        <v>2022</v>
      </c>
      <c r="B7" s="49">
        <v>6</v>
      </c>
      <c r="C7" s="5">
        <v>516</v>
      </c>
      <c r="D7" s="5">
        <f t="shared" si="4"/>
        <v>1357</v>
      </c>
      <c r="E7" s="6">
        <f t="shared" si="0"/>
        <v>23.5</v>
      </c>
      <c r="F7" s="7">
        <f t="shared" si="5"/>
        <v>4.7</v>
      </c>
      <c r="G7" s="8">
        <v>84130</v>
      </c>
      <c r="H7" s="9">
        <v>1132900</v>
      </c>
      <c r="I7" s="10">
        <f t="shared" si="1"/>
        <v>1048770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2022</v>
      </c>
      <c r="B8" s="49">
        <v>7</v>
      </c>
      <c r="C8" s="5">
        <v>498</v>
      </c>
      <c r="D8" s="5">
        <f t="shared" si="4"/>
        <v>1855</v>
      </c>
      <c r="E8" s="6">
        <f t="shared" si="0"/>
        <v>24.9</v>
      </c>
      <c r="F8" s="7">
        <f t="shared" si="5"/>
        <v>5</v>
      </c>
      <c r="G8" s="8">
        <v>81330</v>
      </c>
      <c r="H8" s="9">
        <v>1132900</v>
      </c>
      <c r="I8" s="10">
        <f t="shared" si="1"/>
        <v>1051570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5" customHeight="1" x14ac:dyDescent="0.55000000000000004">
      <c r="A9" s="55">
        <v>2022</v>
      </c>
      <c r="B9" s="49">
        <v>8</v>
      </c>
      <c r="C9" s="5">
        <v>487</v>
      </c>
      <c r="D9" s="5">
        <f t="shared" si="4"/>
        <v>2342</v>
      </c>
      <c r="E9" s="6">
        <f t="shared" si="0"/>
        <v>22.1</v>
      </c>
      <c r="F9" s="7">
        <f t="shared" si="5"/>
        <v>4.4000000000000004</v>
      </c>
      <c r="G9" s="8">
        <v>85330</v>
      </c>
      <c r="H9" s="9">
        <v>1132900</v>
      </c>
      <c r="I9" s="10">
        <f t="shared" si="1"/>
        <v>1047570</v>
      </c>
      <c r="J9" s="11">
        <f t="shared" si="2"/>
        <v>110</v>
      </c>
      <c r="K9" s="21">
        <v>14</v>
      </c>
      <c r="L9" s="22">
        <v>8</v>
      </c>
      <c r="M9" s="23">
        <f t="shared" si="3"/>
        <v>22</v>
      </c>
      <c r="N9" s="1"/>
    </row>
    <row r="10" spans="1:17" ht="25" customHeight="1" x14ac:dyDescent="0.55000000000000004">
      <c r="A10" s="55">
        <v>2022</v>
      </c>
      <c r="B10" s="49">
        <v>9</v>
      </c>
      <c r="C10" s="5">
        <v>468</v>
      </c>
      <c r="D10" s="5">
        <f t="shared" si="4"/>
        <v>2810</v>
      </c>
      <c r="E10" s="6">
        <f t="shared" si="0"/>
        <v>23.4</v>
      </c>
      <c r="F10" s="7">
        <f t="shared" si="5"/>
        <v>4.7</v>
      </c>
      <c r="G10" s="8">
        <v>77830</v>
      </c>
      <c r="H10" s="9">
        <v>1132900</v>
      </c>
      <c r="I10" s="10">
        <f t="shared" si="1"/>
        <v>1055070</v>
      </c>
      <c r="J10" s="11">
        <f t="shared" si="2"/>
        <v>100</v>
      </c>
      <c r="K10" s="21">
        <v>11</v>
      </c>
      <c r="L10" s="22">
        <v>9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2022</v>
      </c>
      <c r="B11" s="49">
        <v>10</v>
      </c>
      <c r="C11" s="5">
        <v>523</v>
      </c>
      <c r="D11" s="5">
        <f t="shared" si="4"/>
        <v>3333</v>
      </c>
      <c r="E11" s="6">
        <f t="shared" si="0"/>
        <v>26.2</v>
      </c>
      <c r="F11" s="7">
        <f t="shared" si="5"/>
        <v>5.2</v>
      </c>
      <c r="G11" s="8">
        <v>133770</v>
      </c>
      <c r="H11" s="9">
        <v>1132900</v>
      </c>
      <c r="I11" s="10">
        <f t="shared" si="1"/>
        <v>999130</v>
      </c>
      <c r="J11" s="11">
        <f t="shared" si="2"/>
        <v>100</v>
      </c>
      <c r="K11" s="21">
        <v>12</v>
      </c>
      <c r="L11" s="22">
        <v>8</v>
      </c>
      <c r="M11" s="23">
        <f t="shared" si="3"/>
        <v>20</v>
      </c>
      <c r="N11" s="1"/>
      <c r="O11" s="1"/>
      <c r="P11" s="1"/>
      <c r="Q11" s="45"/>
    </row>
    <row r="12" spans="1:17" ht="25" customHeight="1" x14ac:dyDescent="0.55000000000000004">
      <c r="A12" s="55">
        <v>2022</v>
      </c>
      <c r="B12" s="49">
        <v>11</v>
      </c>
      <c r="C12" s="5">
        <v>461</v>
      </c>
      <c r="D12" s="5">
        <f t="shared" si="4"/>
        <v>3794</v>
      </c>
      <c r="E12" s="6">
        <f t="shared" si="0"/>
        <v>23.1</v>
      </c>
      <c r="F12" s="7">
        <f t="shared" si="5"/>
        <v>4.5999999999999996</v>
      </c>
      <c r="G12" s="8">
        <v>83440</v>
      </c>
      <c r="H12" s="9">
        <v>1132900</v>
      </c>
      <c r="I12" s="10">
        <f t="shared" si="1"/>
        <v>1049460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5" customHeight="1" x14ac:dyDescent="0.55000000000000004">
      <c r="A13" s="55">
        <v>2022</v>
      </c>
      <c r="B13" s="49">
        <v>12</v>
      </c>
      <c r="C13" s="5">
        <v>498</v>
      </c>
      <c r="D13" s="5">
        <f t="shared" si="4"/>
        <v>4292</v>
      </c>
      <c r="E13" s="6">
        <f t="shared" si="0"/>
        <v>24.9</v>
      </c>
      <c r="F13" s="7">
        <f t="shared" si="5"/>
        <v>5</v>
      </c>
      <c r="G13" s="8">
        <v>78030</v>
      </c>
      <c r="H13" s="9">
        <v>1132900</v>
      </c>
      <c r="I13" s="10">
        <f t="shared" si="1"/>
        <v>1054870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5" customHeight="1" x14ac:dyDescent="0.55000000000000004">
      <c r="A14" s="55">
        <v>2023</v>
      </c>
      <c r="B14" s="49">
        <v>1</v>
      </c>
      <c r="C14" s="5">
        <v>406</v>
      </c>
      <c r="D14" s="5">
        <f t="shared" si="4"/>
        <v>4698</v>
      </c>
      <c r="E14" s="6">
        <f t="shared" si="0"/>
        <v>21.4</v>
      </c>
      <c r="F14" s="7">
        <f t="shared" si="5"/>
        <v>4.3</v>
      </c>
      <c r="G14" s="8">
        <v>60830</v>
      </c>
      <c r="H14" s="9">
        <v>1132900</v>
      </c>
      <c r="I14" s="10">
        <f t="shared" si="1"/>
        <v>1072070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2023</v>
      </c>
      <c r="B15" s="49">
        <v>2</v>
      </c>
      <c r="C15" s="5">
        <v>431</v>
      </c>
      <c r="D15" s="5">
        <f t="shared" si="4"/>
        <v>5129</v>
      </c>
      <c r="E15" s="6">
        <f t="shared" si="0"/>
        <v>22.7</v>
      </c>
      <c r="F15" s="7">
        <f t="shared" si="5"/>
        <v>4.5</v>
      </c>
      <c r="G15" s="8">
        <v>77340</v>
      </c>
      <c r="H15" s="9">
        <v>1132900</v>
      </c>
      <c r="I15" s="10">
        <f t="shared" si="1"/>
        <v>1055560</v>
      </c>
      <c r="J15" s="11">
        <f t="shared" si="2"/>
        <v>95</v>
      </c>
      <c r="K15" s="21">
        <v>12</v>
      </c>
      <c r="L15" s="22">
        <v>7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2023</v>
      </c>
      <c r="B16" s="51">
        <v>3</v>
      </c>
      <c r="C16" s="24">
        <v>501</v>
      </c>
      <c r="D16" s="5">
        <f t="shared" si="4"/>
        <v>5630</v>
      </c>
      <c r="E16" s="25">
        <f t="shared" si="0"/>
        <v>22.8</v>
      </c>
      <c r="F16" s="26">
        <f t="shared" si="5"/>
        <v>4.5999999999999996</v>
      </c>
      <c r="G16" s="27">
        <v>80130</v>
      </c>
      <c r="H16" s="28">
        <v>1133000</v>
      </c>
      <c r="I16" s="29">
        <f t="shared" si="1"/>
        <v>1052870</v>
      </c>
      <c r="J16" s="30">
        <f t="shared" si="2"/>
        <v>110</v>
      </c>
      <c r="K16" s="31">
        <v>14</v>
      </c>
      <c r="L16" s="32">
        <v>8</v>
      </c>
      <c r="M16" s="33">
        <f t="shared" si="3"/>
        <v>22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5630</v>
      </c>
      <c r="D17" s="35"/>
      <c r="E17" s="36">
        <f t="shared" si="0"/>
        <v>23.2</v>
      </c>
      <c r="F17" s="37">
        <f>ROUND(C17/J17,1)</f>
        <v>4.5999999999999996</v>
      </c>
      <c r="G17" s="38">
        <f>SUM(G5:G16)</f>
        <v>1028860</v>
      </c>
      <c r="H17" s="39">
        <f>SUM(H5:H16)</f>
        <v>13594900</v>
      </c>
      <c r="I17" s="40">
        <f>SUM(I5:I16)</f>
        <v>12566040</v>
      </c>
      <c r="J17" s="2">
        <f t="shared" ref="J17:M17" si="6">SUM(J5:J16)</f>
        <v>1215</v>
      </c>
      <c r="K17" s="41">
        <f t="shared" si="6"/>
        <v>147</v>
      </c>
      <c r="L17" s="42">
        <f t="shared" si="6"/>
        <v>96</v>
      </c>
      <c r="M17" s="43">
        <f t="shared" si="6"/>
        <v>243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33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6974A-5D8A-4A96-AD83-7C473862D931}">
  <sheetPr>
    <pageSetUpPr fitToPage="1"/>
  </sheetPr>
  <dimension ref="A1:Q31"/>
  <sheetViews>
    <sheetView topLeftCell="A3" zoomScale="40" zoomScaleNormal="40" zoomScaleSheetLayoutView="40" workbookViewId="0">
      <selection activeCell="A16" sqref="A5:A16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6">
        <v>3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2021</v>
      </c>
      <c r="B5" s="49">
        <v>4</v>
      </c>
      <c r="C5" s="5">
        <v>456</v>
      </c>
      <c r="D5" s="5">
        <f>C5</f>
        <v>456</v>
      </c>
      <c r="E5" s="6">
        <f t="shared" ref="E5:E17" si="0">ROUND(C5/M5,1)</f>
        <v>21.7</v>
      </c>
      <c r="F5" s="7">
        <f>ROUND(C5/J5,1)</f>
        <v>4.3</v>
      </c>
      <c r="G5" s="8">
        <v>101550</v>
      </c>
      <c r="H5" s="9">
        <v>1119150</v>
      </c>
      <c r="I5" s="10">
        <f t="shared" ref="I5:I16" si="1">H5-G5</f>
        <v>1017600</v>
      </c>
      <c r="J5" s="11">
        <f t="shared" ref="J5:J16" si="2">K5*C$23+L5*D$23</f>
        <v>105</v>
      </c>
      <c r="K5" s="12">
        <v>13</v>
      </c>
      <c r="L5" s="13">
        <v>8</v>
      </c>
      <c r="M5" s="14">
        <f t="shared" ref="M5:M16" si="3">SUM(K5:L5)</f>
        <v>21</v>
      </c>
      <c r="N5" s="1"/>
    </row>
    <row r="6" spans="1:17" ht="25" customHeight="1" x14ac:dyDescent="0.55000000000000004">
      <c r="A6" s="55">
        <v>2021</v>
      </c>
      <c r="B6" s="49">
        <v>5</v>
      </c>
      <c r="C6" s="5">
        <v>390</v>
      </c>
      <c r="D6" s="5">
        <f t="shared" ref="D6:D16" si="4">D5+C6</f>
        <v>846</v>
      </c>
      <c r="E6" s="6">
        <f t="shared" si="0"/>
        <v>21.7</v>
      </c>
      <c r="F6" s="7">
        <f t="shared" ref="F6:F16" si="5">ROUND(C6/J6,1)</f>
        <v>4.3</v>
      </c>
      <c r="G6" s="8">
        <v>67930</v>
      </c>
      <c r="H6" s="9">
        <v>1119150</v>
      </c>
      <c r="I6" s="10">
        <f t="shared" si="1"/>
        <v>1051220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5" customHeight="1" x14ac:dyDescent="0.55000000000000004">
      <c r="A7" s="55">
        <v>2021</v>
      </c>
      <c r="B7" s="49">
        <v>6</v>
      </c>
      <c r="C7" s="5">
        <v>467</v>
      </c>
      <c r="D7" s="5">
        <f t="shared" si="4"/>
        <v>1313</v>
      </c>
      <c r="E7" s="6">
        <f t="shared" si="0"/>
        <v>21.2</v>
      </c>
      <c r="F7" s="7">
        <f t="shared" si="5"/>
        <v>4.2</v>
      </c>
      <c r="G7" s="8">
        <v>74430</v>
      </c>
      <c r="H7" s="9">
        <v>1119150</v>
      </c>
      <c r="I7" s="10">
        <f t="shared" si="1"/>
        <v>1044720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2021</v>
      </c>
      <c r="B8" s="49">
        <v>7</v>
      </c>
      <c r="C8" s="5">
        <v>411</v>
      </c>
      <c r="D8" s="5">
        <f t="shared" si="4"/>
        <v>1724</v>
      </c>
      <c r="E8" s="6">
        <f t="shared" si="0"/>
        <v>20.6</v>
      </c>
      <c r="F8" s="7">
        <f t="shared" si="5"/>
        <v>4.0999999999999996</v>
      </c>
      <c r="G8" s="8">
        <v>68600</v>
      </c>
      <c r="H8" s="9">
        <v>1119150</v>
      </c>
      <c r="I8" s="10">
        <f t="shared" si="1"/>
        <v>1050550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5" customHeight="1" x14ac:dyDescent="0.55000000000000004">
      <c r="A9" s="55">
        <v>2021</v>
      </c>
      <c r="B9" s="49">
        <v>8</v>
      </c>
      <c r="C9" s="5">
        <v>398</v>
      </c>
      <c r="D9" s="5">
        <f t="shared" si="4"/>
        <v>2122</v>
      </c>
      <c r="E9" s="6">
        <f t="shared" si="0"/>
        <v>19</v>
      </c>
      <c r="F9" s="7">
        <f t="shared" si="5"/>
        <v>3.8</v>
      </c>
      <c r="G9" s="8">
        <v>67500</v>
      </c>
      <c r="H9" s="9">
        <v>1119150</v>
      </c>
      <c r="I9" s="10">
        <f t="shared" si="1"/>
        <v>1051650</v>
      </c>
      <c r="J9" s="11">
        <f t="shared" si="2"/>
        <v>105</v>
      </c>
      <c r="K9" s="21">
        <v>12</v>
      </c>
      <c r="L9" s="22">
        <v>9</v>
      </c>
      <c r="M9" s="23">
        <f t="shared" si="3"/>
        <v>21</v>
      </c>
      <c r="N9" s="1"/>
    </row>
    <row r="10" spans="1:17" ht="25" customHeight="1" x14ac:dyDescent="0.55000000000000004">
      <c r="A10" s="55">
        <v>2021</v>
      </c>
      <c r="B10" s="49">
        <v>9</v>
      </c>
      <c r="C10" s="5">
        <v>506</v>
      </c>
      <c r="D10" s="5">
        <f t="shared" si="4"/>
        <v>2628</v>
      </c>
      <c r="E10" s="6">
        <f t="shared" si="0"/>
        <v>25.3</v>
      </c>
      <c r="F10" s="7">
        <f t="shared" si="5"/>
        <v>5.0999999999999996</v>
      </c>
      <c r="G10" s="8">
        <v>83130</v>
      </c>
      <c r="H10" s="9">
        <v>1119150</v>
      </c>
      <c r="I10" s="10">
        <f t="shared" si="1"/>
        <v>1036020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2021</v>
      </c>
      <c r="B11" s="49">
        <v>10</v>
      </c>
      <c r="C11" s="5">
        <v>535</v>
      </c>
      <c r="D11" s="5">
        <f t="shared" si="4"/>
        <v>3163</v>
      </c>
      <c r="E11" s="6">
        <f t="shared" si="0"/>
        <v>25.5</v>
      </c>
      <c r="F11" s="7">
        <f t="shared" si="5"/>
        <v>5.0999999999999996</v>
      </c>
      <c r="G11" s="8">
        <v>112120</v>
      </c>
      <c r="H11" s="9">
        <v>1119150</v>
      </c>
      <c r="I11" s="10">
        <f t="shared" si="1"/>
        <v>1007030</v>
      </c>
      <c r="J11" s="11">
        <f t="shared" si="2"/>
        <v>105</v>
      </c>
      <c r="K11" s="21">
        <v>13</v>
      </c>
      <c r="L11" s="22">
        <v>8</v>
      </c>
      <c r="M11" s="23">
        <f t="shared" si="3"/>
        <v>21</v>
      </c>
      <c r="N11" s="1"/>
      <c r="O11" s="1"/>
      <c r="P11" s="1"/>
      <c r="Q11" s="45"/>
    </row>
    <row r="12" spans="1:17" ht="25" customHeight="1" x14ac:dyDescent="0.55000000000000004">
      <c r="A12" s="55">
        <v>2021</v>
      </c>
      <c r="B12" s="49">
        <v>11</v>
      </c>
      <c r="C12" s="5">
        <v>581</v>
      </c>
      <c r="D12" s="5">
        <f t="shared" si="4"/>
        <v>3744</v>
      </c>
      <c r="E12" s="6">
        <f t="shared" si="0"/>
        <v>29.1</v>
      </c>
      <c r="F12" s="7">
        <f t="shared" si="5"/>
        <v>5.8</v>
      </c>
      <c r="G12" s="8">
        <v>99630</v>
      </c>
      <c r="H12" s="9">
        <v>1119150</v>
      </c>
      <c r="I12" s="10">
        <f t="shared" si="1"/>
        <v>1019520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5" customHeight="1" x14ac:dyDescent="0.55000000000000004">
      <c r="A13" s="55">
        <v>2021</v>
      </c>
      <c r="B13" s="49">
        <v>12</v>
      </c>
      <c r="C13" s="5">
        <v>503</v>
      </c>
      <c r="D13" s="5">
        <f t="shared" si="4"/>
        <v>4247</v>
      </c>
      <c r="E13" s="6">
        <f t="shared" si="0"/>
        <v>25.2</v>
      </c>
      <c r="F13" s="7">
        <f t="shared" si="5"/>
        <v>5</v>
      </c>
      <c r="G13" s="8">
        <v>86930</v>
      </c>
      <c r="H13" s="9">
        <v>1119150</v>
      </c>
      <c r="I13" s="10">
        <f t="shared" si="1"/>
        <v>1032220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5" customHeight="1" x14ac:dyDescent="0.55000000000000004">
      <c r="A14" s="55">
        <v>2022</v>
      </c>
      <c r="B14" s="49">
        <v>1</v>
      </c>
      <c r="C14" s="5">
        <v>407</v>
      </c>
      <c r="D14" s="5">
        <f t="shared" si="4"/>
        <v>4654</v>
      </c>
      <c r="E14" s="6">
        <f t="shared" si="0"/>
        <v>21.4</v>
      </c>
      <c r="F14" s="7">
        <f t="shared" si="5"/>
        <v>4.3</v>
      </c>
      <c r="G14" s="8">
        <v>75130</v>
      </c>
      <c r="H14" s="9">
        <v>1119150</v>
      </c>
      <c r="I14" s="10">
        <f t="shared" si="1"/>
        <v>1044020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2022</v>
      </c>
      <c r="B15" s="49">
        <v>2</v>
      </c>
      <c r="C15" s="5">
        <v>345</v>
      </c>
      <c r="D15" s="5">
        <f t="shared" si="4"/>
        <v>4999</v>
      </c>
      <c r="E15" s="6">
        <f t="shared" si="0"/>
        <v>19.2</v>
      </c>
      <c r="F15" s="7">
        <f t="shared" si="5"/>
        <v>3.8</v>
      </c>
      <c r="G15" s="8">
        <v>60800</v>
      </c>
      <c r="H15" s="9">
        <v>1119150</v>
      </c>
      <c r="I15" s="10">
        <f t="shared" si="1"/>
        <v>1058350</v>
      </c>
      <c r="J15" s="11">
        <f t="shared" si="2"/>
        <v>90</v>
      </c>
      <c r="K15" s="21">
        <v>10</v>
      </c>
      <c r="L15" s="22">
        <v>8</v>
      </c>
      <c r="M15" s="23">
        <f t="shared" si="3"/>
        <v>18</v>
      </c>
      <c r="N15" s="1"/>
      <c r="O15" s="1"/>
      <c r="P15" s="1"/>
      <c r="Q15" s="1"/>
    </row>
    <row r="16" spans="1:17" ht="25" customHeight="1" thickBot="1" x14ac:dyDescent="0.6">
      <c r="A16" s="50">
        <v>2022</v>
      </c>
      <c r="B16" s="51">
        <v>3</v>
      </c>
      <c r="C16" s="24">
        <v>426</v>
      </c>
      <c r="D16" s="5">
        <f t="shared" si="4"/>
        <v>5425</v>
      </c>
      <c r="E16" s="25">
        <f t="shared" si="0"/>
        <v>19.399999999999999</v>
      </c>
      <c r="F16" s="26">
        <f t="shared" si="5"/>
        <v>3.9</v>
      </c>
      <c r="G16" s="27">
        <v>77100</v>
      </c>
      <c r="H16" s="28">
        <v>1119250</v>
      </c>
      <c r="I16" s="29">
        <f t="shared" si="1"/>
        <v>1042150</v>
      </c>
      <c r="J16" s="30">
        <f t="shared" si="2"/>
        <v>110</v>
      </c>
      <c r="K16" s="31">
        <v>12</v>
      </c>
      <c r="L16" s="32">
        <v>10</v>
      </c>
      <c r="M16" s="33">
        <f t="shared" si="3"/>
        <v>22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5425</v>
      </c>
      <c r="D17" s="35"/>
      <c r="E17" s="36">
        <f t="shared" si="0"/>
        <v>22.4</v>
      </c>
      <c r="F17" s="37">
        <f>ROUND(C17/J17,1)</f>
        <v>4.5</v>
      </c>
      <c r="G17" s="38">
        <f>SUM(G5:G16)</f>
        <v>974850</v>
      </c>
      <c r="H17" s="39">
        <f>SUM(H5:H16)</f>
        <v>13429900</v>
      </c>
      <c r="I17" s="40">
        <f>SUM(I5:I16)</f>
        <v>12455050</v>
      </c>
      <c r="J17" s="2">
        <f t="shared" ref="J17:M17" si="6">SUM(J5:J16)</f>
        <v>1210</v>
      </c>
      <c r="K17" s="41">
        <f t="shared" si="6"/>
        <v>143</v>
      </c>
      <c r="L17" s="42">
        <f t="shared" si="6"/>
        <v>99</v>
      </c>
      <c r="M17" s="43">
        <f t="shared" si="6"/>
        <v>242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32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8652A-4324-4B7E-83CB-AA1E138D91A4}">
  <sheetPr>
    <pageSetUpPr fitToPage="1"/>
  </sheetPr>
  <dimension ref="A1:Q31"/>
  <sheetViews>
    <sheetView zoomScale="40" zoomScaleNormal="40" zoomScaleSheetLayoutView="40" workbookViewId="0">
      <selection activeCell="A5" sqref="A5:A16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6">
        <v>2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2020</v>
      </c>
      <c r="B5" s="49">
        <v>4</v>
      </c>
      <c r="C5" s="5">
        <v>394</v>
      </c>
      <c r="D5" s="5">
        <f>C5</f>
        <v>394</v>
      </c>
      <c r="E5" s="6">
        <f t="shared" ref="E5:E17" si="0">ROUND(C5/M5,1)</f>
        <v>18.8</v>
      </c>
      <c r="F5" s="7">
        <f>ROUND(C5/J5,1)</f>
        <v>3.8</v>
      </c>
      <c r="G5" s="8">
        <v>108610</v>
      </c>
      <c r="H5" s="9">
        <v>1006590</v>
      </c>
      <c r="I5" s="10">
        <f t="shared" ref="I5:I16" si="1">H5-G5</f>
        <v>897980</v>
      </c>
      <c r="J5" s="11">
        <f t="shared" ref="J5:J16" si="2">K5*C$23+L5*D$23</f>
        <v>105</v>
      </c>
      <c r="K5" s="12">
        <v>12</v>
      </c>
      <c r="L5" s="13">
        <v>9</v>
      </c>
      <c r="M5" s="14">
        <f t="shared" ref="M5:M16" si="3">SUM(K5:L5)</f>
        <v>21</v>
      </c>
      <c r="N5" s="1"/>
    </row>
    <row r="6" spans="1:17" ht="25" customHeight="1" x14ac:dyDescent="0.55000000000000004">
      <c r="A6" s="55">
        <v>2020</v>
      </c>
      <c r="B6" s="49">
        <v>5</v>
      </c>
      <c r="C6" s="5">
        <v>384</v>
      </c>
      <c r="D6" s="5">
        <f t="shared" ref="D6:D16" si="4">D5+C6</f>
        <v>778</v>
      </c>
      <c r="E6" s="6">
        <f t="shared" si="0"/>
        <v>21.3</v>
      </c>
      <c r="F6" s="7">
        <f t="shared" ref="F6:F16" si="5">ROUND(C6/J6,1)</f>
        <v>4.3</v>
      </c>
      <c r="G6" s="8">
        <v>61770</v>
      </c>
      <c r="H6" s="9">
        <v>1006590</v>
      </c>
      <c r="I6" s="10">
        <f t="shared" si="1"/>
        <v>944820</v>
      </c>
      <c r="J6" s="11">
        <f t="shared" si="2"/>
        <v>90</v>
      </c>
      <c r="K6" s="12">
        <v>11</v>
      </c>
      <c r="L6" s="13">
        <v>7</v>
      </c>
      <c r="M6" s="14">
        <f t="shared" si="3"/>
        <v>18</v>
      </c>
      <c r="N6" s="1"/>
    </row>
    <row r="7" spans="1:17" ht="25" customHeight="1" x14ac:dyDescent="0.55000000000000004">
      <c r="A7" s="55">
        <v>2020</v>
      </c>
      <c r="B7" s="49">
        <v>6</v>
      </c>
      <c r="C7" s="5">
        <v>533</v>
      </c>
      <c r="D7" s="5">
        <f t="shared" si="4"/>
        <v>1311</v>
      </c>
      <c r="E7" s="6">
        <f t="shared" si="0"/>
        <v>24.2</v>
      </c>
      <c r="F7" s="7">
        <f t="shared" si="5"/>
        <v>4.8</v>
      </c>
      <c r="G7" s="8">
        <v>88970</v>
      </c>
      <c r="H7" s="9">
        <v>1006590</v>
      </c>
      <c r="I7" s="10">
        <f t="shared" si="1"/>
        <v>917620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2020</v>
      </c>
      <c r="B8" s="49">
        <v>7</v>
      </c>
      <c r="C8" s="5">
        <v>535</v>
      </c>
      <c r="D8" s="5">
        <f t="shared" si="4"/>
        <v>1846</v>
      </c>
      <c r="E8" s="6">
        <f t="shared" si="0"/>
        <v>25.5</v>
      </c>
      <c r="F8" s="7">
        <f t="shared" si="5"/>
        <v>5.0999999999999996</v>
      </c>
      <c r="G8" s="8">
        <v>90200</v>
      </c>
      <c r="H8" s="9">
        <v>1006590</v>
      </c>
      <c r="I8" s="10">
        <f t="shared" si="1"/>
        <v>916390</v>
      </c>
      <c r="J8" s="11">
        <f t="shared" si="2"/>
        <v>105</v>
      </c>
      <c r="K8" s="21">
        <v>13</v>
      </c>
      <c r="L8" s="22">
        <v>8</v>
      </c>
      <c r="M8" s="23">
        <f t="shared" si="3"/>
        <v>21</v>
      </c>
      <c r="N8" s="1"/>
    </row>
    <row r="9" spans="1:17" ht="25" customHeight="1" x14ac:dyDescent="0.55000000000000004">
      <c r="A9" s="55">
        <v>2020</v>
      </c>
      <c r="B9" s="49">
        <v>8</v>
      </c>
      <c r="C9" s="5">
        <v>451</v>
      </c>
      <c r="D9" s="5">
        <f t="shared" si="4"/>
        <v>2297</v>
      </c>
      <c r="E9" s="6">
        <f t="shared" si="0"/>
        <v>22.6</v>
      </c>
      <c r="F9" s="7">
        <f t="shared" si="5"/>
        <v>4.5</v>
      </c>
      <c r="G9" s="8">
        <v>74100</v>
      </c>
      <c r="H9" s="9">
        <v>1006590</v>
      </c>
      <c r="I9" s="10">
        <f t="shared" si="1"/>
        <v>932490</v>
      </c>
      <c r="J9" s="11">
        <f t="shared" si="2"/>
        <v>100</v>
      </c>
      <c r="K9" s="21">
        <v>12</v>
      </c>
      <c r="L9" s="22">
        <v>8</v>
      </c>
      <c r="M9" s="23">
        <f t="shared" si="3"/>
        <v>20</v>
      </c>
      <c r="N9" s="1"/>
    </row>
    <row r="10" spans="1:17" ht="25" customHeight="1" x14ac:dyDescent="0.55000000000000004">
      <c r="A10" s="55">
        <v>2020</v>
      </c>
      <c r="B10" s="49">
        <v>9</v>
      </c>
      <c r="C10" s="5">
        <v>499</v>
      </c>
      <c r="D10" s="5">
        <f t="shared" si="4"/>
        <v>2796</v>
      </c>
      <c r="E10" s="6">
        <f t="shared" si="0"/>
        <v>25</v>
      </c>
      <c r="F10" s="7">
        <f t="shared" si="5"/>
        <v>5</v>
      </c>
      <c r="G10" s="8">
        <v>82200</v>
      </c>
      <c r="H10" s="9">
        <v>1006590</v>
      </c>
      <c r="I10" s="10">
        <f t="shared" si="1"/>
        <v>924390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2020</v>
      </c>
      <c r="B11" s="49">
        <v>10</v>
      </c>
      <c r="C11" s="5">
        <v>584</v>
      </c>
      <c r="D11" s="5">
        <f t="shared" si="4"/>
        <v>3380</v>
      </c>
      <c r="E11" s="6">
        <f t="shared" si="0"/>
        <v>26.5</v>
      </c>
      <c r="F11" s="7">
        <f t="shared" si="5"/>
        <v>5.3</v>
      </c>
      <c r="G11" s="8">
        <v>144610</v>
      </c>
      <c r="H11" s="9">
        <v>1006590</v>
      </c>
      <c r="I11" s="10">
        <f t="shared" si="1"/>
        <v>861980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5" customHeight="1" x14ac:dyDescent="0.55000000000000004">
      <c r="A12" s="55">
        <v>2020</v>
      </c>
      <c r="B12" s="49">
        <v>11</v>
      </c>
      <c r="C12" s="5">
        <v>544</v>
      </c>
      <c r="D12" s="5">
        <f t="shared" si="4"/>
        <v>3924</v>
      </c>
      <c r="E12" s="6">
        <f t="shared" si="0"/>
        <v>28.6</v>
      </c>
      <c r="F12" s="7">
        <f t="shared" si="5"/>
        <v>5.7</v>
      </c>
      <c r="G12" s="8">
        <v>87300</v>
      </c>
      <c r="H12" s="9">
        <v>1006590</v>
      </c>
      <c r="I12" s="10">
        <f t="shared" si="1"/>
        <v>919290</v>
      </c>
      <c r="J12" s="11">
        <f t="shared" si="2"/>
        <v>95</v>
      </c>
      <c r="K12" s="21">
        <v>12</v>
      </c>
      <c r="L12" s="22">
        <v>7</v>
      </c>
      <c r="M12" s="23">
        <f t="shared" si="3"/>
        <v>19</v>
      </c>
      <c r="N12" s="1"/>
      <c r="O12" s="1"/>
      <c r="P12" s="1"/>
      <c r="Q12" s="1"/>
    </row>
    <row r="13" spans="1:17" ht="25" customHeight="1" x14ac:dyDescent="0.55000000000000004">
      <c r="A13" s="55">
        <v>2020</v>
      </c>
      <c r="B13" s="49">
        <v>12</v>
      </c>
      <c r="C13" s="5">
        <v>570</v>
      </c>
      <c r="D13" s="5">
        <f t="shared" si="4"/>
        <v>4494</v>
      </c>
      <c r="E13" s="6">
        <f t="shared" si="0"/>
        <v>28.5</v>
      </c>
      <c r="F13" s="7">
        <f t="shared" si="5"/>
        <v>5.7</v>
      </c>
      <c r="G13" s="8">
        <v>93600</v>
      </c>
      <c r="H13" s="9">
        <v>1006590</v>
      </c>
      <c r="I13" s="10">
        <f t="shared" si="1"/>
        <v>912990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5" customHeight="1" x14ac:dyDescent="0.55000000000000004">
      <c r="A14" s="55">
        <v>2021</v>
      </c>
      <c r="B14" s="49">
        <v>1</v>
      </c>
      <c r="C14" s="5">
        <v>367</v>
      </c>
      <c r="D14" s="5">
        <f t="shared" si="4"/>
        <v>4861</v>
      </c>
      <c r="E14" s="6">
        <f t="shared" si="0"/>
        <v>19.3</v>
      </c>
      <c r="F14" s="7">
        <f t="shared" si="5"/>
        <v>3.9</v>
      </c>
      <c r="G14" s="8">
        <v>58830</v>
      </c>
      <c r="H14" s="9">
        <v>1006590</v>
      </c>
      <c r="I14" s="10">
        <f t="shared" si="1"/>
        <v>947760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2021</v>
      </c>
      <c r="B15" s="49">
        <v>2</v>
      </c>
      <c r="C15" s="5">
        <v>443</v>
      </c>
      <c r="D15" s="5">
        <f t="shared" si="4"/>
        <v>5304</v>
      </c>
      <c r="E15" s="6">
        <f t="shared" si="0"/>
        <v>24.6</v>
      </c>
      <c r="F15" s="7">
        <f t="shared" si="5"/>
        <v>4.9000000000000004</v>
      </c>
      <c r="G15" s="8">
        <v>73780</v>
      </c>
      <c r="H15" s="9">
        <v>1006600</v>
      </c>
      <c r="I15" s="10">
        <f t="shared" si="1"/>
        <v>932820</v>
      </c>
      <c r="J15" s="11">
        <f t="shared" si="2"/>
        <v>90</v>
      </c>
      <c r="K15" s="21">
        <v>12</v>
      </c>
      <c r="L15" s="22">
        <v>6</v>
      </c>
      <c r="M15" s="23">
        <f t="shared" si="3"/>
        <v>18</v>
      </c>
      <c r="N15" s="1"/>
      <c r="O15" s="1"/>
      <c r="P15" s="1"/>
      <c r="Q15" s="1"/>
    </row>
    <row r="16" spans="1:17" ht="25" customHeight="1" thickBot="1" x14ac:dyDescent="0.6">
      <c r="A16" s="50">
        <v>2021</v>
      </c>
      <c r="B16" s="51">
        <v>3</v>
      </c>
      <c r="C16" s="24">
        <v>549</v>
      </c>
      <c r="D16" s="5">
        <f t="shared" si="4"/>
        <v>5853</v>
      </c>
      <c r="E16" s="25">
        <f t="shared" si="0"/>
        <v>23.9</v>
      </c>
      <c r="F16" s="26">
        <f t="shared" si="5"/>
        <v>4.8</v>
      </c>
      <c r="G16" s="27">
        <v>90630</v>
      </c>
      <c r="H16" s="28">
        <v>1006600</v>
      </c>
      <c r="I16" s="29">
        <f t="shared" si="1"/>
        <v>915970</v>
      </c>
      <c r="J16" s="30">
        <f t="shared" si="2"/>
        <v>115</v>
      </c>
      <c r="K16" s="31">
        <v>14</v>
      </c>
      <c r="L16" s="32">
        <v>9</v>
      </c>
      <c r="M16" s="33">
        <f t="shared" si="3"/>
        <v>23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5853</v>
      </c>
      <c r="D17" s="35"/>
      <c r="E17" s="36">
        <f t="shared" si="0"/>
        <v>24.1</v>
      </c>
      <c r="F17" s="37">
        <f>ROUND(C17/J17,1)</f>
        <v>4.8</v>
      </c>
      <c r="G17" s="38">
        <f>SUM(G5:G16)</f>
        <v>1054600</v>
      </c>
      <c r="H17" s="39">
        <f>SUM(H5:H16)</f>
        <v>12079100</v>
      </c>
      <c r="I17" s="40">
        <f>SUM(I5:I16)</f>
        <v>11024500</v>
      </c>
      <c r="J17" s="2">
        <f t="shared" ref="J17:M17" si="6">SUM(J5:J16)</f>
        <v>1215</v>
      </c>
      <c r="K17" s="41">
        <f t="shared" si="6"/>
        <v>147</v>
      </c>
      <c r="L17" s="42">
        <f t="shared" si="6"/>
        <v>96</v>
      </c>
      <c r="M17" s="43">
        <f t="shared" si="6"/>
        <v>243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31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949DB-2AC4-42D3-A8F7-489D95A302B2}">
  <sheetPr>
    <pageSetUpPr fitToPage="1"/>
  </sheetPr>
  <dimension ref="A1:Q31"/>
  <sheetViews>
    <sheetView topLeftCell="A7" zoomScale="40" zoomScaleNormal="40" zoomScaleSheetLayoutView="40" workbookViewId="0">
      <selection activeCell="A5" sqref="A5:A16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6">
        <v>1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2019</v>
      </c>
      <c r="B5" s="49">
        <v>4</v>
      </c>
      <c r="C5" s="5">
        <v>599</v>
      </c>
      <c r="D5" s="5">
        <f>C5</f>
        <v>599</v>
      </c>
      <c r="E5" s="6">
        <f t="shared" ref="E5:E17" si="0">ROUND(C5/M5,1)</f>
        <v>30</v>
      </c>
      <c r="F5" s="7">
        <f>ROUND(C5/J5,1)</f>
        <v>6</v>
      </c>
      <c r="G5" s="8">
        <v>111600</v>
      </c>
      <c r="H5" s="9">
        <v>923400</v>
      </c>
      <c r="I5" s="10">
        <f t="shared" ref="I5:I16" si="1">H5-G5</f>
        <v>811800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5" customHeight="1" x14ac:dyDescent="0.55000000000000004">
      <c r="A6" s="55">
        <v>2019</v>
      </c>
      <c r="B6" s="49">
        <v>5</v>
      </c>
      <c r="C6" s="5">
        <v>555</v>
      </c>
      <c r="D6" s="5">
        <f t="shared" ref="D6:D16" si="4">D5+C6</f>
        <v>1154</v>
      </c>
      <c r="E6" s="6">
        <f t="shared" si="0"/>
        <v>29.2</v>
      </c>
      <c r="F6" s="7">
        <f t="shared" ref="F6:F16" si="5">ROUND(C6/J6,1)</f>
        <v>5.8</v>
      </c>
      <c r="G6" s="8">
        <v>105200</v>
      </c>
      <c r="H6" s="9">
        <v>923400</v>
      </c>
      <c r="I6" s="10">
        <f t="shared" si="1"/>
        <v>818200</v>
      </c>
      <c r="J6" s="11">
        <f t="shared" si="2"/>
        <v>95</v>
      </c>
      <c r="K6" s="12">
        <v>11</v>
      </c>
      <c r="L6" s="13">
        <v>8</v>
      </c>
      <c r="M6" s="14">
        <f t="shared" si="3"/>
        <v>19</v>
      </c>
      <c r="N6" s="1"/>
    </row>
    <row r="7" spans="1:17" ht="25" customHeight="1" x14ac:dyDescent="0.55000000000000004">
      <c r="A7" s="55">
        <v>2019</v>
      </c>
      <c r="B7" s="49">
        <v>6</v>
      </c>
      <c r="C7" s="5">
        <v>595</v>
      </c>
      <c r="D7" s="5">
        <f t="shared" si="4"/>
        <v>1749</v>
      </c>
      <c r="E7" s="6">
        <f t="shared" si="0"/>
        <v>29.8</v>
      </c>
      <c r="F7" s="7">
        <f t="shared" si="5"/>
        <v>6</v>
      </c>
      <c r="G7" s="8">
        <v>109300</v>
      </c>
      <c r="H7" s="9">
        <v>923400</v>
      </c>
      <c r="I7" s="10">
        <f t="shared" si="1"/>
        <v>814100</v>
      </c>
      <c r="J7" s="11">
        <f t="shared" si="2"/>
        <v>100</v>
      </c>
      <c r="K7" s="12">
        <v>12</v>
      </c>
      <c r="L7" s="13">
        <v>8</v>
      </c>
      <c r="M7" s="14">
        <f t="shared" si="3"/>
        <v>20</v>
      </c>
      <c r="N7" s="1"/>
    </row>
    <row r="8" spans="1:17" ht="25" customHeight="1" x14ac:dyDescent="0.55000000000000004">
      <c r="A8" s="55">
        <v>2019</v>
      </c>
      <c r="B8" s="49">
        <v>7</v>
      </c>
      <c r="C8" s="5">
        <v>717</v>
      </c>
      <c r="D8" s="5">
        <f t="shared" si="4"/>
        <v>2466</v>
      </c>
      <c r="E8" s="6">
        <f t="shared" si="0"/>
        <v>32.6</v>
      </c>
      <c r="F8" s="7">
        <f t="shared" si="5"/>
        <v>6.5</v>
      </c>
      <c r="G8" s="8">
        <v>125100</v>
      </c>
      <c r="H8" s="9">
        <v>923400</v>
      </c>
      <c r="I8" s="10">
        <f t="shared" si="1"/>
        <v>798300</v>
      </c>
      <c r="J8" s="11">
        <f t="shared" si="2"/>
        <v>110</v>
      </c>
      <c r="K8" s="21">
        <v>13</v>
      </c>
      <c r="L8" s="22">
        <v>9</v>
      </c>
      <c r="M8" s="23">
        <f t="shared" si="3"/>
        <v>22</v>
      </c>
      <c r="N8" s="1"/>
    </row>
    <row r="9" spans="1:17" ht="25" customHeight="1" x14ac:dyDescent="0.55000000000000004">
      <c r="A9" s="55">
        <v>2019</v>
      </c>
      <c r="B9" s="49">
        <v>8</v>
      </c>
      <c r="C9" s="5">
        <v>564</v>
      </c>
      <c r="D9" s="5">
        <f t="shared" si="4"/>
        <v>3030</v>
      </c>
      <c r="E9" s="6">
        <f t="shared" si="0"/>
        <v>26.9</v>
      </c>
      <c r="F9" s="7">
        <f t="shared" si="5"/>
        <v>5.4</v>
      </c>
      <c r="G9" s="8">
        <v>102300</v>
      </c>
      <c r="H9" s="9">
        <v>923400</v>
      </c>
      <c r="I9" s="10">
        <f t="shared" si="1"/>
        <v>821100</v>
      </c>
      <c r="J9" s="11">
        <f t="shared" si="2"/>
        <v>105</v>
      </c>
      <c r="K9" s="21">
        <v>12</v>
      </c>
      <c r="L9" s="22">
        <v>9</v>
      </c>
      <c r="M9" s="23">
        <f t="shared" si="3"/>
        <v>21</v>
      </c>
      <c r="N9" s="1"/>
    </row>
    <row r="10" spans="1:17" ht="25" customHeight="1" x14ac:dyDescent="0.55000000000000004">
      <c r="A10" s="55">
        <v>2019</v>
      </c>
      <c r="B10" s="49">
        <v>9</v>
      </c>
      <c r="C10" s="5">
        <v>648</v>
      </c>
      <c r="D10" s="5">
        <f t="shared" si="4"/>
        <v>3678</v>
      </c>
      <c r="E10" s="6">
        <f t="shared" si="0"/>
        <v>34.1</v>
      </c>
      <c r="F10" s="7">
        <f t="shared" si="5"/>
        <v>6.8</v>
      </c>
      <c r="G10" s="8">
        <v>117400</v>
      </c>
      <c r="H10" s="9">
        <v>923400</v>
      </c>
      <c r="I10" s="10">
        <f t="shared" si="1"/>
        <v>806000</v>
      </c>
      <c r="J10" s="11">
        <f t="shared" si="2"/>
        <v>95</v>
      </c>
      <c r="K10" s="21">
        <v>11</v>
      </c>
      <c r="L10" s="22">
        <v>8</v>
      </c>
      <c r="M10" s="23">
        <f t="shared" si="3"/>
        <v>19</v>
      </c>
      <c r="N10" s="1"/>
      <c r="O10" s="1"/>
      <c r="P10" s="1"/>
      <c r="Q10" s="1"/>
    </row>
    <row r="11" spans="1:17" ht="25" customHeight="1" x14ac:dyDescent="0.55000000000000004">
      <c r="A11" s="55">
        <v>2019</v>
      </c>
      <c r="B11" s="49">
        <v>10</v>
      </c>
      <c r="C11" s="5">
        <v>645</v>
      </c>
      <c r="D11" s="5">
        <f t="shared" si="4"/>
        <v>4323</v>
      </c>
      <c r="E11" s="6">
        <f t="shared" si="0"/>
        <v>30.7</v>
      </c>
      <c r="F11" s="7">
        <f t="shared" si="5"/>
        <v>6.1</v>
      </c>
      <c r="G11" s="8">
        <v>135190</v>
      </c>
      <c r="H11" s="9">
        <v>940500</v>
      </c>
      <c r="I11" s="10">
        <f t="shared" si="1"/>
        <v>805310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5" customHeight="1" x14ac:dyDescent="0.55000000000000004">
      <c r="A12" s="55">
        <v>2019</v>
      </c>
      <c r="B12" s="49">
        <v>11</v>
      </c>
      <c r="C12" s="5">
        <v>620</v>
      </c>
      <c r="D12" s="5">
        <f t="shared" si="4"/>
        <v>4943</v>
      </c>
      <c r="E12" s="6">
        <f t="shared" si="0"/>
        <v>31</v>
      </c>
      <c r="F12" s="7">
        <f t="shared" si="5"/>
        <v>6.2</v>
      </c>
      <c r="G12" s="8">
        <v>125490</v>
      </c>
      <c r="H12" s="9">
        <v>940500</v>
      </c>
      <c r="I12" s="10">
        <f t="shared" si="1"/>
        <v>815010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5" customHeight="1" x14ac:dyDescent="0.55000000000000004">
      <c r="A13" s="55">
        <v>2019</v>
      </c>
      <c r="B13" s="49">
        <v>12</v>
      </c>
      <c r="C13" s="5">
        <v>670</v>
      </c>
      <c r="D13" s="5">
        <f t="shared" si="4"/>
        <v>5613</v>
      </c>
      <c r="E13" s="6">
        <f t="shared" si="0"/>
        <v>33.5</v>
      </c>
      <c r="F13" s="7">
        <f t="shared" si="5"/>
        <v>6.7</v>
      </c>
      <c r="G13" s="8">
        <v>108570</v>
      </c>
      <c r="H13" s="9">
        <v>940500</v>
      </c>
      <c r="I13" s="10">
        <f t="shared" si="1"/>
        <v>831930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5" customHeight="1" x14ac:dyDescent="0.55000000000000004">
      <c r="A14" s="55">
        <v>2020</v>
      </c>
      <c r="B14" s="49">
        <v>1</v>
      </c>
      <c r="C14" s="5">
        <v>512</v>
      </c>
      <c r="D14" s="5">
        <f t="shared" si="4"/>
        <v>6125</v>
      </c>
      <c r="E14" s="6">
        <f t="shared" si="0"/>
        <v>26.9</v>
      </c>
      <c r="F14" s="7">
        <f t="shared" si="5"/>
        <v>5.4</v>
      </c>
      <c r="G14" s="8">
        <v>81670</v>
      </c>
      <c r="H14" s="9">
        <v>940500</v>
      </c>
      <c r="I14" s="10">
        <f t="shared" si="1"/>
        <v>858830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2020</v>
      </c>
      <c r="B15" s="49">
        <v>2</v>
      </c>
      <c r="C15" s="5">
        <v>476</v>
      </c>
      <c r="D15" s="5">
        <f t="shared" si="4"/>
        <v>6601</v>
      </c>
      <c r="E15" s="6">
        <f t="shared" si="0"/>
        <v>26.4</v>
      </c>
      <c r="F15" s="7">
        <f t="shared" si="5"/>
        <v>5.3</v>
      </c>
      <c r="G15" s="8">
        <v>80020</v>
      </c>
      <c r="H15" s="9">
        <v>940500</v>
      </c>
      <c r="I15" s="10">
        <f t="shared" si="1"/>
        <v>860480</v>
      </c>
      <c r="J15" s="11">
        <f t="shared" si="2"/>
        <v>90</v>
      </c>
      <c r="K15" s="21">
        <v>11</v>
      </c>
      <c r="L15" s="22">
        <v>7</v>
      </c>
      <c r="M15" s="23">
        <f t="shared" si="3"/>
        <v>18</v>
      </c>
      <c r="N15" s="1"/>
      <c r="O15" s="1"/>
      <c r="P15" s="1"/>
      <c r="Q15" s="1"/>
    </row>
    <row r="16" spans="1:17" ht="25" customHeight="1" thickBot="1" x14ac:dyDescent="0.6">
      <c r="A16" s="50">
        <v>2020</v>
      </c>
      <c r="B16" s="51">
        <v>3</v>
      </c>
      <c r="C16" s="24">
        <v>486</v>
      </c>
      <c r="D16" s="5">
        <f t="shared" si="4"/>
        <v>7087</v>
      </c>
      <c r="E16" s="25">
        <f t="shared" si="0"/>
        <v>23.1</v>
      </c>
      <c r="F16" s="26">
        <f t="shared" si="5"/>
        <v>4.5999999999999996</v>
      </c>
      <c r="G16" s="27">
        <v>78670</v>
      </c>
      <c r="H16" s="28">
        <v>940500</v>
      </c>
      <c r="I16" s="29">
        <f t="shared" si="1"/>
        <v>861830</v>
      </c>
      <c r="J16" s="30">
        <f t="shared" si="2"/>
        <v>105</v>
      </c>
      <c r="K16" s="31">
        <v>12</v>
      </c>
      <c r="L16" s="32">
        <v>9</v>
      </c>
      <c r="M16" s="33">
        <f t="shared" si="3"/>
        <v>21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7087</v>
      </c>
      <c r="D17" s="35"/>
      <c r="E17" s="36">
        <f t="shared" si="0"/>
        <v>29.5</v>
      </c>
      <c r="F17" s="37">
        <f>ROUND(C17/J17,1)</f>
        <v>5.9</v>
      </c>
      <c r="G17" s="38">
        <f>SUM(G5:G16)</f>
        <v>1280510</v>
      </c>
      <c r="H17" s="39">
        <f>SUM(H5:H16)</f>
        <v>11183400</v>
      </c>
      <c r="I17" s="40">
        <f>SUM(I5:I16)</f>
        <v>9902890</v>
      </c>
      <c r="J17" s="2">
        <f t="shared" ref="J17:M17" si="6">SUM(J5:J16)</f>
        <v>1200</v>
      </c>
      <c r="K17" s="41">
        <f t="shared" si="6"/>
        <v>141</v>
      </c>
      <c r="L17" s="42">
        <f t="shared" si="6"/>
        <v>99</v>
      </c>
      <c r="M17" s="43">
        <f t="shared" si="6"/>
        <v>240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30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C372F-5834-4CDD-9BB6-F29A4C6FC926}">
  <sheetPr>
    <pageSetUpPr fitToPage="1"/>
  </sheetPr>
  <dimension ref="A1:Q31"/>
  <sheetViews>
    <sheetView topLeftCell="A10" zoomScale="40" zoomScaleNormal="40" zoomScaleSheetLayoutView="40" workbookViewId="0">
      <selection activeCell="P14" sqref="P14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30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2018</v>
      </c>
      <c r="B5" s="49">
        <v>4</v>
      </c>
      <c r="C5" s="5">
        <v>650</v>
      </c>
      <c r="D5" s="5">
        <f>C5</f>
        <v>650</v>
      </c>
      <c r="E5" s="6">
        <f t="shared" ref="E5:E17" si="0">ROUND(C5/M5,1)</f>
        <v>32.5</v>
      </c>
      <c r="F5" s="7">
        <f>ROUND(C5/J5,1)</f>
        <v>6.5</v>
      </c>
      <c r="G5" s="8">
        <v>124700</v>
      </c>
      <c r="H5" s="9">
        <v>891000</v>
      </c>
      <c r="I5" s="10">
        <f t="shared" ref="I5:I16" si="1">H5-G5</f>
        <v>766300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5" customHeight="1" x14ac:dyDescent="0.55000000000000004">
      <c r="A6" s="55">
        <v>2018</v>
      </c>
      <c r="B6" s="49">
        <v>5</v>
      </c>
      <c r="C6" s="5">
        <v>716</v>
      </c>
      <c r="D6" s="5">
        <f t="shared" ref="D6:D16" si="4">D5+C6</f>
        <v>1366</v>
      </c>
      <c r="E6" s="6">
        <f t="shared" si="0"/>
        <v>34.1</v>
      </c>
      <c r="F6" s="7">
        <f t="shared" ref="F6:F16" si="5">ROUND(C6/J6,1)</f>
        <v>6.8</v>
      </c>
      <c r="G6" s="8">
        <v>125600</v>
      </c>
      <c r="H6" s="9">
        <v>891000</v>
      </c>
      <c r="I6" s="10">
        <f t="shared" si="1"/>
        <v>765400</v>
      </c>
      <c r="J6" s="11">
        <f t="shared" si="2"/>
        <v>105</v>
      </c>
      <c r="K6" s="12">
        <v>12</v>
      </c>
      <c r="L6" s="13">
        <v>9</v>
      </c>
      <c r="M6" s="14">
        <f t="shared" si="3"/>
        <v>21</v>
      </c>
      <c r="N6" s="1"/>
    </row>
    <row r="7" spans="1:17" ht="25" customHeight="1" x14ac:dyDescent="0.55000000000000004">
      <c r="A7" s="55">
        <v>2018</v>
      </c>
      <c r="B7" s="49">
        <v>6</v>
      </c>
      <c r="C7" s="5">
        <v>723</v>
      </c>
      <c r="D7" s="5">
        <f t="shared" si="4"/>
        <v>2089</v>
      </c>
      <c r="E7" s="6">
        <f t="shared" si="0"/>
        <v>34.4</v>
      </c>
      <c r="F7" s="7">
        <f t="shared" si="5"/>
        <v>6.9</v>
      </c>
      <c r="G7" s="8">
        <v>126500</v>
      </c>
      <c r="H7" s="9">
        <v>891000</v>
      </c>
      <c r="I7" s="10">
        <f t="shared" si="1"/>
        <v>764500</v>
      </c>
      <c r="J7" s="11">
        <f t="shared" si="2"/>
        <v>105</v>
      </c>
      <c r="K7" s="12">
        <v>13</v>
      </c>
      <c r="L7" s="13">
        <v>8</v>
      </c>
      <c r="M7" s="14">
        <f t="shared" si="3"/>
        <v>21</v>
      </c>
      <c r="N7" s="1"/>
    </row>
    <row r="8" spans="1:17" ht="25" customHeight="1" x14ac:dyDescent="0.55000000000000004">
      <c r="A8" s="55">
        <v>2018</v>
      </c>
      <c r="B8" s="49">
        <v>7</v>
      </c>
      <c r="C8" s="5">
        <v>720</v>
      </c>
      <c r="D8" s="5">
        <f t="shared" si="4"/>
        <v>2809</v>
      </c>
      <c r="E8" s="6">
        <f t="shared" si="0"/>
        <v>34.299999999999997</v>
      </c>
      <c r="F8" s="7">
        <f t="shared" si="5"/>
        <v>6.9</v>
      </c>
      <c r="G8" s="8">
        <v>128100</v>
      </c>
      <c r="H8" s="9">
        <v>891000</v>
      </c>
      <c r="I8" s="10">
        <f t="shared" si="1"/>
        <v>762900</v>
      </c>
      <c r="J8" s="11">
        <f t="shared" si="2"/>
        <v>105</v>
      </c>
      <c r="K8" s="21">
        <v>12</v>
      </c>
      <c r="L8" s="22">
        <v>9</v>
      </c>
      <c r="M8" s="23">
        <f t="shared" si="3"/>
        <v>21</v>
      </c>
      <c r="N8" s="1"/>
    </row>
    <row r="9" spans="1:17" ht="25" customHeight="1" x14ac:dyDescent="0.55000000000000004">
      <c r="A9" s="55">
        <v>2018</v>
      </c>
      <c r="B9" s="49">
        <v>8</v>
      </c>
      <c r="C9" s="5">
        <v>698</v>
      </c>
      <c r="D9" s="5">
        <f t="shared" si="4"/>
        <v>3507</v>
      </c>
      <c r="E9" s="6">
        <f t="shared" si="0"/>
        <v>30.3</v>
      </c>
      <c r="F9" s="7">
        <f t="shared" si="5"/>
        <v>6.1</v>
      </c>
      <c r="G9" s="8">
        <v>125250</v>
      </c>
      <c r="H9" s="9">
        <v>891000</v>
      </c>
      <c r="I9" s="10">
        <f t="shared" si="1"/>
        <v>765750</v>
      </c>
      <c r="J9" s="11">
        <f t="shared" si="2"/>
        <v>115</v>
      </c>
      <c r="K9" s="21">
        <v>14</v>
      </c>
      <c r="L9" s="22">
        <v>9</v>
      </c>
      <c r="M9" s="23">
        <f t="shared" si="3"/>
        <v>23</v>
      </c>
      <c r="N9" s="1"/>
    </row>
    <row r="10" spans="1:17" ht="25" customHeight="1" x14ac:dyDescent="0.55000000000000004">
      <c r="A10" s="55">
        <v>2018</v>
      </c>
      <c r="B10" s="49">
        <v>9</v>
      </c>
      <c r="C10" s="5">
        <v>618</v>
      </c>
      <c r="D10" s="5">
        <f t="shared" si="4"/>
        <v>4125</v>
      </c>
      <c r="E10" s="6">
        <f t="shared" si="0"/>
        <v>34.299999999999997</v>
      </c>
      <c r="F10" s="7">
        <f t="shared" si="5"/>
        <v>6.9</v>
      </c>
      <c r="G10" s="8">
        <v>115900</v>
      </c>
      <c r="H10" s="9">
        <v>891000</v>
      </c>
      <c r="I10" s="10">
        <f t="shared" si="1"/>
        <v>775100</v>
      </c>
      <c r="J10" s="11">
        <f t="shared" si="2"/>
        <v>90</v>
      </c>
      <c r="K10" s="21">
        <v>10</v>
      </c>
      <c r="L10" s="22">
        <v>8</v>
      </c>
      <c r="M10" s="23">
        <f t="shared" si="3"/>
        <v>18</v>
      </c>
      <c r="N10" s="1"/>
      <c r="O10" s="1"/>
      <c r="P10" s="1"/>
      <c r="Q10" s="1"/>
    </row>
    <row r="11" spans="1:17" ht="25" customHeight="1" x14ac:dyDescent="0.55000000000000004">
      <c r="A11" s="55">
        <v>2018</v>
      </c>
      <c r="B11" s="49">
        <v>10</v>
      </c>
      <c r="C11" s="5">
        <v>790</v>
      </c>
      <c r="D11" s="5">
        <f t="shared" si="4"/>
        <v>4915</v>
      </c>
      <c r="E11" s="6">
        <f t="shared" si="0"/>
        <v>35.9</v>
      </c>
      <c r="F11" s="7">
        <f t="shared" si="5"/>
        <v>7.2</v>
      </c>
      <c r="G11" s="8">
        <v>138200</v>
      </c>
      <c r="H11" s="9">
        <v>891000</v>
      </c>
      <c r="I11" s="10">
        <f t="shared" si="1"/>
        <v>752800</v>
      </c>
      <c r="J11" s="11">
        <f t="shared" si="2"/>
        <v>110</v>
      </c>
      <c r="K11" s="21">
        <v>13</v>
      </c>
      <c r="L11" s="22">
        <v>9</v>
      </c>
      <c r="M11" s="23">
        <f t="shared" si="3"/>
        <v>22</v>
      </c>
      <c r="N11" s="1"/>
      <c r="O11" s="1"/>
      <c r="P11" s="1"/>
      <c r="Q11" s="45"/>
    </row>
    <row r="12" spans="1:17" ht="25" customHeight="1" x14ac:dyDescent="0.55000000000000004">
      <c r="A12" s="55">
        <v>2018</v>
      </c>
      <c r="B12" s="49">
        <v>11</v>
      </c>
      <c r="C12" s="5">
        <v>725</v>
      </c>
      <c r="D12" s="5">
        <f t="shared" si="4"/>
        <v>5640</v>
      </c>
      <c r="E12" s="6">
        <f t="shared" si="0"/>
        <v>34.5</v>
      </c>
      <c r="F12" s="7">
        <f t="shared" si="5"/>
        <v>6.9</v>
      </c>
      <c r="G12" s="8">
        <v>132750</v>
      </c>
      <c r="H12" s="9">
        <v>891000</v>
      </c>
      <c r="I12" s="10">
        <f t="shared" si="1"/>
        <v>758250</v>
      </c>
      <c r="J12" s="11">
        <f t="shared" si="2"/>
        <v>105</v>
      </c>
      <c r="K12" s="21">
        <v>12</v>
      </c>
      <c r="L12" s="22">
        <v>9</v>
      </c>
      <c r="M12" s="23">
        <f t="shared" si="3"/>
        <v>21</v>
      </c>
      <c r="N12" s="1"/>
      <c r="O12" s="1"/>
      <c r="P12" s="1"/>
      <c r="Q12" s="1"/>
    </row>
    <row r="13" spans="1:17" ht="25" customHeight="1" x14ac:dyDescent="0.55000000000000004">
      <c r="A13" s="55">
        <v>2018</v>
      </c>
      <c r="B13" s="49">
        <v>12</v>
      </c>
      <c r="C13" s="5">
        <v>694</v>
      </c>
      <c r="D13" s="5">
        <f t="shared" si="4"/>
        <v>6334</v>
      </c>
      <c r="E13" s="6">
        <f t="shared" si="0"/>
        <v>36.5</v>
      </c>
      <c r="F13" s="7">
        <f t="shared" si="5"/>
        <v>7.3</v>
      </c>
      <c r="G13" s="8">
        <v>126600</v>
      </c>
      <c r="H13" s="9">
        <v>891000</v>
      </c>
      <c r="I13" s="10">
        <f t="shared" si="1"/>
        <v>764400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2019</v>
      </c>
      <c r="B14" s="49">
        <v>1</v>
      </c>
      <c r="C14" s="5">
        <v>540</v>
      </c>
      <c r="D14" s="5">
        <f t="shared" si="4"/>
        <v>6874</v>
      </c>
      <c r="E14" s="6">
        <f t="shared" si="0"/>
        <v>28.4</v>
      </c>
      <c r="F14" s="7">
        <f t="shared" si="5"/>
        <v>5.7</v>
      </c>
      <c r="G14" s="8">
        <v>99800</v>
      </c>
      <c r="H14" s="9">
        <v>891000</v>
      </c>
      <c r="I14" s="10">
        <f t="shared" si="1"/>
        <v>791200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2019</v>
      </c>
      <c r="B15" s="49">
        <v>2</v>
      </c>
      <c r="C15" s="5">
        <v>620</v>
      </c>
      <c r="D15" s="5">
        <f t="shared" si="4"/>
        <v>7494</v>
      </c>
      <c r="E15" s="6">
        <f t="shared" si="0"/>
        <v>32.6</v>
      </c>
      <c r="F15" s="7">
        <f t="shared" si="5"/>
        <v>6.5</v>
      </c>
      <c r="G15" s="8">
        <v>113100</v>
      </c>
      <c r="H15" s="9">
        <v>891000</v>
      </c>
      <c r="I15" s="10">
        <f t="shared" si="1"/>
        <v>777900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2019</v>
      </c>
      <c r="B16" s="51">
        <v>3</v>
      </c>
      <c r="C16" s="24">
        <v>648</v>
      </c>
      <c r="D16" s="5">
        <f t="shared" si="4"/>
        <v>8142</v>
      </c>
      <c r="E16" s="25">
        <f t="shared" si="0"/>
        <v>32.4</v>
      </c>
      <c r="F16" s="26">
        <f t="shared" si="5"/>
        <v>6.5</v>
      </c>
      <c r="G16" s="27">
        <v>119700</v>
      </c>
      <c r="H16" s="28">
        <v>891000</v>
      </c>
      <c r="I16" s="29">
        <f t="shared" si="1"/>
        <v>771300</v>
      </c>
      <c r="J16" s="30">
        <f t="shared" si="2"/>
        <v>100</v>
      </c>
      <c r="K16" s="31">
        <v>13</v>
      </c>
      <c r="L16" s="32">
        <v>7</v>
      </c>
      <c r="M16" s="33">
        <f t="shared" si="3"/>
        <v>20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8142</v>
      </c>
      <c r="D17" s="35"/>
      <c r="E17" s="36">
        <f t="shared" si="0"/>
        <v>33.4</v>
      </c>
      <c r="F17" s="37">
        <f>ROUND(C17/J17,1)</f>
        <v>6.7</v>
      </c>
      <c r="G17" s="38">
        <f>SUM(G5:G16)</f>
        <v>1476200</v>
      </c>
      <c r="H17" s="39">
        <f>SUM(H5:H16)</f>
        <v>10692000</v>
      </c>
      <c r="I17" s="40">
        <f>SUM(I5:I16)</f>
        <v>9215800</v>
      </c>
      <c r="J17" s="2">
        <f t="shared" ref="J17:M17" si="6">SUM(J5:J16)</f>
        <v>1220</v>
      </c>
      <c r="K17" s="41">
        <f t="shared" si="6"/>
        <v>144</v>
      </c>
      <c r="L17" s="42">
        <f t="shared" si="6"/>
        <v>100</v>
      </c>
      <c r="M17" s="43">
        <f t="shared" si="6"/>
        <v>244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/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CAEF5-1541-4F63-A8C7-813369259252}">
  <sheetPr>
    <pageSetUpPr fitToPage="1"/>
  </sheetPr>
  <dimension ref="A1:Q31"/>
  <sheetViews>
    <sheetView topLeftCell="A7" zoomScale="40" zoomScaleNormal="40" zoomScaleSheetLayoutView="40" workbookViewId="0">
      <selection activeCell="Q13" sqref="Q13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29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2017</v>
      </c>
      <c r="B5" s="49">
        <v>4</v>
      </c>
      <c r="C5" s="5">
        <v>698</v>
      </c>
      <c r="D5" s="5">
        <f>C5</f>
        <v>698</v>
      </c>
      <c r="E5" s="6">
        <f t="shared" ref="E5:E17" si="0">ROUND(C5/M5,1)</f>
        <v>34.9</v>
      </c>
      <c r="F5" s="7">
        <f>ROUND(C5/J5,1)</f>
        <v>7</v>
      </c>
      <c r="G5" s="8">
        <v>132100</v>
      </c>
      <c r="H5" s="9">
        <v>883350</v>
      </c>
      <c r="I5" s="10">
        <f t="shared" ref="I5:I16" si="1">H5-G5</f>
        <v>751250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5" customHeight="1" x14ac:dyDescent="0.55000000000000004">
      <c r="A6" s="55">
        <v>2017</v>
      </c>
      <c r="B6" s="49">
        <v>5</v>
      </c>
      <c r="C6" s="5">
        <v>648</v>
      </c>
      <c r="D6" s="5">
        <f t="shared" ref="D6:D16" si="4">D5+C6</f>
        <v>1346</v>
      </c>
      <c r="E6" s="6">
        <f t="shared" si="0"/>
        <v>32.4</v>
      </c>
      <c r="F6" s="7">
        <f t="shared" ref="F6:F16" si="5">ROUND(C6/J6,1)</f>
        <v>6.5</v>
      </c>
      <c r="G6" s="8">
        <v>117300</v>
      </c>
      <c r="H6" s="9">
        <v>883350</v>
      </c>
      <c r="I6" s="10">
        <f t="shared" si="1"/>
        <v>766050</v>
      </c>
      <c r="J6" s="11">
        <f t="shared" si="2"/>
        <v>100</v>
      </c>
      <c r="K6" s="12">
        <v>12</v>
      </c>
      <c r="L6" s="13">
        <v>8</v>
      </c>
      <c r="M6" s="14">
        <f t="shared" si="3"/>
        <v>20</v>
      </c>
      <c r="N6" s="1"/>
    </row>
    <row r="7" spans="1:17" ht="25" customHeight="1" x14ac:dyDescent="0.55000000000000004">
      <c r="A7" s="55">
        <v>2017</v>
      </c>
      <c r="B7" s="49">
        <v>6</v>
      </c>
      <c r="C7" s="5">
        <v>700</v>
      </c>
      <c r="D7" s="5">
        <f t="shared" si="4"/>
        <v>2046</v>
      </c>
      <c r="E7" s="6">
        <f t="shared" si="0"/>
        <v>31.8</v>
      </c>
      <c r="F7" s="7">
        <f t="shared" si="5"/>
        <v>6.4</v>
      </c>
      <c r="G7" s="8">
        <v>130200</v>
      </c>
      <c r="H7" s="9">
        <v>883350</v>
      </c>
      <c r="I7" s="10">
        <f t="shared" si="1"/>
        <v>753150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2017</v>
      </c>
      <c r="B8" s="49">
        <v>7</v>
      </c>
      <c r="C8" s="5">
        <v>677</v>
      </c>
      <c r="D8" s="5">
        <f t="shared" si="4"/>
        <v>2723</v>
      </c>
      <c r="E8" s="6">
        <f t="shared" si="0"/>
        <v>33.9</v>
      </c>
      <c r="F8" s="7">
        <f t="shared" si="5"/>
        <v>6.8</v>
      </c>
      <c r="G8" s="8">
        <v>123800</v>
      </c>
      <c r="H8" s="9">
        <v>883350</v>
      </c>
      <c r="I8" s="10">
        <f t="shared" si="1"/>
        <v>759550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5" customHeight="1" x14ac:dyDescent="0.55000000000000004">
      <c r="A9" s="55">
        <v>2017</v>
      </c>
      <c r="B9" s="49">
        <v>8</v>
      </c>
      <c r="C9" s="5">
        <v>681</v>
      </c>
      <c r="D9" s="5">
        <f t="shared" si="4"/>
        <v>3404</v>
      </c>
      <c r="E9" s="6">
        <f t="shared" si="0"/>
        <v>31</v>
      </c>
      <c r="F9" s="7">
        <f t="shared" si="5"/>
        <v>6.2</v>
      </c>
      <c r="G9" s="8">
        <v>126800</v>
      </c>
      <c r="H9" s="9">
        <v>883350</v>
      </c>
      <c r="I9" s="10">
        <f t="shared" si="1"/>
        <v>756550</v>
      </c>
      <c r="J9" s="11">
        <f t="shared" si="2"/>
        <v>110</v>
      </c>
      <c r="K9" s="21">
        <v>12</v>
      </c>
      <c r="L9" s="22">
        <v>10</v>
      </c>
      <c r="M9" s="23">
        <f t="shared" si="3"/>
        <v>22</v>
      </c>
      <c r="N9" s="1"/>
    </row>
    <row r="10" spans="1:17" ht="25" customHeight="1" x14ac:dyDescent="0.55000000000000004">
      <c r="A10" s="55">
        <v>2017</v>
      </c>
      <c r="B10" s="49">
        <v>9</v>
      </c>
      <c r="C10" s="5">
        <v>551</v>
      </c>
      <c r="D10" s="5">
        <f t="shared" si="4"/>
        <v>3955</v>
      </c>
      <c r="E10" s="6">
        <f t="shared" si="0"/>
        <v>27.6</v>
      </c>
      <c r="F10" s="7">
        <f t="shared" si="5"/>
        <v>5.5</v>
      </c>
      <c r="G10" s="8">
        <v>105900</v>
      </c>
      <c r="H10" s="9">
        <v>883350</v>
      </c>
      <c r="I10" s="10">
        <f t="shared" si="1"/>
        <v>777450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2017</v>
      </c>
      <c r="B11" s="49">
        <v>10</v>
      </c>
      <c r="C11" s="5">
        <v>680</v>
      </c>
      <c r="D11" s="5">
        <f t="shared" si="4"/>
        <v>4635</v>
      </c>
      <c r="E11" s="6">
        <f t="shared" si="0"/>
        <v>32.4</v>
      </c>
      <c r="F11" s="7">
        <f t="shared" si="5"/>
        <v>6.5</v>
      </c>
      <c r="G11" s="8">
        <v>134000</v>
      </c>
      <c r="H11" s="9">
        <v>883350</v>
      </c>
      <c r="I11" s="10">
        <f t="shared" si="1"/>
        <v>749350</v>
      </c>
      <c r="J11" s="11">
        <f t="shared" si="2"/>
        <v>105</v>
      </c>
      <c r="K11" s="21">
        <v>12</v>
      </c>
      <c r="L11" s="22">
        <v>9</v>
      </c>
      <c r="M11" s="23">
        <f t="shared" si="3"/>
        <v>21</v>
      </c>
      <c r="N11" s="1"/>
      <c r="O11" s="1"/>
      <c r="P11" s="1"/>
      <c r="Q11" s="45"/>
    </row>
    <row r="12" spans="1:17" ht="25" customHeight="1" x14ac:dyDescent="0.55000000000000004">
      <c r="A12" s="55">
        <v>2017</v>
      </c>
      <c r="B12" s="49">
        <v>11</v>
      </c>
      <c r="C12" s="5">
        <v>731</v>
      </c>
      <c r="D12" s="5">
        <f t="shared" si="4"/>
        <v>5366</v>
      </c>
      <c r="E12" s="6">
        <f t="shared" si="0"/>
        <v>36.6</v>
      </c>
      <c r="F12" s="7">
        <f t="shared" si="5"/>
        <v>7.3</v>
      </c>
      <c r="G12" s="8">
        <v>132900</v>
      </c>
      <c r="H12" s="9">
        <v>883350</v>
      </c>
      <c r="I12" s="10">
        <f t="shared" si="1"/>
        <v>750450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5" customHeight="1" x14ac:dyDescent="0.55000000000000004">
      <c r="A13" s="55">
        <v>2017</v>
      </c>
      <c r="B13" s="49">
        <v>12</v>
      </c>
      <c r="C13" s="5">
        <v>674</v>
      </c>
      <c r="D13" s="5">
        <f t="shared" si="4"/>
        <v>6040</v>
      </c>
      <c r="E13" s="6">
        <f t="shared" si="0"/>
        <v>33.700000000000003</v>
      </c>
      <c r="F13" s="7">
        <f t="shared" si="5"/>
        <v>6.7</v>
      </c>
      <c r="G13" s="8">
        <v>122500</v>
      </c>
      <c r="H13" s="9">
        <v>883350</v>
      </c>
      <c r="I13" s="10">
        <f t="shared" si="1"/>
        <v>760850</v>
      </c>
      <c r="J13" s="11">
        <f t="shared" si="2"/>
        <v>100</v>
      </c>
      <c r="K13" s="21">
        <v>12</v>
      </c>
      <c r="L13" s="22">
        <v>8</v>
      </c>
      <c r="M13" s="23">
        <f t="shared" si="3"/>
        <v>20</v>
      </c>
      <c r="N13" s="1"/>
      <c r="O13" s="1"/>
      <c r="P13" s="1"/>
      <c r="Q13" s="1"/>
    </row>
    <row r="14" spans="1:17" ht="25" customHeight="1" x14ac:dyDescent="0.55000000000000004">
      <c r="A14" s="55">
        <v>2018</v>
      </c>
      <c r="B14" s="49">
        <v>1</v>
      </c>
      <c r="C14" s="5">
        <v>612</v>
      </c>
      <c r="D14" s="5">
        <f t="shared" si="4"/>
        <v>6652</v>
      </c>
      <c r="E14" s="6">
        <f t="shared" si="0"/>
        <v>32.200000000000003</v>
      </c>
      <c r="F14" s="7">
        <f t="shared" si="5"/>
        <v>6.4</v>
      </c>
      <c r="G14" s="8">
        <v>116400</v>
      </c>
      <c r="H14" s="9">
        <v>883350</v>
      </c>
      <c r="I14" s="10">
        <f t="shared" si="1"/>
        <v>766950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2018</v>
      </c>
      <c r="B15" s="49">
        <v>2</v>
      </c>
      <c r="C15" s="5">
        <v>604</v>
      </c>
      <c r="D15" s="5">
        <f t="shared" si="4"/>
        <v>7256</v>
      </c>
      <c r="E15" s="6">
        <f t="shared" si="0"/>
        <v>31.8</v>
      </c>
      <c r="F15" s="7">
        <f t="shared" si="5"/>
        <v>6.4</v>
      </c>
      <c r="G15" s="8">
        <v>112000</v>
      </c>
      <c r="H15" s="9">
        <v>883350</v>
      </c>
      <c r="I15" s="10">
        <f t="shared" si="1"/>
        <v>771350</v>
      </c>
      <c r="J15" s="11">
        <f t="shared" si="2"/>
        <v>95</v>
      </c>
      <c r="K15" s="21">
        <v>11</v>
      </c>
      <c r="L15" s="22">
        <v>8</v>
      </c>
      <c r="M15" s="23">
        <f t="shared" si="3"/>
        <v>19</v>
      </c>
      <c r="N15" s="1"/>
      <c r="O15" s="1"/>
      <c r="P15" s="1"/>
      <c r="Q15" s="1"/>
    </row>
    <row r="16" spans="1:17" ht="25" customHeight="1" thickBot="1" x14ac:dyDescent="0.6">
      <c r="A16" s="50">
        <v>2018</v>
      </c>
      <c r="B16" s="51">
        <v>3</v>
      </c>
      <c r="C16" s="24">
        <v>656</v>
      </c>
      <c r="D16" s="5">
        <f t="shared" si="4"/>
        <v>7912</v>
      </c>
      <c r="E16" s="25">
        <f t="shared" si="0"/>
        <v>31.2</v>
      </c>
      <c r="F16" s="26">
        <f t="shared" si="5"/>
        <v>6.2</v>
      </c>
      <c r="G16" s="27">
        <v>120200</v>
      </c>
      <c r="H16" s="28">
        <v>883350</v>
      </c>
      <c r="I16" s="29">
        <f t="shared" si="1"/>
        <v>763150</v>
      </c>
      <c r="J16" s="30">
        <f t="shared" si="2"/>
        <v>105</v>
      </c>
      <c r="K16" s="31">
        <v>12</v>
      </c>
      <c r="L16" s="32">
        <v>9</v>
      </c>
      <c r="M16" s="33">
        <f t="shared" si="3"/>
        <v>21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7912</v>
      </c>
      <c r="D17" s="35"/>
      <c r="E17" s="36">
        <f t="shared" si="0"/>
        <v>32.4</v>
      </c>
      <c r="F17" s="37">
        <f>ROUND(C17/J17,1)</f>
        <v>6.5</v>
      </c>
      <c r="G17" s="38">
        <f>SUM(G5:G16)</f>
        <v>1474100</v>
      </c>
      <c r="H17" s="39">
        <f>SUM(H5:H16)</f>
        <v>10600200</v>
      </c>
      <c r="I17" s="40">
        <f>SUM(I5:I16)</f>
        <v>9126100</v>
      </c>
      <c r="J17" s="2">
        <f t="shared" ref="J17:M17" si="6">SUM(J5:J16)</f>
        <v>1220</v>
      </c>
      <c r="K17" s="41">
        <f t="shared" si="6"/>
        <v>143</v>
      </c>
      <c r="L17" s="42">
        <f t="shared" si="6"/>
        <v>101</v>
      </c>
      <c r="M17" s="43">
        <f t="shared" si="6"/>
        <v>244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 t="s">
        <v>29</v>
      </c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DEF0B-2073-416D-9872-64CE89B9A3B9}">
  <sheetPr>
    <pageSetUpPr fitToPage="1"/>
  </sheetPr>
  <dimension ref="A1:Q31"/>
  <sheetViews>
    <sheetView topLeftCell="A7" zoomScale="40" zoomScaleNormal="40" zoomScaleSheetLayoutView="40" workbookViewId="0">
      <selection activeCell="P13" sqref="P13"/>
    </sheetView>
  </sheetViews>
  <sheetFormatPr defaultColWidth="17.58203125" defaultRowHeight="25" customHeight="1" x14ac:dyDescent="0.55000000000000004"/>
  <cols>
    <col min="1" max="1" width="15.4140625" style="4" customWidth="1"/>
    <col min="2" max="2" width="12.58203125" style="4" bestFit="1" customWidth="1"/>
    <col min="3" max="6" width="14.83203125" style="4" customWidth="1"/>
    <col min="7" max="9" width="17.58203125" style="4"/>
    <col min="10" max="13" width="12.75" style="4" customWidth="1"/>
    <col min="14" max="16384" width="17.58203125" style="4"/>
  </cols>
  <sheetData>
    <row r="1" spans="1:17" ht="25" customHeight="1" x14ac:dyDescent="0.55000000000000004">
      <c r="A1" s="54">
        <v>28</v>
      </c>
      <c r="B1" s="52" t="s">
        <v>17</v>
      </c>
      <c r="C1" s="53"/>
    </row>
    <row r="2" spans="1:17" ht="25" customHeight="1" thickBot="1" x14ac:dyDescent="0.6">
      <c r="A2" s="54"/>
      <c r="B2" s="52"/>
      <c r="C2" s="53"/>
    </row>
    <row r="3" spans="1:17" ht="25" customHeight="1" x14ac:dyDescent="0.55000000000000004">
      <c r="A3" s="74" t="s">
        <v>19</v>
      </c>
      <c r="B3" s="76" t="s">
        <v>20</v>
      </c>
      <c r="C3" s="68" t="s">
        <v>0</v>
      </c>
      <c r="D3" s="68" t="s">
        <v>1</v>
      </c>
      <c r="E3" s="68" t="s">
        <v>2</v>
      </c>
      <c r="F3" s="70" t="s">
        <v>3</v>
      </c>
      <c r="G3" s="108" t="s">
        <v>4</v>
      </c>
      <c r="H3" s="68" t="s">
        <v>16</v>
      </c>
      <c r="I3" s="70" t="s">
        <v>5</v>
      </c>
      <c r="J3" s="80" t="s">
        <v>6</v>
      </c>
      <c r="K3" s="82" t="s">
        <v>7</v>
      </c>
      <c r="L3" s="82"/>
      <c r="M3" s="83"/>
      <c r="N3" s="1"/>
    </row>
    <row r="4" spans="1:17" ht="25" customHeight="1" x14ac:dyDescent="0.55000000000000004">
      <c r="A4" s="75"/>
      <c r="B4" s="77"/>
      <c r="C4" s="69"/>
      <c r="D4" s="69"/>
      <c r="E4" s="69"/>
      <c r="F4" s="71"/>
      <c r="G4" s="109"/>
      <c r="H4" s="69"/>
      <c r="I4" s="71"/>
      <c r="J4" s="81"/>
      <c r="K4" s="46" t="s">
        <v>13</v>
      </c>
      <c r="L4" s="46" t="s">
        <v>14</v>
      </c>
      <c r="M4" s="48" t="s">
        <v>9</v>
      </c>
      <c r="N4" s="1"/>
    </row>
    <row r="5" spans="1:17" ht="25" customHeight="1" x14ac:dyDescent="0.55000000000000004">
      <c r="A5" s="55">
        <v>2016</v>
      </c>
      <c r="B5" s="49">
        <v>4</v>
      </c>
      <c r="C5" s="5">
        <v>682</v>
      </c>
      <c r="D5" s="5">
        <f>C5</f>
        <v>682</v>
      </c>
      <c r="E5" s="6">
        <f t="shared" ref="E5:E17" si="0">ROUND(C5/M5,1)</f>
        <v>34.1</v>
      </c>
      <c r="F5" s="7">
        <f>ROUND(C5/J5,1)</f>
        <v>6.8</v>
      </c>
      <c r="G5" s="8">
        <v>127500</v>
      </c>
      <c r="H5" s="9">
        <v>872100</v>
      </c>
      <c r="I5" s="10">
        <f t="shared" ref="I5:I16" si="1">H5-G5</f>
        <v>744600</v>
      </c>
      <c r="J5" s="11">
        <f t="shared" ref="J5:J16" si="2">K5*C$23+L5*D$23</f>
        <v>100</v>
      </c>
      <c r="K5" s="12">
        <v>12</v>
      </c>
      <c r="L5" s="13">
        <v>8</v>
      </c>
      <c r="M5" s="14">
        <f t="shared" ref="M5:M16" si="3">SUM(K5:L5)</f>
        <v>20</v>
      </c>
      <c r="N5" s="1"/>
    </row>
    <row r="6" spans="1:17" ht="25" customHeight="1" x14ac:dyDescent="0.55000000000000004">
      <c r="A6" s="55">
        <v>2016</v>
      </c>
      <c r="B6" s="49">
        <v>5</v>
      </c>
      <c r="C6" s="5">
        <v>673</v>
      </c>
      <c r="D6" s="5">
        <f t="shared" ref="D6:D16" si="4">D5+C6</f>
        <v>1355</v>
      </c>
      <c r="E6" s="6">
        <f t="shared" si="0"/>
        <v>35.4</v>
      </c>
      <c r="F6" s="7">
        <f t="shared" ref="F6:F16" si="5">ROUND(C6/J6,1)</f>
        <v>7.1</v>
      </c>
      <c r="G6" s="8">
        <v>126100</v>
      </c>
      <c r="H6" s="9">
        <v>872100</v>
      </c>
      <c r="I6" s="10">
        <f t="shared" si="1"/>
        <v>746000</v>
      </c>
      <c r="J6" s="11">
        <f t="shared" si="2"/>
        <v>95</v>
      </c>
      <c r="K6" s="12">
        <v>12</v>
      </c>
      <c r="L6" s="13">
        <v>7</v>
      </c>
      <c r="M6" s="14">
        <f t="shared" si="3"/>
        <v>19</v>
      </c>
      <c r="N6" s="1"/>
    </row>
    <row r="7" spans="1:17" ht="25" customHeight="1" x14ac:dyDescent="0.55000000000000004">
      <c r="A7" s="55">
        <v>2016</v>
      </c>
      <c r="B7" s="49">
        <v>6</v>
      </c>
      <c r="C7" s="5">
        <v>831</v>
      </c>
      <c r="D7" s="5">
        <f t="shared" si="4"/>
        <v>2186</v>
      </c>
      <c r="E7" s="6">
        <f t="shared" si="0"/>
        <v>37.799999999999997</v>
      </c>
      <c r="F7" s="7">
        <f t="shared" si="5"/>
        <v>7.6</v>
      </c>
      <c r="G7" s="8">
        <v>147600</v>
      </c>
      <c r="H7" s="9">
        <v>872100</v>
      </c>
      <c r="I7" s="10">
        <f t="shared" si="1"/>
        <v>724500</v>
      </c>
      <c r="J7" s="11">
        <f t="shared" si="2"/>
        <v>110</v>
      </c>
      <c r="K7" s="12">
        <v>13</v>
      </c>
      <c r="L7" s="13">
        <v>9</v>
      </c>
      <c r="M7" s="14">
        <f t="shared" si="3"/>
        <v>22</v>
      </c>
      <c r="N7" s="1"/>
    </row>
    <row r="8" spans="1:17" ht="25" customHeight="1" x14ac:dyDescent="0.55000000000000004">
      <c r="A8" s="55">
        <v>2016</v>
      </c>
      <c r="B8" s="49">
        <v>7</v>
      </c>
      <c r="C8" s="5">
        <v>773</v>
      </c>
      <c r="D8" s="5">
        <f t="shared" si="4"/>
        <v>2959</v>
      </c>
      <c r="E8" s="6">
        <f t="shared" si="0"/>
        <v>38.700000000000003</v>
      </c>
      <c r="F8" s="7">
        <f t="shared" si="5"/>
        <v>7.7</v>
      </c>
      <c r="G8" s="8">
        <v>137000</v>
      </c>
      <c r="H8" s="9">
        <v>872100</v>
      </c>
      <c r="I8" s="10">
        <f t="shared" si="1"/>
        <v>735100</v>
      </c>
      <c r="J8" s="11">
        <f t="shared" si="2"/>
        <v>100</v>
      </c>
      <c r="K8" s="21">
        <v>12</v>
      </c>
      <c r="L8" s="22">
        <v>8</v>
      </c>
      <c r="M8" s="23">
        <f t="shared" si="3"/>
        <v>20</v>
      </c>
      <c r="N8" s="1"/>
    </row>
    <row r="9" spans="1:17" ht="25" customHeight="1" x14ac:dyDescent="0.55000000000000004">
      <c r="A9" s="55">
        <v>2016</v>
      </c>
      <c r="B9" s="49">
        <v>8</v>
      </c>
      <c r="C9" s="5">
        <v>722</v>
      </c>
      <c r="D9" s="5">
        <f t="shared" si="4"/>
        <v>3681</v>
      </c>
      <c r="E9" s="6">
        <f t="shared" si="0"/>
        <v>32.799999999999997</v>
      </c>
      <c r="F9" s="7">
        <f t="shared" si="5"/>
        <v>6.6</v>
      </c>
      <c r="G9" s="8">
        <v>135600</v>
      </c>
      <c r="H9" s="9">
        <v>872100</v>
      </c>
      <c r="I9" s="10">
        <f t="shared" si="1"/>
        <v>736500</v>
      </c>
      <c r="J9" s="11">
        <f t="shared" si="2"/>
        <v>110</v>
      </c>
      <c r="K9" s="21">
        <v>14</v>
      </c>
      <c r="L9" s="22">
        <v>8</v>
      </c>
      <c r="M9" s="23">
        <f t="shared" si="3"/>
        <v>22</v>
      </c>
      <c r="N9" s="1"/>
    </row>
    <row r="10" spans="1:17" ht="25" customHeight="1" x14ac:dyDescent="0.55000000000000004">
      <c r="A10" s="55">
        <v>2016</v>
      </c>
      <c r="B10" s="49">
        <v>9</v>
      </c>
      <c r="C10" s="5">
        <v>735</v>
      </c>
      <c r="D10" s="5">
        <f t="shared" si="4"/>
        <v>4416</v>
      </c>
      <c r="E10" s="6">
        <f t="shared" si="0"/>
        <v>36.799999999999997</v>
      </c>
      <c r="F10" s="7">
        <f t="shared" si="5"/>
        <v>7.4</v>
      </c>
      <c r="G10" s="8">
        <v>141300</v>
      </c>
      <c r="H10" s="9">
        <v>872100</v>
      </c>
      <c r="I10" s="10">
        <f t="shared" si="1"/>
        <v>730800</v>
      </c>
      <c r="J10" s="11">
        <f t="shared" si="2"/>
        <v>100</v>
      </c>
      <c r="K10" s="21">
        <v>12</v>
      </c>
      <c r="L10" s="22">
        <v>8</v>
      </c>
      <c r="M10" s="23">
        <f t="shared" si="3"/>
        <v>20</v>
      </c>
      <c r="N10" s="1"/>
      <c r="O10" s="1"/>
      <c r="P10" s="1"/>
      <c r="Q10" s="1"/>
    </row>
    <row r="11" spans="1:17" ht="25" customHeight="1" x14ac:dyDescent="0.55000000000000004">
      <c r="A11" s="55">
        <v>2016</v>
      </c>
      <c r="B11" s="49">
        <v>10</v>
      </c>
      <c r="C11" s="5">
        <v>757</v>
      </c>
      <c r="D11" s="5">
        <f t="shared" si="4"/>
        <v>5173</v>
      </c>
      <c r="E11" s="6">
        <f t="shared" si="0"/>
        <v>37.9</v>
      </c>
      <c r="F11" s="7">
        <f t="shared" si="5"/>
        <v>7.6</v>
      </c>
      <c r="G11" s="8">
        <v>140400</v>
      </c>
      <c r="H11" s="9">
        <v>872100</v>
      </c>
      <c r="I11" s="10">
        <f t="shared" si="1"/>
        <v>731700</v>
      </c>
      <c r="J11" s="11">
        <f t="shared" si="2"/>
        <v>100</v>
      </c>
      <c r="K11" s="21">
        <v>12</v>
      </c>
      <c r="L11" s="22">
        <v>8</v>
      </c>
      <c r="M11" s="23">
        <f t="shared" si="3"/>
        <v>20</v>
      </c>
      <c r="N11" s="1"/>
      <c r="O11" s="1"/>
      <c r="P11" s="1"/>
      <c r="Q11" s="45"/>
    </row>
    <row r="12" spans="1:17" ht="25" customHeight="1" x14ac:dyDescent="0.55000000000000004">
      <c r="A12" s="55">
        <v>2016</v>
      </c>
      <c r="B12" s="49">
        <v>11</v>
      </c>
      <c r="C12" s="5">
        <v>737</v>
      </c>
      <c r="D12" s="5">
        <f t="shared" si="4"/>
        <v>5910</v>
      </c>
      <c r="E12" s="6">
        <f t="shared" si="0"/>
        <v>36.9</v>
      </c>
      <c r="F12" s="7">
        <f t="shared" si="5"/>
        <v>7.4</v>
      </c>
      <c r="G12" s="8">
        <v>135200</v>
      </c>
      <c r="H12" s="9">
        <v>872100</v>
      </c>
      <c r="I12" s="10">
        <f t="shared" si="1"/>
        <v>736900</v>
      </c>
      <c r="J12" s="11">
        <f t="shared" si="2"/>
        <v>100</v>
      </c>
      <c r="K12" s="21">
        <v>12</v>
      </c>
      <c r="L12" s="22">
        <v>8</v>
      </c>
      <c r="M12" s="23">
        <f t="shared" si="3"/>
        <v>20</v>
      </c>
      <c r="N12" s="1"/>
      <c r="O12" s="1"/>
      <c r="P12" s="1"/>
      <c r="Q12" s="1"/>
    </row>
    <row r="13" spans="1:17" ht="25" customHeight="1" x14ac:dyDescent="0.55000000000000004">
      <c r="A13" s="55">
        <v>2016</v>
      </c>
      <c r="B13" s="49">
        <v>12</v>
      </c>
      <c r="C13" s="5">
        <v>632</v>
      </c>
      <c r="D13" s="5">
        <f t="shared" si="4"/>
        <v>6542</v>
      </c>
      <c r="E13" s="6">
        <f t="shared" si="0"/>
        <v>33.299999999999997</v>
      </c>
      <c r="F13" s="7">
        <f t="shared" si="5"/>
        <v>6.7</v>
      </c>
      <c r="G13" s="8">
        <v>118400</v>
      </c>
      <c r="H13" s="9">
        <v>872100</v>
      </c>
      <c r="I13" s="10">
        <f t="shared" si="1"/>
        <v>753700</v>
      </c>
      <c r="J13" s="11">
        <f t="shared" si="2"/>
        <v>95</v>
      </c>
      <c r="K13" s="21">
        <v>11</v>
      </c>
      <c r="L13" s="22">
        <v>8</v>
      </c>
      <c r="M13" s="23">
        <f t="shared" si="3"/>
        <v>19</v>
      </c>
      <c r="N13" s="1"/>
      <c r="O13" s="1"/>
      <c r="P13" s="1"/>
      <c r="Q13" s="1"/>
    </row>
    <row r="14" spans="1:17" ht="25" customHeight="1" x14ac:dyDescent="0.55000000000000004">
      <c r="A14" s="55">
        <v>2017</v>
      </c>
      <c r="B14" s="49">
        <v>1</v>
      </c>
      <c r="C14" s="5">
        <v>507</v>
      </c>
      <c r="D14" s="5">
        <f t="shared" si="4"/>
        <v>7049</v>
      </c>
      <c r="E14" s="6">
        <f t="shared" si="0"/>
        <v>26.7</v>
      </c>
      <c r="F14" s="7">
        <f t="shared" si="5"/>
        <v>5.3</v>
      </c>
      <c r="G14" s="8">
        <v>92100</v>
      </c>
      <c r="H14" s="9">
        <v>872100</v>
      </c>
      <c r="I14" s="10">
        <f t="shared" si="1"/>
        <v>780000</v>
      </c>
      <c r="J14" s="11">
        <f t="shared" si="2"/>
        <v>95</v>
      </c>
      <c r="K14" s="21">
        <v>11</v>
      </c>
      <c r="L14" s="22">
        <v>8</v>
      </c>
      <c r="M14" s="23">
        <f t="shared" si="3"/>
        <v>19</v>
      </c>
      <c r="N14" s="1"/>
      <c r="O14" s="1"/>
      <c r="P14" s="1"/>
      <c r="Q14" s="1"/>
    </row>
    <row r="15" spans="1:17" ht="25" customHeight="1" x14ac:dyDescent="0.55000000000000004">
      <c r="A15" s="55">
        <v>2017</v>
      </c>
      <c r="B15" s="49">
        <v>2</v>
      </c>
      <c r="C15" s="5">
        <v>616</v>
      </c>
      <c r="D15" s="5">
        <f t="shared" si="4"/>
        <v>7665</v>
      </c>
      <c r="E15" s="6">
        <f t="shared" si="0"/>
        <v>30.8</v>
      </c>
      <c r="F15" s="7">
        <f t="shared" si="5"/>
        <v>6.2</v>
      </c>
      <c r="G15" s="8">
        <v>114400</v>
      </c>
      <c r="H15" s="9">
        <v>872100</v>
      </c>
      <c r="I15" s="10">
        <f t="shared" si="1"/>
        <v>757700</v>
      </c>
      <c r="J15" s="11">
        <f t="shared" si="2"/>
        <v>100</v>
      </c>
      <c r="K15" s="21">
        <v>12</v>
      </c>
      <c r="L15" s="22">
        <v>8</v>
      </c>
      <c r="M15" s="23">
        <f t="shared" si="3"/>
        <v>20</v>
      </c>
      <c r="N15" s="1"/>
      <c r="O15" s="1"/>
      <c r="P15" s="1"/>
      <c r="Q15" s="1"/>
    </row>
    <row r="16" spans="1:17" ht="25" customHeight="1" thickBot="1" x14ac:dyDescent="0.6">
      <c r="A16" s="50">
        <v>2017</v>
      </c>
      <c r="B16" s="51">
        <v>3</v>
      </c>
      <c r="C16" s="24">
        <v>646</v>
      </c>
      <c r="D16" s="5">
        <f t="shared" si="4"/>
        <v>8311</v>
      </c>
      <c r="E16" s="25">
        <f t="shared" si="0"/>
        <v>29.4</v>
      </c>
      <c r="F16" s="26">
        <f t="shared" si="5"/>
        <v>5.9</v>
      </c>
      <c r="G16" s="27">
        <v>117500</v>
      </c>
      <c r="H16" s="28">
        <v>872100</v>
      </c>
      <c r="I16" s="29">
        <f t="shared" si="1"/>
        <v>754600</v>
      </c>
      <c r="J16" s="30">
        <f t="shared" si="2"/>
        <v>110</v>
      </c>
      <c r="K16" s="31">
        <v>13</v>
      </c>
      <c r="L16" s="32">
        <v>9</v>
      </c>
      <c r="M16" s="33">
        <f t="shared" si="3"/>
        <v>22</v>
      </c>
      <c r="N16" s="1"/>
      <c r="O16" s="1"/>
      <c r="P16" s="1"/>
      <c r="Q16" s="1"/>
    </row>
    <row r="17" spans="1:14" ht="25" customHeight="1" thickTop="1" thickBot="1" x14ac:dyDescent="0.6">
      <c r="A17" s="72" t="s">
        <v>18</v>
      </c>
      <c r="B17" s="73"/>
      <c r="C17" s="34">
        <f>SUM(C5:C16)</f>
        <v>8311</v>
      </c>
      <c r="D17" s="35"/>
      <c r="E17" s="36">
        <f t="shared" si="0"/>
        <v>34.200000000000003</v>
      </c>
      <c r="F17" s="37">
        <f>ROUND(C17/J17,1)</f>
        <v>6.8</v>
      </c>
      <c r="G17" s="38">
        <f>SUM(G5:G16)</f>
        <v>1533100</v>
      </c>
      <c r="H17" s="39">
        <f>SUM(H5:H16)</f>
        <v>10465200</v>
      </c>
      <c r="I17" s="40">
        <f>SUM(I5:I16)</f>
        <v>8932100</v>
      </c>
      <c r="J17" s="2">
        <f t="shared" ref="J17:M17" si="6">SUM(J5:J16)</f>
        <v>1215</v>
      </c>
      <c r="K17" s="41">
        <f t="shared" si="6"/>
        <v>146</v>
      </c>
      <c r="L17" s="42">
        <f t="shared" si="6"/>
        <v>97</v>
      </c>
      <c r="M17" s="43">
        <f t="shared" si="6"/>
        <v>243</v>
      </c>
      <c r="N17" s="1"/>
    </row>
    <row r="18" spans="1:14" ht="25" customHeight="1" thickBot="1" x14ac:dyDescent="0.6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4" ht="25" customHeight="1" x14ac:dyDescent="0.55000000000000004">
      <c r="A19" s="93" t="s">
        <v>15</v>
      </c>
      <c r="B19" s="94"/>
      <c r="C19" s="97" t="s">
        <v>8</v>
      </c>
      <c r="D19" s="98"/>
      <c r="G19" s="44"/>
    </row>
    <row r="20" spans="1:14" ht="25" customHeight="1" x14ac:dyDescent="0.55000000000000004">
      <c r="A20" s="95"/>
      <c r="B20" s="96"/>
      <c r="C20" s="46" t="s">
        <v>13</v>
      </c>
      <c r="D20" s="47" t="s">
        <v>14</v>
      </c>
    </row>
    <row r="21" spans="1:14" ht="25" customHeight="1" x14ac:dyDescent="0.55000000000000004">
      <c r="A21" s="99" t="s">
        <v>11</v>
      </c>
      <c r="B21" s="100"/>
      <c r="C21" s="15">
        <v>5</v>
      </c>
      <c r="D21" s="16"/>
    </row>
    <row r="22" spans="1:14" ht="25" customHeight="1" thickBot="1" x14ac:dyDescent="0.6">
      <c r="A22" s="101" t="s">
        <v>12</v>
      </c>
      <c r="B22" s="102"/>
      <c r="C22" s="17"/>
      <c r="D22" s="18">
        <v>5</v>
      </c>
    </row>
    <row r="23" spans="1:14" ht="25" customHeight="1" thickTop="1" thickBot="1" x14ac:dyDescent="0.6">
      <c r="A23" s="103" t="s">
        <v>10</v>
      </c>
      <c r="B23" s="104"/>
      <c r="C23" s="19">
        <f>SUM(C21:C22)</f>
        <v>5</v>
      </c>
      <c r="D23" s="20">
        <f>SUM(D21:D22)</f>
        <v>5</v>
      </c>
    </row>
    <row r="24" spans="1:14" ht="25" customHeight="1" x14ac:dyDescent="0.55000000000000004">
      <c r="A24" s="1" t="s">
        <v>22</v>
      </c>
      <c r="B24" s="1"/>
      <c r="C24" s="1"/>
    </row>
    <row r="25" spans="1:14" ht="25" customHeight="1" thickBot="1" x14ac:dyDescent="0.6"/>
    <row r="26" spans="1:14" ht="25" customHeight="1" x14ac:dyDescent="0.55000000000000004">
      <c r="A26" s="105" t="s">
        <v>21</v>
      </c>
      <c r="B26" s="106"/>
      <c r="C26" s="106"/>
      <c r="D26" s="107"/>
    </row>
    <row r="27" spans="1:14" ht="25" customHeight="1" x14ac:dyDescent="0.55000000000000004">
      <c r="A27" s="84"/>
      <c r="B27" s="85"/>
      <c r="C27" s="85"/>
      <c r="D27" s="86"/>
    </row>
    <row r="28" spans="1:14" ht="25" customHeight="1" x14ac:dyDescent="0.55000000000000004">
      <c r="A28" s="87"/>
      <c r="B28" s="88"/>
      <c r="C28" s="88"/>
      <c r="D28" s="89"/>
    </row>
    <row r="29" spans="1:14" ht="25" customHeight="1" x14ac:dyDescent="0.55000000000000004">
      <c r="A29" s="87"/>
      <c r="B29" s="88"/>
      <c r="C29" s="88"/>
      <c r="D29" s="89"/>
    </row>
    <row r="30" spans="1:14" ht="25" customHeight="1" x14ac:dyDescent="0.55000000000000004">
      <c r="A30" s="87"/>
      <c r="B30" s="88"/>
      <c r="C30" s="88"/>
      <c r="D30" s="89"/>
    </row>
    <row r="31" spans="1:14" ht="25" customHeight="1" thickBot="1" x14ac:dyDescent="0.6">
      <c r="A31" s="90"/>
      <c r="B31" s="91"/>
      <c r="C31" s="91"/>
      <c r="D31" s="92"/>
    </row>
  </sheetData>
  <mergeCells count="19">
    <mergeCell ref="A27:D31"/>
    <mergeCell ref="A19:B20"/>
    <mergeCell ref="C19:D19"/>
    <mergeCell ref="A21:B21"/>
    <mergeCell ref="A22:B22"/>
    <mergeCell ref="A23:B23"/>
    <mergeCell ref="A26:D26"/>
    <mergeCell ref="G3:G4"/>
    <mergeCell ref="H3:H4"/>
    <mergeCell ref="I3:I4"/>
    <mergeCell ref="J3:J4"/>
    <mergeCell ref="K3:M3"/>
    <mergeCell ref="E3:E4"/>
    <mergeCell ref="F3:F4"/>
    <mergeCell ref="A17:B17"/>
    <mergeCell ref="A3:A4"/>
    <mergeCell ref="B3:B4"/>
    <mergeCell ref="C3:C4"/>
    <mergeCell ref="D3:D4"/>
  </mergeCells>
  <phoneticPr fontId="5"/>
  <printOptions horizontalCentered="1"/>
  <pageMargins left="0.51181102362204722" right="0.51181102362204722" top="0.55118110236220474" bottom="0.55118110236220474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一覧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漆畑　綾沙子</cp:lastModifiedBy>
  <cp:lastPrinted>2024-04-17T01:14:43Z</cp:lastPrinted>
  <dcterms:created xsi:type="dcterms:W3CDTF">2023-12-18T07:35:36Z</dcterms:created>
  <dcterms:modified xsi:type="dcterms:W3CDTF">2024-04-17T01:15:21Z</dcterms:modified>
</cp:coreProperties>
</file>