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7CB9808-DB68-44C6-856B-CEA150E08FC2}" xr6:coauthVersionLast="47" xr6:coauthVersionMax="47" xr10:uidLastSave="{00000000-0000-0000-0000-000000000000}"/>
  <bookViews>
    <workbookView xWindow="-110" yWindow="-110" windowWidth="19420" windowHeight="10300" activeTab="1" xr2:uid="{00000000-000D-0000-FFFF-FFFF00000000}"/>
  </bookViews>
  <sheets>
    <sheet name="入力シート" sheetId="1" r:id="rId1"/>
    <sheet name="出力シート" sheetId="2" r:id="rId2"/>
    <sheet name="Sheet1" sheetId="3" r:id="rId3"/>
  </sheets>
  <definedNames>
    <definedName name="_xlnm.Print_Area" localSheetId="1">出力シート!$A$1:$J$371</definedName>
    <definedName name="_xlnm.Print_Area" localSheetId="0">入力シート!$A$1:$K$282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2" i="2" l="1"/>
  <c r="B118" i="2"/>
  <c r="B107" i="2"/>
  <c r="I262" i="2"/>
  <c r="I259" i="2"/>
  <c r="H262" i="2"/>
  <c r="H259" i="2"/>
  <c r="G262" i="2"/>
  <c r="G259" i="2"/>
  <c r="F262" i="2"/>
  <c r="F259" i="2"/>
  <c r="D262" i="2"/>
  <c r="D259" i="2"/>
  <c r="H254" i="2"/>
  <c r="G254" i="2"/>
  <c r="F254" i="2"/>
  <c r="I257" i="2"/>
  <c r="D257" i="2"/>
  <c r="I254" i="2"/>
  <c r="D256" i="2"/>
  <c r="D254" i="2"/>
  <c r="B134" i="2"/>
  <c r="B120" i="2"/>
  <c r="B109" i="2"/>
  <c r="B121" i="2"/>
  <c r="E109" i="2"/>
  <c r="D109" i="2"/>
  <c r="C109" i="2"/>
  <c r="B135" i="2" l="1"/>
  <c r="E134" i="2"/>
  <c r="D134" i="2"/>
  <c r="C134" i="2"/>
  <c r="D120" i="2"/>
  <c r="C120" i="2"/>
  <c r="E120" i="2"/>
  <c r="B110" i="2"/>
  <c r="C257" i="2"/>
  <c r="C254" i="2"/>
  <c r="B127" i="2"/>
  <c r="B113" i="2"/>
  <c r="B136" i="2"/>
  <c r="B122" i="2"/>
  <c r="B102" i="2"/>
  <c r="D209" i="2" l="1"/>
  <c r="A136" i="2" l="1"/>
  <c r="C262" i="2"/>
  <c r="C259" i="2"/>
  <c r="L349" i="2"/>
  <c r="L336" i="2"/>
  <c r="D336" i="2" s="1"/>
  <c r="E90" i="2"/>
  <c r="A366" i="2" l="1"/>
  <c r="A361" i="2"/>
  <c r="H72" i="2"/>
  <c r="G81" i="2"/>
  <c r="C23" i="2" l="1"/>
  <c r="C25" i="2"/>
  <c r="C27" i="2"/>
  <c r="C31" i="2"/>
  <c r="D295" i="2"/>
  <c r="D80" i="2" l="1"/>
  <c r="B130" i="2"/>
  <c r="B116" i="2"/>
  <c r="E89" i="2"/>
  <c r="E88" i="2"/>
  <c r="E87" i="2"/>
  <c r="E86" i="2"/>
  <c r="C89" i="2"/>
  <c r="C88" i="2"/>
  <c r="C87" i="2"/>
  <c r="C86" i="2"/>
  <c r="C85" i="2"/>
  <c r="E85" i="2"/>
  <c r="B105" i="2"/>
  <c r="C130" i="2" s="1"/>
  <c r="C29" i="2" l="1"/>
  <c r="D79" i="2" l="1"/>
  <c r="D81" i="2" l="1"/>
  <c r="A105" i="2" l="1"/>
  <c r="A116" i="2"/>
  <c r="A130" i="2"/>
  <c r="C105" i="2"/>
  <c r="C116" i="2"/>
  <c r="D69" i="2" l="1"/>
  <c r="D296" i="2" l="1"/>
  <c r="D294" i="2"/>
  <c r="H70" i="2" l="1"/>
  <c r="F70" i="2"/>
  <c r="C10" i="1"/>
  <c r="A37" i="2" s="1"/>
  <c r="L353" i="2" l="1"/>
  <c r="B353" i="2" s="1"/>
  <c r="L347" i="2"/>
  <c r="D347" i="2" s="1"/>
  <c r="D349" i="2"/>
  <c r="L345" i="2"/>
  <c r="D345" i="2" s="1"/>
  <c r="C186" i="1"/>
  <c r="L340" i="2" s="1"/>
  <c r="D340" i="2" s="1"/>
  <c r="D71" i="2" l="1"/>
  <c r="B71" i="2"/>
  <c r="B69" i="2"/>
</calcChain>
</file>

<file path=xl/sharedStrings.xml><?xml version="1.0" encoding="utf-8"?>
<sst xmlns="http://schemas.openxmlformats.org/spreadsheetml/2006/main" count="765" uniqueCount="482">
  <si>
    <t>入力項目</t>
  </si>
  <si>
    <t>入力セル</t>
  </si>
  <si>
    <t>入力例</t>
  </si>
  <si>
    <t xml:space="preserve">1．計画の目的 </t>
  </si>
  <si>
    <t>体制確立の判断時期</t>
  </si>
  <si>
    <t>活動内容</t>
  </si>
  <si>
    <t>対応要員</t>
  </si>
  <si>
    <t>洪水予報等の情報収集</t>
  </si>
  <si>
    <t>情報収集伝達要員</t>
  </si>
  <si>
    <t>使用する資器材の準備</t>
  </si>
  <si>
    <t>避難誘導要員</t>
  </si>
  <si>
    <t>保護者への事前連絡</t>
  </si>
  <si>
    <t>周辺住民への事前協力依頼</t>
  </si>
  <si>
    <t>要配慮者の避難誘導</t>
  </si>
  <si>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</si>
  <si>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</si>
  <si>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</si>
  <si>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</si>
  <si>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</si>
  <si>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　　　　　　　　　　　　　　　　　</t>
  </si>
  <si>
    <t>（施設の情報）</t>
    <rPh sb="1" eb="3">
      <t>シセツ</t>
    </rPh>
    <rPh sb="4" eb="6">
      <t>ジョウホウ</t>
    </rPh>
    <phoneticPr fontId="8"/>
  </si>
  <si>
    <t>.</t>
    <phoneticPr fontId="8"/>
  </si>
  <si>
    <t>以下のいずれかに該当する場合</t>
    <phoneticPr fontId="8"/>
  </si>
  <si>
    <t>インターネット</t>
    <phoneticPr fontId="8"/>
  </si>
  <si>
    <t>洪水予報</t>
    <phoneticPr fontId="8"/>
  </si>
  <si>
    <t>水位到達情報</t>
    <phoneticPr fontId="8"/>
  </si>
  <si>
    <t>水位情報</t>
    <phoneticPr fontId="8"/>
  </si>
  <si>
    <t>（避難に関する情報）</t>
    <rPh sb="1" eb="3">
      <t>ヒナン</t>
    </rPh>
    <rPh sb="4" eb="5">
      <t>カン</t>
    </rPh>
    <rPh sb="7" eb="9">
      <t>ジョウホウ</t>
    </rPh>
    <phoneticPr fontId="8"/>
  </si>
  <si>
    <t>施設の３階</t>
    <rPh sb="0" eb="2">
      <t>シセツ</t>
    </rPh>
    <rPh sb="4" eb="5">
      <t>カイ</t>
    </rPh>
    <phoneticPr fontId="8"/>
  </si>
  <si>
    <t xml:space="preserve"> 情報収集・伝達及び避難誘導の際に使用する施設及び資器材については、下表「避難確保資器材等一覧」に示すとおりである。</t>
    <phoneticPr fontId="8"/>
  </si>
  <si>
    <t>（教育・訓練に関する情報）</t>
    <rPh sb="1" eb="3">
      <t>キョウイク</t>
    </rPh>
    <rPh sb="4" eb="6">
      <t>クンレン</t>
    </rPh>
    <rPh sb="7" eb="8">
      <t>カン</t>
    </rPh>
    <rPh sb="10" eb="12">
      <t>ジョウホウ</t>
    </rPh>
    <phoneticPr fontId="8"/>
  </si>
  <si>
    <t>「避難確保計画作成シート」</t>
    <rPh sb="1" eb="3">
      <t>ヒナン</t>
    </rPh>
    <rPh sb="3" eb="5">
      <t>カクホ</t>
    </rPh>
    <rPh sb="5" eb="7">
      <t>ケイカク</t>
    </rPh>
    <rPh sb="7" eb="9">
      <t>サクセイ</t>
    </rPh>
    <phoneticPr fontId="8"/>
  </si>
  <si>
    <t>年</t>
    <rPh sb="0" eb="1">
      <t>ネン</t>
    </rPh>
    <phoneticPr fontId="8"/>
  </si>
  <si>
    <t>月</t>
    <rPh sb="0" eb="1">
      <t>ガツ</t>
    </rPh>
    <phoneticPr fontId="8"/>
  </si>
  <si>
    <t>日</t>
    <rPh sb="0" eb="1">
      <t>ニチ</t>
    </rPh>
    <phoneticPr fontId="8"/>
  </si>
  <si>
    <t>気象情報</t>
    <phoneticPr fontId="8"/>
  </si>
  <si>
    <t>※</t>
    <phoneticPr fontId="8"/>
  </si>
  <si>
    <t>停電時は、ラジオ、タブレット、携帯電話を活用して情報を収集するものとし、これに備えて、乾電池、バッテリー等を備蓄する。</t>
  </si>
  <si>
    <t>2．計画の報告</t>
    <rPh sb="2" eb="4">
      <t>ケイカク</t>
    </rPh>
    <rPh sb="5" eb="7">
      <t>ホウコク</t>
    </rPh>
    <phoneticPr fontId="8"/>
  </si>
  <si>
    <t xml:space="preserve">3．計画の適用範囲 </t>
    <phoneticPr fontId="8"/>
  </si>
  <si>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8"/>
  </si>
  <si>
    <t>昼間・夜間</t>
    <rPh sb="0" eb="2">
      <t>ヒルマ</t>
    </rPh>
    <rPh sb="3" eb="5">
      <t>ヤカン</t>
    </rPh>
    <phoneticPr fontId="8"/>
  </si>
  <si>
    <t>休日</t>
    <rPh sb="0" eb="2">
      <t>キュウジツ</t>
    </rPh>
    <phoneticPr fontId="8"/>
  </si>
  <si>
    <t>利用者</t>
    <rPh sb="0" eb="3">
      <t>リヨウシャ</t>
    </rPh>
    <phoneticPr fontId="8"/>
  </si>
  <si>
    <t>施設職員</t>
    <rPh sb="0" eb="2">
      <t>シセツ</t>
    </rPh>
    <rPh sb="2" eb="4">
      <t>ショクイン</t>
    </rPh>
    <phoneticPr fontId="8"/>
  </si>
  <si>
    <t>人　　　　　数</t>
    <rPh sb="0" eb="1">
      <t>ヒト</t>
    </rPh>
    <rPh sb="6" eb="7">
      <t>スウ</t>
    </rPh>
    <phoneticPr fontId="8"/>
  </si>
  <si>
    <t>昼間</t>
    <rPh sb="0" eb="2">
      <t>ヒルマ</t>
    </rPh>
    <phoneticPr fontId="8"/>
  </si>
  <si>
    <t>夜間</t>
    <rPh sb="0" eb="2">
      <t>ヤカン</t>
    </rPh>
    <phoneticPr fontId="8"/>
  </si>
  <si>
    <t>別紙１</t>
    <phoneticPr fontId="8"/>
  </si>
  <si>
    <t>【施設周辺の避難経路図】</t>
    <rPh sb="1" eb="3">
      <t>シセツ</t>
    </rPh>
    <rPh sb="3" eb="5">
      <t>シュウヘン</t>
    </rPh>
    <rPh sb="6" eb="8">
      <t>ヒナン</t>
    </rPh>
    <rPh sb="8" eb="10">
      <t>ケイロ</t>
    </rPh>
    <rPh sb="10" eb="11">
      <t>ズ</t>
    </rPh>
    <phoneticPr fontId="8"/>
  </si>
  <si>
    <t>【施設の状況】</t>
    <rPh sb="1" eb="3">
      <t>シセツ</t>
    </rPh>
    <rPh sb="4" eb="6">
      <t>ジョウキョウ</t>
    </rPh>
    <phoneticPr fontId="8"/>
  </si>
  <si>
    <t>避難経路図</t>
    <rPh sb="0" eb="2">
      <t>ヒナン</t>
    </rPh>
    <rPh sb="2" eb="4">
      <t>ケイロ</t>
    </rPh>
    <rPh sb="4" eb="5">
      <t>ズ</t>
    </rPh>
    <phoneticPr fontId="8"/>
  </si>
  <si>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8"/>
  </si>
  <si>
    <t>(3)避難誘導</t>
    <phoneticPr fontId="8"/>
  </si>
  <si>
    <t>移動距離</t>
    <rPh sb="0" eb="2">
      <t>イドウ</t>
    </rPh>
    <rPh sb="2" eb="4">
      <t>キョリ</t>
    </rPh>
    <phoneticPr fontId="8"/>
  </si>
  <si>
    <t>名　称</t>
    <rPh sb="0" eb="1">
      <t>ナ</t>
    </rPh>
    <rPh sb="2" eb="3">
      <t>ショウ</t>
    </rPh>
    <phoneticPr fontId="8"/>
  </si>
  <si>
    <t>屋内安全確保</t>
    <rPh sb="0" eb="2">
      <t>オクナイ</t>
    </rPh>
    <rPh sb="2" eb="4">
      <t>アンゼン</t>
    </rPh>
    <rPh sb="4" eb="6">
      <t>カクホ</t>
    </rPh>
    <phoneticPr fontId="8"/>
  </si>
  <si>
    <t xml:space="preserve">7．避難の確保を図るための施設の整備 </t>
    <phoneticPr fontId="8"/>
  </si>
  <si>
    <t>そのほか</t>
    <phoneticPr fontId="8"/>
  </si>
  <si>
    <t>備　蓄　品</t>
    <rPh sb="0" eb="1">
      <t>ソナエ</t>
    </rPh>
    <rPh sb="2" eb="3">
      <t>チク</t>
    </rPh>
    <rPh sb="4" eb="5">
      <t>ヒン</t>
    </rPh>
    <phoneticPr fontId="8"/>
  </si>
  <si>
    <t>浸水を防ぐための対策</t>
    <rPh sb="0" eb="2">
      <t>シンスイ</t>
    </rPh>
    <rPh sb="3" eb="4">
      <t>フセ</t>
    </rPh>
    <rPh sb="8" eb="10">
      <t>タイサク</t>
    </rPh>
    <phoneticPr fontId="8"/>
  </si>
  <si>
    <t>8．防災教育及び訓練の実施</t>
    <rPh sb="2" eb="4">
      <t>ボウサイ</t>
    </rPh>
    <rPh sb="4" eb="6">
      <t>キョウイク</t>
    </rPh>
    <rPh sb="6" eb="7">
      <t>オヨ</t>
    </rPh>
    <rPh sb="8" eb="10">
      <t>クンレン</t>
    </rPh>
    <rPh sb="11" eb="13">
      <t>ジッシ</t>
    </rPh>
    <phoneticPr fontId="8"/>
  </si>
  <si>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8"/>
  </si>
  <si>
    <t>昼間</t>
    <rPh sb="0" eb="2">
      <t>チュウカン</t>
    </rPh>
    <phoneticPr fontId="8"/>
  </si>
  <si>
    <t>避難場所の住所</t>
  </si>
  <si>
    <t>避難場所名</t>
    <rPh sb="0" eb="2">
      <t>ヒナン</t>
    </rPh>
    <rPh sb="2" eb="4">
      <t>バショ</t>
    </rPh>
    <rPh sb="4" eb="5">
      <t>メイ</t>
    </rPh>
    <phoneticPr fontId="8"/>
  </si>
  <si>
    <t>避難場所までの移動距離</t>
    <rPh sb="0" eb="2">
      <t>ヒナン</t>
    </rPh>
    <rPh sb="2" eb="4">
      <t>バショ</t>
    </rPh>
    <rPh sb="7" eb="9">
      <t>イドウ</t>
    </rPh>
    <rPh sb="9" eb="11">
      <t>キョリ</t>
    </rPh>
    <phoneticPr fontId="8"/>
  </si>
  <si>
    <t>避難場所までの移動手段</t>
    <rPh sb="0" eb="2">
      <t>ヒナン</t>
    </rPh>
    <rPh sb="2" eb="4">
      <t>バショ</t>
    </rPh>
    <rPh sb="7" eb="9">
      <t>イドウ</t>
    </rPh>
    <rPh sb="9" eb="11">
      <t>シュダン</t>
    </rPh>
    <phoneticPr fontId="8"/>
  </si>
  <si>
    <t>ｍ</t>
    <phoneticPr fontId="8"/>
  </si>
  <si>
    <t>車両の場合</t>
    <rPh sb="0" eb="2">
      <t>シャリョウ</t>
    </rPh>
    <rPh sb="3" eb="5">
      <t>バアイ</t>
    </rPh>
    <phoneticPr fontId="8"/>
  </si>
  <si>
    <t>訓練対象者①</t>
    <rPh sb="0" eb="2">
      <t>クンレン</t>
    </rPh>
    <rPh sb="2" eb="5">
      <t>タイショウシャ</t>
    </rPh>
    <phoneticPr fontId="8"/>
  </si>
  <si>
    <t>訓練実施月①</t>
    <rPh sb="0" eb="2">
      <t>クンレン</t>
    </rPh>
    <rPh sb="2" eb="4">
      <t>ジッシ</t>
    </rPh>
    <rPh sb="4" eb="5">
      <t>ツキ</t>
    </rPh>
    <phoneticPr fontId="8"/>
  </si>
  <si>
    <t>訓練対象者②</t>
    <rPh sb="0" eb="2">
      <t>クンレン</t>
    </rPh>
    <rPh sb="2" eb="5">
      <t>タイショウシャ</t>
    </rPh>
    <phoneticPr fontId="8"/>
  </si>
  <si>
    <t>訓練実施月②</t>
    <rPh sb="0" eb="2">
      <t>クンレン</t>
    </rPh>
    <rPh sb="2" eb="4">
      <t>ジッシ</t>
    </rPh>
    <rPh sb="4" eb="5">
      <t>ツキ</t>
    </rPh>
    <phoneticPr fontId="8"/>
  </si>
  <si>
    <t>研修対象者①</t>
    <rPh sb="0" eb="2">
      <t>ケンシュウ</t>
    </rPh>
    <rPh sb="2" eb="5">
      <t>タイショウシャ</t>
    </rPh>
    <phoneticPr fontId="8"/>
  </si>
  <si>
    <t>研修実施月①</t>
    <rPh sb="0" eb="2">
      <t>ケンシュウ</t>
    </rPh>
    <rPh sb="2" eb="4">
      <t>ジッシ</t>
    </rPh>
    <rPh sb="4" eb="5">
      <t>ツキ</t>
    </rPh>
    <phoneticPr fontId="8"/>
  </si>
  <si>
    <t>研修対象者②</t>
    <rPh sb="0" eb="2">
      <t>ケンシュウ</t>
    </rPh>
    <rPh sb="2" eb="5">
      <t>タイショウシャ</t>
    </rPh>
    <phoneticPr fontId="8"/>
  </si>
  <si>
    <t>研修実施月②</t>
    <rPh sb="0" eb="2">
      <t>ケンシュウ</t>
    </rPh>
    <rPh sb="2" eb="4">
      <t>ジッシ</t>
    </rPh>
    <rPh sb="4" eb="5">
      <t>ツキ</t>
    </rPh>
    <phoneticPr fontId="8"/>
  </si>
  <si>
    <t>研修の内容①</t>
    <rPh sb="0" eb="2">
      <t>ケンシュウ</t>
    </rPh>
    <rPh sb="3" eb="5">
      <t>ナイヨウ</t>
    </rPh>
    <phoneticPr fontId="8"/>
  </si>
  <si>
    <t>研修の内容②</t>
    <rPh sb="0" eb="2">
      <t>ケンシュウ</t>
    </rPh>
    <rPh sb="3" eb="5">
      <t>ナイヨウ</t>
    </rPh>
    <phoneticPr fontId="8"/>
  </si>
  <si>
    <t>訓練の内容①</t>
    <rPh sb="0" eb="2">
      <t>クンレン</t>
    </rPh>
    <rPh sb="3" eb="5">
      <t>ナイヨウ</t>
    </rPh>
    <phoneticPr fontId="8"/>
  </si>
  <si>
    <t>訓練の内容②</t>
    <rPh sb="0" eb="2">
      <t>クンレン</t>
    </rPh>
    <rPh sb="3" eb="5">
      <t>ナイヨウ</t>
    </rPh>
    <phoneticPr fontId="8"/>
  </si>
  <si>
    <t>■防災に係る研修</t>
    <rPh sb="1" eb="3">
      <t>ボウサイ</t>
    </rPh>
    <rPh sb="4" eb="5">
      <t>カカ</t>
    </rPh>
    <rPh sb="6" eb="8">
      <t>ケンシュウ</t>
    </rPh>
    <phoneticPr fontId="8"/>
  </si>
  <si>
    <t>■防災訓練</t>
    <rPh sb="1" eb="3">
      <t>ボウサイ</t>
    </rPh>
    <rPh sb="3" eb="5">
      <t>クンレン</t>
    </rPh>
    <phoneticPr fontId="8"/>
  </si>
  <si>
    <t>休日設定の有無</t>
    <rPh sb="0" eb="2">
      <t>キュウジツ</t>
    </rPh>
    <rPh sb="2" eb="4">
      <t>セッテイ</t>
    </rPh>
    <rPh sb="5" eb="7">
      <t>ウム</t>
    </rPh>
    <phoneticPr fontId="8"/>
  </si>
  <si>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8"/>
  </si>
  <si>
    <t>【注意！】</t>
    <rPh sb="1" eb="3">
      <t>チュウイ</t>
    </rPh>
    <phoneticPr fontId="8"/>
  </si>
  <si>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8"/>
  </si>
  <si>
    <t>テレビ</t>
    <phoneticPr fontId="8"/>
  </si>
  <si>
    <t>ラジオ</t>
    <phoneticPr fontId="8"/>
  </si>
  <si>
    <t>タブレット端末</t>
    <rPh sb="5" eb="7">
      <t>タンマツ</t>
    </rPh>
    <phoneticPr fontId="8"/>
  </si>
  <si>
    <t>ファックス</t>
    <phoneticPr fontId="8"/>
  </si>
  <si>
    <t>携帯電話</t>
    <rPh sb="0" eb="2">
      <t>ケイタイ</t>
    </rPh>
    <rPh sb="2" eb="4">
      <t>デンワ</t>
    </rPh>
    <phoneticPr fontId="8"/>
  </si>
  <si>
    <t>乾電池</t>
    <rPh sb="0" eb="3">
      <t>カンデンチ</t>
    </rPh>
    <phoneticPr fontId="8"/>
  </si>
  <si>
    <t>携帯電話用バッテリー</t>
    <rPh sb="0" eb="2">
      <t>ケイタイ</t>
    </rPh>
    <rPh sb="2" eb="4">
      <t>デンワ</t>
    </rPh>
    <rPh sb="4" eb="5">
      <t>ヨウ</t>
    </rPh>
    <phoneticPr fontId="8"/>
  </si>
  <si>
    <t>その他</t>
    <rPh sb="2" eb="3">
      <t>タ</t>
    </rPh>
    <phoneticPr fontId="8"/>
  </si>
  <si>
    <t>避難誘導</t>
    <phoneticPr fontId="8"/>
  </si>
  <si>
    <t>従業員名簿</t>
    <rPh sb="0" eb="3">
      <t>ジュウギョウイン</t>
    </rPh>
    <rPh sb="3" eb="5">
      <t>メイボ</t>
    </rPh>
    <phoneticPr fontId="8"/>
  </si>
  <si>
    <t>利用者名簿</t>
    <rPh sb="0" eb="3">
      <t>リヨウシャ</t>
    </rPh>
    <rPh sb="3" eb="5">
      <t>メイボ</t>
    </rPh>
    <phoneticPr fontId="8"/>
  </si>
  <si>
    <t>案内旗</t>
    <rPh sb="0" eb="2">
      <t>アンナイ</t>
    </rPh>
    <rPh sb="2" eb="3">
      <t>ハタ</t>
    </rPh>
    <phoneticPr fontId="8"/>
  </si>
  <si>
    <t>懐中電灯</t>
    <rPh sb="0" eb="2">
      <t>カイチュウ</t>
    </rPh>
    <rPh sb="2" eb="4">
      <t>デントウ</t>
    </rPh>
    <phoneticPr fontId="8"/>
  </si>
  <si>
    <t>拡声器</t>
    <rPh sb="0" eb="3">
      <t>カクセイキ</t>
    </rPh>
    <phoneticPr fontId="8"/>
  </si>
  <si>
    <t>ライフジャケット</t>
    <phoneticPr fontId="8"/>
  </si>
  <si>
    <t>蛍光塗料</t>
    <rPh sb="0" eb="2">
      <t>ケイコウ</t>
    </rPh>
    <rPh sb="2" eb="4">
      <t>トリョウ</t>
    </rPh>
    <phoneticPr fontId="8"/>
  </si>
  <si>
    <t>水</t>
    <rPh sb="0" eb="1">
      <t>ミズ</t>
    </rPh>
    <phoneticPr fontId="8"/>
  </si>
  <si>
    <t>食料</t>
    <rPh sb="0" eb="2">
      <t>ショクリョウ</t>
    </rPh>
    <phoneticPr fontId="8"/>
  </si>
  <si>
    <t>寝具</t>
    <rPh sb="0" eb="2">
      <t>シング</t>
    </rPh>
    <phoneticPr fontId="8"/>
  </si>
  <si>
    <t>防寒具</t>
    <rPh sb="0" eb="3">
      <t>ボウカング</t>
    </rPh>
    <phoneticPr fontId="8"/>
  </si>
  <si>
    <t>おむつ</t>
    <phoneticPr fontId="8"/>
  </si>
  <si>
    <t>おしりふき</t>
    <phoneticPr fontId="8"/>
  </si>
  <si>
    <t>おやつ</t>
    <phoneticPr fontId="8"/>
  </si>
  <si>
    <t>おんぶひも</t>
    <phoneticPr fontId="8"/>
  </si>
  <si>
    <t>ウエットティッシュ</t>
    <phoneticPr fontId="8"/>
  </si>
  <si>
    <t>ゴミ袋</t>
    <rPh sb="2" eb="3">
      <t>ブクロ</t>
    </rPh>
    <phoneticPr fontId="8"/>
  </si>
  <si>
    <t>タオル</t>
    <phoneticPr fontId="8"/>
  </si>
  <si>
    <t>土のう</t>
    <rPh sb="0" eb="1">
      <t>ド</t>
    </rPh>
    <phoneticPr fontId="8"/>
  </si>
  <si>
    <t>止水板</t>
    <rPh sb="0" eb="2">
      <t>シスイ</t>
    </rPh>
    <rPh sb="2" eb="3">
      <t>バン</t>
    </rPh>
    <phoneticPr fontId="8"/>
  </si>
  <si>
    <t>台</t>
    <rPh sb="0" eb="1">
      <t>ダイ</t>
    </rPh>
    <phoneticPr fontId="8"/>
  </si>
  <si>
    <t>有りの場合→</t>
    <rPh sb="0" eb="1">
      <t>ア</t>
    </rPh>
    <rPh sb="3" eb="5">
      <t>バアイ</t>
    </rPh>
    <phoneticPr fontId="8"/>
  </si>
  <si>
    <t>無</t>
  </si>
  <si>
    <t>個</t>
    <rPh sb="0" eb="1">
      <t>コ</t>
    </rPh>
    <phoneticPr fontId="8"/>
  </si>
  <si>
    <t>着</t>
    <rPh sb="0" eb="1">
      <t>チャク</t>
    </rPh>
    <phoneticPr fontId="8"/>
  </si>
  <si>
    <t>枚</t>
    <rPh sb="0" eb="1">
      <t>マイ</t>
    </rPh>
    <phoneticPr fontId="8"/>
  </si>
  <si>
    <t>日分</t>
    <rPh sb="0" eb="2">
      <t>ニチブン</t>
    </rPh>
    <phoneticPr fontId="8"/>
  </si>
  <si>
    <t>人分</t>
    <rPh sb="0" eb="1">
      <t>ニン</t>
    </rPh>
    <rPh sb="1" eb="2">
      <t>ブン</t>
    </rPh>
    <phoneticPr fontId="8"/>
  </si>
  <si>
    <t>人分</t>
    <rPh sb="0" eb="1">
      <t>ヒト</t>
    </rPh>
    <rPh sb="1" eb="2">
      <t>ブン</t>
    </rPh>
    <phoneticPr fontId="8"/>
  </si>
  <si>
    <t>　避難場所</t>
    <phoneticPr fontId="8"/>
  </si>
  <si>
    <t>　</t>
    <phoneticPr fontId="8"/>
  </si>
  <si>
    <t>　屋内安全確保を図る場所</t>
    <rPh sb="1" eb="3">
      <t>オクナイ</t>
    </rPh>
    <rPh sb="3" eb="5">
      <t>アンゼン</t>
    </rPh>
    <rPh sb="5" eb="7">
      <t>カクホ</t>
    </rPh>
    <rPh sb="8" eb="9">
      <t>ハカ</t>
    </rPh>
    <rPh sb="10" eb="12">
      <t>バショ</t>
    </rPh>
    <phoneticPr fontId="8"/>
  </si>
  <si>
    <t>　情報収集・伝達に係る機材等</t>
    <rPh sb="1" eb="3">
      <t>ジョウホウ</t>
    </rPh>
    <rPh sb="3" eb="5">
      <t>シュウシュウ</t>
    </rPh>
    <rPh sb="6" eb="8">
      <t>デンタツ</t>
    </rPh>
    <rPh sb="9" eb="10">
      <t>カカ</t>
    </rPh>
    <rPh sb="11" eb="13">
      <t>キザイ</t>
    </rPh>
    <rPh sb="13" eb="14">
      <t>トウ</t>
    </rPh>
    <phoneticPr fontId="8"/>
  </si>
  <si>
    <t>　避難誘導に係る機材等</t>
    <rPh sb="1" eb="3">
      <t>ヒナン</t>
    </rPh>
    <rPh sb="3" eb="5">
      <t>ユウドウ</t>
    </rPh>
    <rPh sb="6" eb="7">
      <t>カカ</t>
    </rPh>
    <rPh sb="8" eb="10">
      <t>キザイ</t>
    </rPh>
    <rPh sb="10" eb="11">
      <t>トウ</t>
    </rPh>
    <phoneticPr fontId="8"/>
  </si>
  <si>
    <t>　屋内安全確保に係る機材等</t>
    <rPh sb="1" eb="3">
      <t>オクナイ</t>
    </rPh>
    <rPh sb="3" eb="5">
      <t>アンゼン</t>
    </rPh>
    <rPh sb="5" eb="7">
      <t>カクホ</t>
    </rPh>
    <rPh sb="8" eb="9">
      <t>カカ</t>
    </rPh>
    <rPh sb="10" eb="12">
      <t>キザイ</t>
    </rPh>
    <rPh sb="12" eb="13">
      <t>トウ</t>
    </rPh>
    <phoneticPr fontId="8"/>
  </si>
  <si>
    <t>　施設利用者に係る機材等</t>
    <rPh sb="1" eb="3">
      <t>シセツ</t>
    </rPh>
    <rPh sb="3" eb="6">
      <t>リヨウシャ</t>
    </rPh>
    <rPh sb="7" eb="8">
      <t>カカ</t>
    </rPh>
    <rPh sb="9" eb="11">
      <t>キザイ</t>
    </rPh>
    <rPh sb="11" eb="12">
      <t>トウ</t>
    </rPh>
    <phoneticPr fontId="8"/>
  </si>
  <si>
    <t>　その他の機材等</t>
    <rPh sb="3" eb="4">
      <t>タ</t>
    </rPh>
    <rPh sb="5" eb="7">
      <t>キザイ</t>
    </rPh>
    <rPh sb="7" eb="8">
      <t>トウ</t>
    </rPh>
    <phoneticPr fontId="8"/>
  </si>
  <si>
    <t>　浸水を防ぐための機材等</t>
    <rPh sb="1" eb="3">
      <t>シンスイ</t>
    </rPh>
    <rPh sb="4" eb="5">
      <t>フセ</t>
    </rPh>
    <rPh sb="9" eb="11">
      <t>キザイ</t>
    </rPh>
    <rPh sb="11" eb="12">
      <t>トウ</t>
    </rPh>
    <phoneticPr fontId="8"/>
  </si>
  <si>
    <t>　研修実施（毎年）</t>
    <rPh sb="1" eb="3">
      <t>ケンシュウ</t>
    </rPh>
    <rPh sb="6" eb="8">
      <t>マイトシ</t>
    </rPh>
    <phoneticPr fontId="8"/>
  </si>
  <si>
    <t>　訓練実施（毎年）</t>
    <rPh sb="6" eb="8">
      <t>マイトシ</t>
    </rPh>
    <phoneticPr fontId="8"/>
  </si>
  <si>
    <t>　対象河川①</t>
    <phoneticPr fontId="8"/>
  </si>
  <si>
    <t>　施設の収容人数の状況</t>
    <rPh sb="1" eb="3">
      <t>シセツ</t>
    </rPh>
    <rPh sb="4" eb="6">
      <t>シュウヨウ</t>
    </rPh>
    <rPh sb="6" eb="8">
      <t>ニンズウ</t>
    </rPh>
    <rPh sb="9" eb="11">
      <t>ジョウキョウ</t>
    </rPh>
    <phoneticPr fontId="8"/>
  </si>
  <si>
    <t>計画作成年月日</t>
  </si>
  <si>
    <t>施設名</t>
  </si>
  <si>
    <t>住所</t>
  </si>
  <si>
    <t>所在市町村名</t>
  </si>
  <si>
    <t>施設所在地</t>
    <rPh sb="0" eb="2">
      <t>シセツ</t>
    </rPh>
    <rPh sb="2" eb="5">
      <t>ショザイチ</t>
    </rPh>
    <phoneticPr fontId="8"/>
  </si>
  <si>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8"/>
  </si>
  <si>
    <t>　避難先までの移動手段は、以下の通りとする。</t>
    <rPh sb="1" eb="3">
      <t>ヒナン</t>
    </rPh>
    <rPh sb="3" eb="4">
      <t>サキ</t>
    </rPh>
    <rPh sb="7" eb="9">
      <t>イドウ</t>
    </rPh>
    <rPh sb="9" eb="11">
      <t>シュダン</t>
    </rPh>
    <rPh sb="13" eb="15">
      <t>イカ</t>
    </rPh>
    <rPh sb="16" eb="17">
      <t>トオ</t>
    </rPh>
    <phoneticPr fontId="8"/>
  </si>
  <si>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8"/>
  </si>
  <si>
    <t>(1)避難先</t>
    <rPh sb="5" eb="6">
      <t>サキ</t>
    </rPh>
    <phoneticPr fontId="8"/>
  </si>
  <si>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8"/>
  </si>
  <si>
    <t>　表内の事項のほか、統括管理者の指揮命令に従うものとする。</t>
    <rPh sb="2" eb="3">
      <t>ナイ</t>
    </rPh>
    <rPh sb="4" eb="6">
      <t>ジコウ</t>
    </rPh>
    <phoneticPr fontId="8"/>
  </si>
  <si>
    <t>インターネット</t>
    <phoneticPr fontId="8"/>
  </si>
  <si>
    <t>避難情報等の情報収集</t>
    <rPh sb="0" eb="2">
      <t>ヒナン</t>
    </rPh>
    <rPh sb="2" eb="4">
      <t>ジョウホウ</t>
    </rPh>
    <phoneticPr fontId="8"/>
  </si>
  <si>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8"/>
  </si>
  <si>
    <t xml:space="preserve">5．情報収集及び伝達 </t>
    <phoneticPr fontId="8"/>
  </si>
  <si>
    <t xml:space="preserve">6．避難誘導 </t>
    <phoneticPr fontId="8"/>
  </si>
  <si>
    <t>徒歩</t>
  </si>
  <si>
    <t>提供される情報に加えて、雨の降り方、施設周辺の水路や道路の状況、斜面に危険な前兆が無いか等、施設内から確認を行う。</t>
    <phoneticPr fontId="8"/>
  </si>
  <si>
    <t>有</t>
  </si>
  <si>
    <t>防災情報及び避難誘導</t>
  </si>
  <si>
    <t>全従業員及び利用者</t>
  </si>
  <si>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8"/>
  </si>
  <si>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8"/>
  </si>
  <si>
    <t>静岡市</t>
    <rPh sb="0" eb="3">
      <t>シズオカシ</t>
    </rPh>
    <phoneticPr fontId="8"/>
  </si>
  <si>
    <t>防災マップ上では、避難所で表示されています。</t>
    <rPh sb="0" eb="2">
      <t>ボウサイ</t>
    </rPh>
    <rPh sb="5" eb="6">
      <t>ジョウ</t>
    </rPh>
    <rPh sb="9" eb="12">
      <t>ヒナンジョ</t>
    </rPh>
    <rPh sb="13" eb="15">
      <t>ヒョウジ</t>
    </rPh>
    <phoneticPr fontId="8"/>
  </si>
  <si>
    <t>洪水や土砂災害時は、緊急避難場所を開放しますので注意して下さい。</t>
    <rPh sb="0" eb="2">
      <t>コウズイ</t>
    </rPh>
    <rPh sb="3" eb="5">
      <t>ドシャ</t>
    </rPh>
    <rPh sb="5" eb="7">
      <t>サイガイ</t>
    </rPh>
    <rPh sb="7" eb="8">
      <t>ジ</t>
    </rPh>
    <rPh sb="10" eb="12">
      <t>キンキュウ</t>
    </rPh>
    <rPh sb="12" eb="14">
      <t>ヒナン</t>
    </rPh>
    <rPh sb="14" eb="16">
      <t>バショ</t>
    </rPh>
    <rPh sb="17" eb="19">
      <t>カイホウ</t>
    </rPh>
    <rPh sb="24" eb="26">
      <t>チュウイ</t>
    </rPh>
    <rPh sb="28" eb="29">
      <t>クダ</t>
    </rPh>
    <phoneticPr fontId="8"/>
  </si>
  <si>
    <t>安倍川</t>
    <rPh sb="0" eb="3">
      <t>アベカワ</t>
    </rPh>
    <phoneticPr fontId="8"/>
  </si>
  <si>
    <t>藁科川</t>
    <rPh sb="0" eb="2">
      <t>ワラシナ</t>
    </rPh>
    <rPh sb="2" eb="3">
      <t>カワ</t>
    </rPh>
    <phoneticPr fontId="8"/>
  </si>
  <si>
    <t>インターネット</t>
    <phoneticPr fontId="8"/>
  </si>
  <si>
    <t>②静岡市から利用者の避難状況や安否情報の提供を求められる場合があるため、情報を整理しておく。</t>
    <rPh sb="1" eb="3">
      <t>シズオカ</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8"/>
  </si>
  <si>
    <t>児童を避難させるなど、保護者への連絡体制について適宜記載。</t>
    <rPh sb="0" eb="2">
      <t>ジドウ</t>
    </rPh>
    <rPh sb="3" eb="5">
      <t>ヒナン</t>
    </rPh>
    <rPh sb="11" eb="14">
      <t>ホゴシャ</t>
    </rPh>
    <rPh sb="16" eb="18">
      <t>レンラク</t>
    </rPh>
    <rPh sb="18" eb="20">
      <t>タイセイ</t>
    </rPh>
    <rPh sb="24" eb="26">
      <t>テキギ</t>
    </rPh>
    <rPh sb="26" eb="28">
      <t>キサイ</t>
    </rPh>
    <phoneticPr fontId="8"/>
  </si>
  <si>
    <t>静岡市防災メール（登録用メールアドレス）　　　　　　　（siz-entry@tokyoanpi.sbs-infosys.com）</t>
    <phoneticPr fontId="8"/>
  </si>
  <si>
    <t>(1)情報収集</t>
    <phoneticPr fontId="8"/>
  </si>
  <si>
    <t>静岡市防災メール（登録用メールアドレス）　　　　　　　(siz-entry@tokyoanpi.sbs-infosys.com）</t>
    <phoneticPr fontId="8"/>
  </si>
  <si>
    <t>緊急速報メール</t>
    <rPh sb="0" eb="2">
      <t>キンキュウ</t>
    </rPh>
    <rPh sb="2" eb="4">
      <t>ソクホウ</t>
    </rPh>
    <phoneticPr fontId="8"/>
  </si>
  <si>
    <t>　避難場所及び屋内安全確保を図る場所は下表のとおりとする。また、悪天候の中の避難や、夜間の避難は危険を伴うことから、施設における想定浸水深が浅く、建物が堅牢で家屋倒壊のおそれがない場合、上階へ避難するなどの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ジョウカイ</t>
    </rPh>
    <rPh sb="96" eb="98">
      <t>ヒナン</t>
    </rPh>
    <rPh sb="103" eb="105">
      <t>オクナイ</t>
    </rPh>
    <rPh sb="105" eb="107">
      <t>アンゼン</t>
    </rPh>
    <rPh sb="107" eb="109">
      <t>カクホ</t>
    </rPh>
    <rPh sb="110" eb="111">
      <t>ハカ</t>
    </rPh>
    <rPh sb="120" eb="122">
      <t>バアイ</t>
    </rPh>
    <rPh sb="124" eb="126">
      <t>ビチク</t>
    </rPh>
    <rPh sb="126" eb="128">
      <t>ブッシ</t>
    </rPh>
    <rPh sb="129" eb="131">
      <t>ヨウイ</t>
    </rPh>
    <phoneticPr fontId="8"/>
  </si>
  <si>
    <t>※注意体制確立前に、親族への引き渡し時期についても検討する。</t>
    <rPh sb="1" eb="3">
      <t>チュウイ</t>
    </rPh>
    <rPh sb="3" eb="5">
      <t>タイセイ</t>
    </rPh>
    <rPh sb="5" eb="7">
      <t>カクリツ</t>
    </rPh>
    <rPh sb="7" eb="8">
      <t>マエ</t>
    </rPh>
    <rPh sb="10" eb="12">
      <t>シンゾク</t>
    </rPh>
    <rPh sb="14" eb="15">
      <t>ヒ</t>
    </rPh>
    <rPh sb="16" eb="17">
      <t>ワタ</t>
    </rPh>
    <rPh sb="18" eb="20">
      <t>ジキ</t>
    </rPh>
    <rPh sb="25" eb="27">
      <t>ケントウ</t>
    </rPh>
    <phoneticPr fontId="8"/>
  </si>
  <si>
    <t>※施設から避難場所へ避難するときは、利用者の部屋単位で避難する。</t>
    <rPh sb="1" eb="3">
      <t>シセツ</t>
    </rPh>
    <rPh sb="5" eb="7">
      <t>ヒナン</t>
    </rPh>
    <rPh sb="7" eb="9">
      <t>バショ</t>
    </rPh>
    <rPh sb="10" eb="12">
      <t>ヒナン</t>
    </rPh>
    <rPh sb="18" eb="21">
      <t>リヨウシャ</t>
    </rPh>
    <rPh sb="22" eb="24">
      <t>ヘヤ</t>
    </rPh>
    <rPh sb="24" eb="26">
      <t>タンイ</t>
    </rPh>
    <rPh sb="27" eb="29">
      <t>ヒナン</t>
    </rPh>
    <phoneticPr fontId="8"/>
  </si>
  <si>
    <t>全従業員</t>
  </si>
  <si>
    <t>気象庁HP（https://www.jma.go.jp/）</t>
    <phoneticPr fontId="8"/>
  </si>
  <si>
    <t xml:space="preserve">静岡県土木総合防災情報サイポスレーダー                 （https://sipos.pref.shizuoka.jp/）                  </t>
    <rPh sb="0" eb="2">
      <t>シズオカ</t>
    </rPh>
    <rPh sb="2" eb="3">
      <t>ケン</t>
    </rPh>
    <rPh sb="3" eb="5">
      <t>ドボク</t>
    </rPh>
    <rPh sb="5" eb="7">
      <t>ソウゴウ</t>
    </rPh>
    <rPh sb="7" eb="9">
      <t>ボウサイ</t>
    </rPh>
    <rPh sb="9" eb="11">
      <t>ジョウホウ</t>
    </rPh>
    <phoneticPr fontId="8"/>
  </si>
  <si>
    <t>河川</t>
    <rPh sb="0" eb="2">
      <t>カセン</t>
    </rPh>
    <phoneticPr fontId="8"/>
  </si>
  <si>
    <t>藁科川上流</t>
    <rPh sb="0" eb="2">
      <t>ワラシナ</t>
    </rPh>
    <rPh sb="2" eb="3">
      <t>カワ</t>
    </rPh>
    <rPh sb="3" eb="5">
      <t>ジョウリュウ</t>
    </rPh>
    <phoneticPr fontId="8"/>
  </si>
  <si>
    <t>足久保川</t>
    <rPh sb="0" eb="3">
      <t>アシクボ</t>
    </rPh>
    <rPh sb="3" eb="4">
      <t>カワ</t>
    </rPh>
    <phoneticPr fontId="8"/>
  </si>
  <si>
    <t>巴川</t>
    <rPh sb="0" eb="2">
      <t>トモエカワ</t>
    </rPh>
    <phoneticPr fontId="8"/>
  </si>
  <si>
    <t>大沢川</t>
    <rPh sb="0" eb="2">
      <t>オオサワ</t>
    </rPh>
    <rPh sb="2" eb="3">
      <t>ガワ</t>
    </rPh>
    <phoneticPr fontId="8"/>
  </si>
  <si>
    <t>長尾川</t>
    <rPh sb="0" eb="2">
      <t>ナガオ</t>
    </rPh>
    <rPh sb="2" eb="3">
      <t>ガワ</t>
    </rPh>
    <phoneticPr fontId="8"/>
  </si>
  <si>
    <t>丸子川</t>
    <rPh sb="0" eb="3">
      <t>マリコガワ</t>
    </rPh>
    <phoneticPr fontId="8"/>
  </si>
  <si>
    <t>庵原川</t>
    <rPh sb="0" eb="2">
      <t>イハラ</t>
    </rPh>
    <rPh sb="2" eb="3">
      <t>カワ</t>
    </rPh>
    <phoneticPr fontId="8"/>
  </si>
  <si>
    <t>山切川</t>
    <rPh sb="0" eb="1">
      <t>ヤマ</t>
    </rPh>
    <rPh sb="1" eb="3">
      <t>キレカワ</t>
    </rPh>
    <phoneticPr fontId="8"/>
  </si>
  <si>
    <t>興津川</t>
    <rPh sb="0" eb="3">
      <t>オキツカワ</t>
    </rPh>
    <phoneticPr fontId="8"/>
  </si>
  <si>
    <t>富士川</t>
    <rPh sb="0" eb="3">
      <t>フジカワ</t>
    </rPh>
    <phoneticPr fontId="8"/>
  </si>
  <si>
    <t>洪水予報河川</t>
    <rPh sb="0" eb="2">
      <t>コウズイ</t>
    </rPh>
    <rPh sb="2" eb="4">
      <t>ヨホウ</t>
    </rPh>
    <rPh sb="4" eb="6">
      <t>カセン</t>
    </rPh>
    <phoneticPr fontId="8"/>
  </si>
  <si>
    <t>水位周知河川</t>
    <rPh sb="0" eb="6">
      <t>スイイシュウチカセン</t>
    </rPh>
    <phoneticPr fontId="8"/>
  </si>
  <si>
    <t>洪水予報河川の情報発信</t>
    <rPh sb="0" eb="6">
      <t>コウズイヨホウカセン</t>
    </rPh>
    <rPh sb="7" eb="11">
      <t>ジョウホウハッシン</t>
    </rPh>
    <phoneticPr fontId="8"/>
  </si>
  <si>
    <t>レベル</t>
    <phoneticPr fontId="8"/>
  </si>
  <si>
    <t>水位</t>
    <rPh sb="0" eb="2">
      <t>スイイ</t>
    </rPh>
    <phoneticPr fontId="8"/>
  </si>
  <si>
    <t>氾濫発生</t>
    <rPh sb="0" eb="4">
      <t>ハンランハッセイ</t>
    </rPh>
    <phoneticPr fontId="8"/>
  </si>
  <si>
    <t>氾濫危険水位</t>
    <rPh sb="0" eb="6">
      <t>ハンランキケンスイイ</t>
    </rPh>
    <phoneticPr fontId="8"/>
  </si>
  <si>
    <t>避難判断水位</t>
    <rPh sb="0" eb="4">
      <t>ヒナンハンダン</t>
    </rPh>
    <rPh sb="4" eb="6">
      <t>スイイ</t>
    </rPh>
    <phoneticPr fontId="8"/>
  </si>
  <si>
    <t>種類</t>
    <rPh sb="0" eb="2">
      <t>シュルイ</t>
    </rPh>
    <phoneticPr fontId="8"/>
  </si>
  <si>
    <t>　対象河川②</t>
    <phoneticPr fontId="8"/>
  </si>
  <si>
    <t>➢</t>
    <phoneticPr fontId="8"/>
  </si>
  <si>
    <t>施設の構造</t>
    <rPh sb="0" eb="2">
      <t>シセツ</t>
    </rPh>
    <rPh sb="3" eb="5">
      <t>コウゾウ</t>
    </rPh>
    <phoneticPr fontId="8"/>
  </si>
  <si>
    <t>避難場所の種類</t>
    <rPh sb="0" eb="4">
      <t>ヒナンバショ</t>
    </rPh>
    <rPh sb="5" eb="7">
      <t>シュルイ</t>
    </rPh>
    <phoneticPr fontId="8"/>
  </si>
  <si>
    <t>避難先が風水害緊急避難場所でない場合、相手方が避難を了承している旨を確認ください</t>
    <rPh sb="0" eb="3">
      <t>ヒナンサキ</t>
    </rPh>
    <rPh sb="4" eb="13">
      <t>フウスイガイキンキュウヒナンバショ</t>
    </rPh>
    <rPh sb="16" eb="18">
      <t>バアイ</t>
    </rPh>
    <rPh sb="19" eb="22">
      <t>アイテガタ</t>
    </rPh>
    <rPh sb="23" eb="25">
      <t>ヒナン</t>
    </rPh>
    <rPh sb="26" eb="28">
      <t>リョウショウ</t>
    </rPh>
    <rPh sb="32" eb="33">
      <t>ムネ</t>
    </rPh>
    <rPh sb="34" eb="36">
      <t>カクニン</t>
    </rPh>
    <phoneticPr fontId="8"/>
  </si>
  <si>
    <t>施設所有者・管理者</t>
    <rPh sb="0" eb="2">
      <t>シセツ</t>
    </rPh>
    <rPh sb="2" eb="5">
      <t>ショユウシャ</t>
    </rPh>
    <rPh sb="6" eb="9">
      <t>カンリシャ</t>
    </rPh>
    <phoneticPr fontId="8"/>
  </si>
  <si>
    <t>〇〇太郎</t>
    <rPh sb="2" eb="4">
      <t>タロウ</t>
    </rPh>
    <phoneticPr fontId="8"/>
  </si>
  <si>
    <t>作成担当者（いる場合）</t>
    <rPh sb="0" eb="5">
      <t>サクセイタントウシャ</t>
    </rPh>
    <rPh sb="8" eb="10">
      <t>バアイ</t>
    </rPh>
    <phoneticPr fontId="8"/>
  </si>
  <si>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b/>
        <sz val="12"/>
        <color rgb="FFC00000"/>
        <rFont val="ＭＳ ゴシック"/>
        <family val="3"/>
        <charset val="128"/>
      </rPr>
      <t xml:space="preserve">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10" eb="212">
      <t>フトワク</t>
    </rPh>
    <rPh sb="212" eb="214">
      <t>センナイ</t>
    </rPh>
    <rPh sb="218" eb="219">
      <t>イロ</t>
    </rPh>
    <rPh sb="219" eb="220">
      <t>ヅ</t>
    </rPh>
    <rPh sb="224" eb="226">
      <t>ブブン</t>
    </rPh>
    <rPh sb="227" eb="229">
      <t>ニュウリョク</t>
    </rPh>
    <rPh sb="239" eb="241">
      <t>シュツリョク</t>
    </rPh>
    <rPh sb="246" eb="250">
      <t>ヒナンケイロ</t>
    </rPh>
    <rPh sb="255" eb="257">
      <t>シュツリョク</t>
    </rPh>
    <rPh sb="261" eb="263">
      <t>チョクセツ</t>
    </rPh>
    <rPh sb="263" eb="265">
      <t>ヘンシュウ</t>
    </rPh>
    <rPh sb="274" eb="276">
      <t>モジ</t>
    </rPh>
    <rPh sb="281" eb="282">
      <t>ナ</t>
    </rPh>
    <rPh sb="287" eb="289">
      <t>シュツリョク</t>
    </rPh>
    <rPh sb="293" eb="295">
      <t>シュウセイ</t>
    </rPh>
    <rPh sb="296" eb="297">
      <t>オコナ</t>
    </rPh>
    <rPh sb="308" eb="309">
      <t>カミ</t>
    </rPh>
    <rPh sb="310" eb="312">
      <t>テイシュツ</t>
    </rPh>
    <rPh sb="314" eb="316">
      <t>バアイ</t>
    </rPh>
    <rPh sb="318" eb="319">
      <t>ブ</t>
    </rPh>
    <rPh sb="319" eb="321">
      <t>インサツ</t>
    </rPh>
    <rPh sb="323" eb="325">
      <t>テイシュツ</t>
    </rPh>
    <phoneticPr fontId="8"/>
  </si>
  <si>
    <t>同報無線（電話案内サービス　054-269-5656）</t>
    <rPh sb="0" eb="2">
      <t>ドウホウ</t>
    </rPh>
    <rPh sb="2" eb="4">
      <t>ムセン</t>
    </rPh>
    <rPh sb="5" eb="7">
      <t>デンワ</t>
    </rPh>
    <rPh sb="7" eb="9">
      <t>アンナイ</t>
    </rPh>
    <phoneticPr fontId="8"/>
  </si>
  <si>
    <t xml:space="preserve">同報無線（電話案内サービス　054-269-5656）　　　　　　　　　　テレビ                                                     </t>
    <rPh sb="0" eb="2">
      <t>ドウホウ</t>
    </rPh>
    <rPh sb="2" eb="4">
      <t>ムセン</t>
    </rPh>
    <rPh sb="5" eb="7">
      <t>デンワ</t>
    </rPh>
    <rPh sb="7" eb="9">
      <t>アンナイ</t>
    </rPh>
    <phoneticPr fontId="8"/>
  </si>
  <si>
    <t>◇◇次郎</t>
    <rPh sb="2" eb="4">
      <t>ジロウ</t>
    </rPh>
    <phoneticPr fontId="8"/>
  </si>
  <si>
    <t>利用形態</t>
    <rPh sb="0" eb="4">
      <t>リヨウケイタイ</t>
    </rPh>
    <phoneticPr fontId="8"/>
  </si>
  <si>
    <t>施設の種類</t>
    <rPh sb="0" eb="2">
      <t>シセツ</t>
    </rPh>
    <rPh sb="3" eb="5">
      <t>シュルイ</t>
    </rPh>
    <phoneticPr fontId="8"/>
  </si>
  <si>
    <t>通所</t>
  </si>
  <si>
    <t>電話番号</t>
    <rPh sb="0" eb="2">
      <t>デンワ</t>
    </rPh>
    <rPh sb="2" eb="4">
      <t>バンゴウ</t>
    </rPh>
    <phoneticPr fontId="8"/>
  </si>
  <si>
    <t>➣</t>
    <phoneticPr fontId="8"/>
  </si>
  <si>
    <t>　  ➣</t>
    <phoneticPr fontId="8"/>
  </si>
  <si>
    <t xml:space="preserve">  ➣</t>
  </si>
  <si>
    <t>静岡市北部</t>
    <rPh sb="0" eb="3">
      <t>シズオカシ</t>
    </rPh>
    <rPh sb="3" eb="5">
      <t>ホクブ</t>
    </rPh>
    <phoneticPr fontId="8"/>
  </si>
  <si>
    <t>井川</t>
    <rPh sb="0" eb="2">
      <t>イカワ</t>
    </rPh>
    <phoneticPr fontId="8"/>
  </si>
  <si>
    <t>大河内</t>
    <rPh sb="0" eb="3">
      <t>オオコウチ</t>
    </rPh>
    <phoneticPr fontId="8"/>
  </si>
  <si>
    <t>梅ケ島</t>
    <rPh sb="0" eb="3">
      <t>ウメガシマ</t>
    </rPh>
    <phoneticPr fontId="8"/>
  </si>
  <si>
    <t>玉川</t>
    <rPh sb="0" eb="2">
      <t>タマカワ</t>
    </rPh>
    <phoneticPr fontId="8"/>
  </si>
  <si>
    <t>清沢</t>
    <rPh sb="0" eb="2">
      <t>キヨサワ</t>
    </rPh>
    <phoneticPr fontId="8"/>
  </si>
  <si>
    <t>大川</t>
    <rPh sb="0" eb="2">
      <t>オオカワ</t>
    </rPh>
    <phoneticPr fontId="8"/>
  </si>
  <si>
    <t>エリア</t>
    <phoneticPr fontId="8"/>
  </si>
  <si>
    <t>河川名</t>
    <rPh sb="0" eb="3">
      <t>カセンメイ</t>
    </rPh>
    <phoneticPr fontId="8"/>
  </si>
  <si>
    <t>キキクルが黄色表示</t>
    <rPh sb="5" eb="7">
      <t>キイロ</t>
    </rPh>
    <rPh sb="7" eb="9">
      <t>ヒョウジ</t>
    </rPh>
    <phoneticPr fontId="8"/>
  </si>
  <si>
    <t>キキクルが赤色表示</t>
    <rPh sb="5" eb="6">
      <t>アカ</t>
    </rPh>
    <rPh sb="6" eb="7">
      <t>イロ</t>
    </rPh>
    <rPh sb="7" eb="9">
      <t>ヒョウジ</t>
    </rPh>
    <phoneticPr fontId="8"/>
  </si>
  <si>
    <t>キキクルが紫色表示</t>
    <rPh sb="5" eb="6">
      <t>ムラサキ</t>
    </rPh>
    <rPh sb="6" eb="7">
      <t>イロ</t>
    </rPh>
    <rPh sb="7" eb="9">
      <t>ヒョウジ</t>
    </rPh>
    <phoneticPr fontId="8"/>
  </si>
  <si>
    <t>キキクル</t>
    <phoneticPr fontId="8"/>
  </si>
  <si>
    <t>キキクルが黒色表示</t>
    <rPh sb="5" eb="6">
      <t>クロ</t>
    </rPh>
    <rPh sb="6" eb="7">
      <t>イロ</t>
    </rPh>
    <rPh sb="7" eb="9">
      <t>ヒョウジ</t>
    </rPh>
    <phoneticPr fontId="8"/>
  </si>
  <si>
    <t>洪水</t>
    <rPh sb="0" eb="2">
      <t>コウズイ</t>
    </rPh>
    <phoneticPr fontId="8"/>
  </si>
  <si>
    <t>災害種</t>
    <rPh sb="0" eb="3">
      <t>サイガイシュ</t>
    </rPh>
    <phoneticPr fontId="8"/>
  </si>
  <si>
    <t>対象</t>
    <rPh sb="0" eb="2">
      <t>タイショウ</t>
    </rPh>
    <phoneticPr fontId="8"/>
  </si>
  <si>
    <t>浸水深</t>
    <rPh sb="0" eb="2">
      <t>シンスイ</t>
    </rPh>
    <rPh sb="2" eb="3">
      <t>フカ</t>
    </rPh>
    <phoneticPr fontId="8"/>
  </si>
  <si>
    <t>浸水深(m)</t>
    <rPh sb="0" eb="2">
      <t>シンスイ</t>
    </rPh>
    <rPh sb="2" eb="3">
      <t>フカ</t>
    </rPh>
    <phoneticPr fontId="8"/>
  </si>
  <si>
    <t>　対象河川④（プルダウンに無い河川）</t>
    <rPh sb="13" eb="14">
      <t>ナ</t>
    </rPh>
    <rPh sb="15" eb="17">
      <t>カセン</t>
    </rPh>
    <phoneticPr fontId="8"/>
  </si>
  <si>
    <t>　対象河川⑤（プルダウンに無い河川）</t>
    <rPh sb="13" eb="14">
      <t>ナ</t>
    </rPh>
    <rPh sb="15" eb="17">
      <t>カセン</t>
    </rPh>
    <phoneticPr fontId="8"/>
  </si>
  <si>
    <r>
      <t>浸水想定区域を持つ</t>
    </r>
    <r>
      <rPr>
        <sz val="12"/>
        <color rgb="FFFF0000"/>
        <rFont val="ＭＳ ゴシック"/>
        <family val="3"/>
        <charset val="128"/>
      </rPr>
      <t>洪水予報河川名</t>
    </r>
    <rPh sb="9" eb="11">
      <t>コウズイ</t>
    </rPh>
    <rPh sb="11" eb="13">
      <t>ヨホウ</t>
    </rPh>
    <rPh sb="13" eb="15">
      <t>カセン</t>
    </rPh>
    <phoneticPr fontId="8"/>
  </si>
  <si>
    <r>
      <t>浸水想定区域を持つ</t>
    </r>
    <r>
      <rPr>
        <sz val="12"/>
        <color rgb="FFFF0000"/>
        <rFont val="ＭＳ ゴシック"/>
        <family val="3"/>
        <charset val="128"/>
      </rPr>
      <t>水位周知河川名</t>
    </r>
    <rPh sb="9" eb="11">
      <t>スイイ</t>
    </rPh>
    <rPh sb="11" eb="13">
      <t>シュウチ</t>
    </rPh>
    <rPh sb="13" eb="15">
      <t>カセン</t>
    </rPh>
    <phoneticPr fontId="8"/>
  </si>
  <si>
    <r>
      <t>浸水想定区域を持つ</t>
    </r>
    <r>
      <rPr>
        <sz val="12"/>
        <color rgb="FFFF0000"/>
        <rFont val="ＭＳ ゴシック"/>
        <family val="3"/>
        <charset val="128"/>
      </rPr>
      <t>水位周知河川名</t>
    </r>
    <rPh sb="9" eb="13">
      <t>スイイシュウチ</t>
    </rPh>
    <phoneticPr fontId="8"/>
  </si>
  <si>
    <t>【施設の水害リスク】</t>
    <rPh sb="1" eb="3">
      <t>シセツ</t>
    </rPh>
    <rPh sb="4" eb="6">
      <t>スイガイ</t>
    </rPh>
    <phoneticPr fontId="8"/>
  </si>
  <si>
    <t>【施設情報】</t>
    <rPh sb="1" eb="3">
      <t>シセツ</t>
    </rPh>
    <rPh sb="3" eb="5">
      <t>ジョウホウ</t>
    </rPh>
    <phoneticPr fontId="8"/>
  </si>
  <si>
    <t>風水害緊急避難場所</t>
    <phoneticPr fontId="8"/>
  </si>
  <si>
    <t>施設の形態</t>
    <rPh sb="0" eb="2">
      <t>シセツ</t>
    </rPh>
    <rPh sb="3" eb="5">
      <t>ケイタイ</t>
    </rPh>
    <phoneticPr fontId="8"/>
  </si>
  <si>
    <t>避難場所所在地</t>
    <rPh sb="0" eb="2">
      <t>ヒナン</t>
    </rPh>
    <rPh sb="2" eb="4">
      <t>バショ</t>
    </rPh>
    <rPh sb="4" eb="7">
      <t>ショザイチ</t>
    </rPh>
    <phoneticPr fontId="8"/>
  </si>
  <si>
    <t>継川</t>
    <rPh sb="0" eb="1">
      <t>ツ</t>
    </rPh>
    <rPh sb="1" eb="2">
      <t>カワ</t>
    </rPh>
    <phoneticPr fontId="8"/>
  </si>
  <si>
    <t>　  ➣ 静岡市防災ナビ
　　（https://navi.bosai.city.shizuoka.jp/top-page）</t>
    <phoneticPr fontId="8"/>
  </si>
  <si>
    <t>　　➣ 静岡市防災ナビ
　　（https://navi.bosai.city.shizuoka.jp/top-page）</t>
    <phoneticPr fontId="8"/>
  </si>
  <si>
    <t>コミュニティFM（S-Wave）</t>
    <phoneticPr fontId="8"/>
  </si>
  <si>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8"/>
  </si>
  <si>
    <t>所在地区名（避難指示等の発表先学区･地区名）</t>
    <rPh sb="3" eb="4">
      <t>ク</t>
    </rPh>
    <rPh sb="4" eb="5">
      <t>メイ</t>
    </rPh>
    <rPh sb="8" eb="10">
      <t>シジ</t>
    </rPh>
    <rPh sb="12" eb="14">
      <t>ハッピョウ</t>
    </rPh>
    <rPh sb="15" eb="17">
      <t>ガック</t>
    </rPh>
    <rPh sb="18" eb="20">
      <t>チク</t>
    </rPh>
    <phoneticPr fontId="8"/>
  </si>
  <si>
    <t>洪水の水害リスクに係る情報）</t>
    <rPh sb="0" eb="2">
      <t>コウズイ</t>
    </rPh>
    <rPh sb="3" eb="5">
      <t>スイガイ</t>
    </rPh>
    <rPh sb="9" eb="10">
      <t>カカ</t>
    </rPh>
    <rPh sb="11" eb="13">
      <t>ジョウホウ</t>
    </rPh>
    <phoneticPr fontId="8"/>
  </si>
  <si>
    <t>24時間施設利用者有無</t>
    <rPh sb="2" eb="4">
      <t>ジカン</t>
    </rPh>
    <rPh sb="4" eb="6">
      <t>シセツ</t>
    </rPh>
    <rPh sb="6" eb="9">
      <t>リヨウシャ</t>
    </rPh>
    <rPh sb="9" eb="11">
      <t>ウム</t>
    </rPh>
    <phoneticPr fontId="8"/>
  </si>
  <si>
    <t>https://www.bousai.go.jp/oukyu/hinankankoku/h30_hinankankoku_guideline/pdf/campaign.pdf</t>
    <phoneticPr fontId="8"/>
  </si>
  <si>
    <t>●内閣府「避難行動判定フロー」</t>
    <phoneticPr fontId="8"/>
  </si>
  <si>
    <t>●静岡市「風水害時の避難行動」</t>
    <phoneticPr fontId="8"/>
  </si>
  <si>
    <t>https://www.city.shizuoka.lg.jp/s4268/s000287.html</t>
    <phoneticPr fontId="8"/>
  </si>
  <si>
    <t>避難行動判定は、以下のURLを参考にしてください。</t>
    <phoneticPr fontId="8"/>
  </si>
  <si>
    <t>●内閣府「避難行動判定フロー」
https://www.bousai.go.jp/oukyu/hinankankoku/h30_hinankankoku_guideline/pdf/campaign.pdf</t>
    <phoneticPr fontId="8"/>
  </si>
  <si>
    <t>●静岡市「風水害時の避難行動」https://www.city.shizuoka.lg.jp/s4268/s000287.html</t>
    <phoneticPr fontId="8"/>
  </si>
  <si>
    <t>老人福祉施設</t>
    <rPh sb="0" eb="2">
      <t>ロウジン</t>
    </rPh>
    <rPh sb="2" eb="4">
      <t>フクシ</t>
    </rPh>
    <rPh sb="4" eb="6">
      <t>シセツ</t>
    </rPh>
    <phoneticPr fontId="8"/>
  </si>
  <si>
    <t>有料老人ホーム</t>
    <rPh sb="0" eb="2">
      <t>ユウリョウ</t>
    </rPh>
    <rPh sb="2" eb="4">
      <t>ロウジン</t>
    </rPh>
    <phoneticPr fontId="8"/>
  </si>
  <si>
    <t>サービス付き高齢者向け住宅</t>
    <rPh sb="4" eb="5">
      <t>ツ</t>
    </rPh>
    <rPh sb="6" eb="9">
      <t>コウレイシャ</t>
    </rPh>
    <rPh sb="9" eb="10">
      <t>ム</t>
    </rPh>
    <rPh sb="11" eb="13">
      <t>ジュウタク</t>
    </rPh>
    <phoneticPr fontId="8"/>
  </si>
  <si>
    <t>障害者支援施設</t>
    <rPh sb="0" eb="3">
      <t>ショウガイシャ</t>
    </rPh>
    <rPh sb="3" eb="5">
      <t>シエン</t>
    </rPh>
    <rPh sb="5" eb="7">
      <t>シセツ</t>
    </rPh>
    <phoneticPr fontId="8"/>
  </si>
  <si>
    <t>医療関係施設（病院、診療所、助産所）</t>
    <rPh sb="0" eb="2">
      <t>イリョウ</t>
    </rPh>
    <rPh sb="2" eb="4">
      <t>カンケイ</t>
    </rPh>
    <rPh sb="4" eb="6">
      <t>シセツ</t>
    </rPh>
    <rPh sb="7" eb="9">
      <t>ビョウイン</t>
    </rPh>
    <rPh sb="10" eb="13">
      <t>シンリョウショ</t>
    </rPh>
    <rPh sb="14" eb="16">
      <t>ジョサン</t>
    </rPh>
    <rPh sb="16" eb="17">
      <t>ショ</t>
    </rPh>
    <phoneticPr fontId="8"/>
  </si>
  <si>
    <t>放課後児童育成用施設（放課後児童クラブ 等）</t>
    <rPh sb="0" eb="3">
      <t>ホウカゴ</t>
    </rPh>
    <rPh sb="3" eb="5">
      <t>ジドウ</t>
    </rPh>
    <rPh sb="5" eb="7">
      <t>イクセイ</t>
    </rPh>
    <rPh sb="7" eb="8">
      <t>ヨウ</t>
    </rPh>
    <rPh sb="8" eb="10">
      <t>シセツ</t>
    </rPh>
    <rPh sb="11" eb="14">
      <t>ホウカゴ</t>
    </rPh>
    <rPh sb="14" eb="16">
      <t>ジドウ</t>
    </rPh>
    <rPh sb="20" eb="21">
      <t>トウ</t>
    </rPh>
    <phoneticPr fontId="8"/>
  </si>
  <si>
    <t>上記以外（その他の施設）</t>
    <rPh sb="0" eb="2">
      <t>ジョウキ</t>
    </rPh>
    <rPh sb="2" eb="4">
      <t>イガイ</t>
    </rPh>
    <rPh sb="7" eb="8">
      <t>タ</t>
    </rPh>
    <rPh sb="9" eb="11">
      <t>シセツ</t>
    </rPh>
    <phoneticPr fontId="8"/>
  </si>
  <si>
    <t>学校</t>
    <rPh sb="0" eb="2">
      <t>ガッコウ</t>
    </rPh>
    <phoneticPr fontId="8"/>
  </si>
  <si>
    <t>障害児通所支援事業 施設（障がい児放課後等ﾃﾞｲｻｰﾋﾞｽなど）</t>
    <rPh sb="13" eb="14">
      <t>ショウ</t>
    </rPh>
    <rPh sb="16" eb="17">
      <t>ジ</t>
    </rPh>
    <rPh sb="17" eb="21">
      <t>ホウカゴナド</t>
    </rPh>
    <phoneticPr fontId="8"/>
  </si>
  <si>
    <t>児童福祉施設（こども園など）</t>
    <rPh sb="0" eb="2">
      <t>ジドウ</t>
    </rPh>
    <rPh sb="2" eb="6">
      <t>フクシシセツ</t>
    </rPh>
    <rPh sb="10" eb="11">
      <t>エン</t>
    </rPh>
    <phoneticPr fontId="8"/>
  </si>
  <si>
    <t>グループホーム</t>
  </si>
  <si>
    <t>グループホーム</t>
    <phoneticPr fontId="8"/>
  </si>
  <si>
    <t>幼稚園</t>
    <rPh sb="0" eb="3">
      <t>ヨウチエン</t>
    </rPh>
    <phoneticPr fontId="8"/>
  </si>
  <si>
    <t>認知症対応型 施設（グループホーム）</t>
    <rPh sb="0" eb="2">
      <t>ニンチ</t>
    </rPh>
    <rPh sb="2" eb="3">
      <t>ショウ</t>
    </rPh>
    <rPh sb="3" eb="5">
      <t>タイオウ</t>
    </rPh>
    <rPh sb="5" eb="6">
      <t>カタ</t>
    </rPh>
    <rPh sb="7" eb="9">
      <t>シセツ</t>
    </rPh>
    <phoneticPr fontId="8"/>
  </si>
  <si>
    <t>葵区追手町〇番〇号　</t>
    <rPh sb="0" eb="2">
      <t>アオイク</t>
    </rPh>
    <rPh sb="2" eb="5">
      <t>オウテマチ</t>
    </rPh>
    <rPh sb="6" eb="7">
      <t>バン</t>
    </rPh>
    <rPh sb="8" eb="9">
      <t>ゴウ</t>
    </rPh>
    <phoneticPr fontId="8"/>
  </si>
  <si>
    <t>特別養護老人ホーム</t>
    <rPh sb="0" eb="2">
      <t>トクベツ</t>
    </rPh>
    <rPh sb="2" eb="4">
      <t>ヨウゴ</t>
    </rPh>
    <rPh sb="4" eb="6">
      <t>ロウジン</t>
    </rPh>
    <phoneticPr fontId="8"/>
  </si>
  <si>
    <t>障害児放課後等デイサービスなど</t>
    <rPh sb="0" eb="2">
      <t>ショウガイ</t>
    </rPh>
    <rPh sb="2" eb="3">
      <t>ジ</t>
    </rPh>
    <rPh sb="3" eb="6">
      <t>ホウカゴ</t>
    </rPh>
    <rPh sb="6" eb="7">
      <t>トウ</t>
    </rPh>
    <phoneticPr fontId="8"/>
  </si>
  <si>
    <t>こども園</t>
    <rPh sb="3" eb="4">
      <t>エン</t>
    </rPh>
    <phoneticPr fontId="8"/>
  </si>
  <si>
    <t>放課後児童クラブ</t>
    <rPh sb="0" eb="3">
      <t>ホウカゴ</t>
    </rPh>
    <rPh sb="3" eb="5">
      <t>ジドウ</t>
    </rPh>
    <phoneticPr fontId="8"/>
  </si>
  <si>
    <t>病院・助産院・診療所</t>
    <rPh sb="0" eb="2">
      <t>ビョウイン</t>
    </rPh>
    <rPh sb="3" eb="6">
      <t>ジョサンイン</t>
    </rPh>
    <rPh sb="7" eb="10">
      <t>シンリョウジョ</t>
    </rPh>
    <phoneticPr fontId="8"/>
  </si>
  <si>
    <t>上記以外の施設</t>
    <rPh sb="0" eb="2">
      <t>ジョウキ</t>
    </rPh>
    <rPh sb="2" eb="4">
      <t>イガイ</t>
    </rPh>
    <rPh sb="5" eb="7">
      <t>シセツ</t>
    </rPh>
    <phoneticPr fontId="8"/>
  </si>
  <si>
    <t>（選択）</t>
    <rPh sb="1" eb="3">
      <t>センタク</t>
    </rPh>
    <phoneticPr fontId="8"/>
  </si>
  <si>
    <t>保育園</t>
    <rPh sb="0" eb="3">
      <t>ホイクエン</t>
    </rPh>
    <phoneticPr fontId="8"/>
  </si>
  <si>
    <t>2025年(選択)月（選択)日</t>
    <rPh sb="4" eb="5">
      <t>ネン</t>
    </rPh>
    <rPh sb="6" eb="8">
      <t>センタク</t>
    </rPh>
    <rPh sb="9" eb="10">
      <t>ガツ</t>
    </rPh>
    <rPh sb="11" eb="13">
      <t>センタク</t>
    </rPh>
    <rPh sb="14" eb="15">
      <t>ニチ</t>
    </rPh>
    <phoneticPr fontId="8"/>
  </si>
  <si>
    <t>特別養護老人ホーム○○</t>
    <phoneticPr fontId="8"/>
  </si>
  <si>
    <t>特別養護老人ホーム○○（入力）</t>
    <rPh sb="0" eb="2">
      <t>トクベツ</t>
    </rPh>
    <rPh sb="2" eb="4">
      <t>ヨウゴ</t>
    </rPh>
    <rPh sb="4" eb="6">
      <t>ロウジン</t>
    </rPh>
    <rPh sb="12" eb="14">
      <t>ニュウリョク</t>
    </rPh>
    <phoneticPr fontId="8"/>
  </si>
  <si>
    <t>葵区追手町〇番〇号（入力）</t>
    <rPh sb="0" eb="1">
      <t>アオイ</t>
    </rPh>
    <rPh sb="1" eb="2">
      <t>ク</t>
    </rPh>
    <rPh sb="2" eb="3">
      <t>オ</t>
    </rPh>
    <rPh sb="3" eb="4">
      <t>テ</t>
    </rPh>
    <rPh sb="4" eb="5">
      <t>マチ</t>
    </rPh>
    <rPh sb="6" eb="7">
      <t>バン</t>
    </rPh>
    <rPh sb="8" eb="9">
      <t>ゴウ</t>
    </rPh>
    <rPh sb="10" eb="12">
      <t>ニュウリョク</t>
    </rPh>
    <phoneticPr fontId="8"/>
  </si>
  <si>
    <t>054-221-1012（入力）</t>
    <phoneticPr fontId="8"/>
  </si>
  <si>
    <t>〇〇太郎（入力）</t>
    <rPh sb="2" eb="4">
      <t>タロウ</t>
    </rPh>
    <phoneticPr fontId="8"/>
  </si>
  <si>
    <t>〇〇次郎（入力）</t>
    <rPh sb="2" eb="4">
      <t>ジロウ</t>
    </rPh>
    <phoneticPr fontId="8"/>
  </si>
  <si>
    <t>静岡市（入力）</t>
    <rPh sb="0" eb="3">
      <t>シズオカシ</t>
    </rPh>
    <rPh sb="4" eb="6">
      <t>ニュウリョク</t>
    </rPh>
    <phoneticPr fontId="8"/>
  </si>
  <si>
    <t>5名　10名　（入力）</t>
    <rPh sb="1" eb="2">
      <t>メイ</t>
    </rPh>
    <rPh sb="5" eb="6">
      <t>メイ</t>
    </rPh>
    <rPh sb="8" eb="10">
      <t>ニュウリョク</t>
    </rPh>
    <phoneticPr fontId="8"/>
  </si>
  <si>
    <t>地区支部</t>
    <rPh sb="0" eb="2">
      <t>チク</t>
    </rPh>
    <rPh sb="2" eb="4">
      <t>シブ</t>
    </rPh>
    <phoneticPr fontId="26"/>
  </si>
  <si>
    <t>由比</t>
    <rPh sb="0" eb="2">
      <t>ユイ</t>
    </rPh>
    <phoneticPr fontId="9"/>
  </si>
  <si>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</si>
  <si>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</si>
  <si>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</si>
  <si>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</si>
  <si>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</si>
  <si>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</si>
  <si>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</si>
  <si>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</si>
  <si>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</si>
  <si>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</si>
  <si>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</si>
  <si>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</si>
  <si>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</si>
  <si>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</si>
  <si>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</si>
  <si>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</si>
  <si>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</si>
  <si>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</si>
  <si>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</si>
  <si>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</si>
  <si>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</si>
  <si>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</si>
  <si>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</si>
  <si>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</si>
  <si>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</si>
  <si>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</si>
  <si>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</si>
  <si>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</si>
  <si>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</si>
  <si>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</si>
  <si>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</si>
  <si>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</si>
  <si>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</si>
  <si>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</si>
  <si>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</si>
  <si>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</si>
  <si>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</si>
  <si>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</si>
  <si>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</si>
  <si>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</si>
  <si>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</si>
  <si>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</si>
  <si>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</si>
  <si>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</si>
  <si>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</si>
  <si>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</si>
  <si>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</si>
  <si>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</si>
  <si>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</si>
  <si>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</si>
  <si>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</si>
  <si>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</si>
  <si>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</si>
  <si>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</si>
  <si>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</si>
  <si>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</si>
  <si>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</si>
  <si>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</si>
  <si>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</si>
  <si>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</si>
  <si>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</si>
  <si>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</si>
  <si>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</si>
  <si>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</si>
  <si>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</si>
  <si>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</si>
  <si>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</si>
  <si>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</si>
  <si>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</si>
  <si>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</si>
  <si>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</si>
  <si>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</si>
  <si>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</si>
  <si>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</si>
  <si>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安倍川or富士川（選択）</t>
    <rPh sb="0" eb="3">
      <t>アベカワ</t>
    </rPh>
    <rPh sb="5" eb="8">
      <t>フジカワ</t>
    </rPh>
    <rPh sb="9" eb="11">
      <t>センタク</t>
    </rPh>
    <phoneticPr fontId="8"/>
  </si>
  <si>
    <t>　対象河川③（複数ある場合）</t>
    <rPh sb="7" eb="9">
      <t>フクスウ</t>
    </rPh>
    <phoneticPr fontId="8"/>
  </si>
  <si>
    <t>継川、草薙川等（入力）</t>
    <rPh sb="0" eb="1">
      <t>ツ</t>
    </rPh>
    <rPh sb="1" eb="2">
      <t>カワ</t>
    </rPh>
    <rPh sb="3" eb="5">
      <t>クサナギ</t>
    </rPh>
    <rPh sb="5" eb="6">
      <t>カワ</t>
    </rPh>
    <rPh sb="6" eb="7">
      <t>トウ</t>
    </rPh>
    <rPh sb="8" eb="10">
      <t>ニュウリョク</t>
    </rPh>
    <phoneticPr fontId="8"/>
  </si>
  <si>
    <t>草薙川</t>
    <rPh sb="0" eb="2">
      <t>クサナギ</t>
    </rPh>
    <rPh sb="2" eb="3">
      <t>カワ</t>
    </rPh>
    <phoneticPr fontId="8"/>
  </si>
  <si>
    <t>〇〇小学校　□□交流館（入力）</t>
    <rPh sb="2" eb="5">
      <t>ショウガッコウ</t>
    </rPh>
    <rPh sb="8" eb="10">
      <t>コウリュウ</t>
    </rPh>
    <rPh sb="10" eb="11">
      <t>カン</t>
    </rPh>
    <rPh sb="12" eb="14">
      <t>ニュウリョク</t>
    </rPh>
    <phoneticPr fontId="8"/>
  </si>
  <si>
    <t>葵区追手町6番2号（入力）</t>
    <rPh sb="0" eb="2">
      <t>アオイク</t>
    </rPh>
    <rPh sb="2" eb="3">
      <t>オ</t>
    </rPh>
    <rPh sb="3" eb="4">
      <t>テ</t>
    </rPh>
    <rPh sb="4" eb="5">
      <t>マチ</t>
    </rPh>
    <rPh sb="6" eb="7">
      <t>バン</t>
    </rPh>
    <rPh sb="8" eb="9">
      <t>ゴウ</t>
    </rPh>
    <rPh sb="10" eb="12">
      <t>ニュウリョク</t>
    </rPh>
    <phoneticPr fontId="8"/>
  </si>
  <si>
    <t>葵区追手町6番2号</t>
    <rPh sb="0" eb="1">
      <t>アオイ</t>
    </rPh>
    <rPh sb="1" eb="2">
      <t>ク</t>
    </rPh>
    <rPh sb="2" eb="4">
      <t>オウテ</t>
    </rPh>
    <rPh sb="4" eb="5">
      <t>マチ</t>
    </rPh>
    <rPh sb="6" eb="7">
      <t>バン</t>
    </rPh>
    <rPh sb="8" eb="9">
      <t>ゴウ</t>
    </rPh>
    <phoneticPr fontId="8"/>
  </si>
  <si>
    <t>100（入力）</t>
    <rPh sb="4" eb="6">
      <t>ニュウリョク</t>
    </rPh>
    <phoneticPr fontId="8"/>
  </si>
  <si>
    <t>徒歩（選択）／車両〇台（入力）</t>
    <rPh sb="0" eb="2">
      <t>トホ</t>
    </rPh>
    <rPh sb="3" eb="5">
      <t>センタク</t>
    </rPh>
    <rPh sb="7" eb="9">
      <t>シャリョウ</t>
    </rPh>
    <rPh sb="10" eb="11">
      <t>ダイ</t>
    </rPh>
    <rPh sb="12" eb="14">
      <t>ニュウリョク</t>
    </rPh>
    <phoneticPr fontId="8"/>
  </si>
  <si>
    <t>静岡市立葵小学校</t>
    <rPh sb="0" eb="4">
      <t>シズオカシリツ</t>
    </rPh>
    <rPh sb="4" eb="5">
      <t>アオイ</t>
    </rPh>
    <rPh sb="5" eb="8">
      <t>ショウガッコウ</t>
    </rPh>
    <phoneticPr fontId="8"/>
  </si>
  <si>
    <t>無／有（選択）</t>
    <rPh sb="0" eb="1">
      <t>ナシ</t>
    </rPh>
    <rPh sb="2" eb="3">
      <t>アリ</t>
    </rPh>
    <rPh sb="4" eb="6">
      <t>センタク</t>
    </rPh>
    <phoneticPr fontId="8"/>
  </si>
  <si>
    <t>無／有（選択）　1（入力）</t>
    <rPh sb="0" eb="1">
      <t>ナシ</t>
    </rPh>
    <rPh sb="2" eb="3">
      <t>アリ</t>
    </rPh>
    <rPh sb="4" eb="6">
      <t>センタク</t>
    </rPh>
    <rPh sb="10" eb="12">
      <t>ニュウリョク</t>
    </rPh>
    <phoneticPr fontId="8"/>
  </si>
  <si>
    <t>無／有（選択）　3（入力）</t>
    <rPh sb="0" eb="1">
      <t>ナシ</t>
    </rPh>
    <rPh sb="2" eb="3">
      <t>アリ</t>
    </rPh>
    <rPh sb="10" eb="12">
      <t>ニュウリョク</t>
    </rPh>
    <phoneticPr fontId="8"/>
  </si>
  <si>
    <t>無／有（選択）　5（入力）</t>
    <rPh sb="0" eb="1">
      <t>ナシ</t>
    </rPh>
    <rPh sb="2" eb="3">
      <t>アリ</t>
    </rPh>
    <rPh sb="10" eb="12">
      <t>ニュウリョク</t>
    </rPh>
    <phoneticPr fontId="8"/>
  </si>
  <si>
    <t>無／有（選択）　2（入力）</t>
    <rPh sb="0" eb="1">
      <t>ナシ</t>
    </rPh>
    <rPh sb="2" eb="3">
      <t>アリ</t>
    </rPh>
    <rPh sb="10" eb="12">
      <t>ニュウリョク</t>
    </rPh>
    <phoneticPr fontId="8"/>
  </si>
  <si>
    <t>無／有（選択）　20（入力）</t>
    <rPh sb="0" eb="1">
      <t>ナシ</t>
    </rPh>
    <rPh sb="2" eb="3">
      <t>アリ</t>
    </rPh>
    <rPh sb="11" eb="13">
      <t>ニュウリョク</t>
    </rPh>
    <phoneticPr fontId="8"/>
  </si>
  <si>
    <t>無／有（選択）　2（入力）</t>
    <rPh sb="0" eb="1">
      <t>ナシ</t>
    </rPh>
    <rPh sb="2" eb="3">
      <t>アリ</t>
    </rPh>
    <rPh sb="4" eb="6">
      <t>センタク</t>
    </rPh>
    <rPh sb="10" eb="12">
      <t>ニュウリョク</t>
    </rPh>
    <phoneticPr fontId="8"/>
  </si>
  <si>
    <t>無／有（選択）　5 (入力）</t>
    <rPh sb="0" eb="1">
      <t>ナシ</t>
    </rPh>
    <rPh sb="2" eb="3">
      <t>アリ</t>
    </rPh>
    <rPh sb="4" eb="6">
      <t>センタク</t>
    </rPh>
    <rPh sb="11" eb="13">
      <t>ニュウリョク</t>
    </rPh>
    <phoneticPr fontId="8"/>
  </si>
  <si>
    <t>無／有（選択）　20（入力）</t>
    <rPh sb="0" eb="1">
      <t>ナシ</t>
    </rPh>
    <rPh sb="2" eb="3">
      <t>アリ</t>
    </rPh>
    <rPh sb="4" eb="6">
      <t>センタク</t>
    </rPh>
    <rPh sb="11" eb="13">
      <t>ニュウリョク</t>
    </rPh>
    <phoneticPr fontId="8"/>
  </si>
  <si>
    <t>※ 無/有→「無」を選択すると、数値は表記されません</t>
    <rPh sb="2" eb="3">
      <t>ナシ</t>
    </rPh>
    <rPh sb="4" eb="5">
      <t>アリ</t>
    </rPh>
    <rPh sb="7" eb="8">
      <t>ナシ</t>
    </rPh>
    <rPh sb="10" eb="12">
      <t>センタク</t>
    </rPh>
    <rPh sb="16" eb="18">
      <t>スウチ</t>
    </rPh>
    <rPh sb="19" eb="21">
      <t>ヒョウキ</t>
    </rPh>
    <phoneticPr fontId="8"/>
  </si>
  <si>
    <t>無／有（選択）　10（入力）</t>
    <rPh sb="0" eb="1">
      <t>ナシ</t>
    </rPh>
    <rPh sb="2" eb="3">
      <t>アリ</t>
    </rPh>
    <rPh sb="11" eb="13">
      <t>ニュウリョク</t>
    </rPh>
    <phoneticPr fontId="8"/>
  </si>
  <si>
    <t>無／有（選択）　100（入力）</t>
    <rPh sb="0" eb="1">
      <t>ナシ</t>
    </rPh>
    <rPh sb="2" eb="3">
      <t>アリ</t>
    </rPh>
    <rPh sb="12" eb="14">
      <t>ニュウリョク</t>
    </rPh>
    <phoneticPr fontId="8"/>
  </si>
  <si>
    <t>無／有（選択）　10（入力）</t>
    <rPh sb="0" eb="1">
      <t>ナシ</t>
    </rPh>
    <rPh sb="2" eb="3">
      <t>アリ</t>
    </rPh>
    <rPh sb="4" eb="6">
      <t>センタク</t>
    </rPh>
    <rPh sb="11" eb="13">
      <t>ニュウリョク</t>
    </rPh>
    <phoneticPr fontId="8"/>
  </si>
  <si>
    <t xml:space="preserve">054-221-1012 </t>
    <phoneticPr fontId="8"/>
  </si>
  <si>
    <t>木造</t>
  </si>
  <si>
    <t>名</t>
    <rPh sb="0" eb="1">
      <t>メイ</t>
    </rPh>
    <phoneticPr fontId="8"/>
  </si>
  <si>
    <t>4名　20名　（入力）</t>
    <rPh sb="1" eb="2">
      <t>メイ</t>
    </rPh>
    <rPh sb="5" eb="6">
      <t>メイ</t>
    </rPh>
    <rPh sb="8" eb="10">
      <t>ニュウリョク</t>
    </rPh>
    <phoneticPr fontId="8"/>
  </si>
  <si>
    <t>避難訓練は、定期的に実施することとし、最低年1回以上は実施する。
避難訓練は以下の種類がある
・立退き避難（利用者を避難先まで移動）
・情報伝達訓練や避難経路を確認する訓練
・持ち出し品を準備する訓練
・図上による訓練　
など。比較的取り組みやすい訓練から実施する方法や、別日に分けて実施や様々な訓練をローテーションで実施する方法など</t>
    <rPh sb="0" eb="4">
      <t>ヒナンクンレン</t>
    </rPh>
    <rPh sb="6" eb="9">
      <t>テイキテキ</t>
    </rPh>
    <rPh sb="10" eb="12">
      <t>ジッシ</t>
    </rPh>
    <rPh sb="19" eb="21">
      <t>サイテイ</t>
    </rPh>
    <rPh sb="21" eb="22">
      <t>ネン</t>
    </rPh>
    <rPh sb="23" eb="24">
      <t>カイ</t>
    </rPh>
    <rPh sb="24" eb="26">
      <t>イジョウ</t>
    </rPh>
    <rPh sb="27" eb="29">
      <t>ジッシ</t>
    </rPh>
    <rPh sb="33" eb="35">
      <t>ヒナン</t>
    </rPh>
    <rPh sb="35" eb="37">
      <t>クンレン</t>
    </rPh>
    <rPh sb="38" eb="40">
      <t>イカ</t>
    </rPh>
    <rPh sb="41" eb="43">
      <t>シュルイ</t>
    </rPh>
    <rPh sb="48" eb="50">
      <t>タチノ</t>
    </rPh>
    <rPh sb="51" eb="53">
      <t>ヒナン</t>
    </rPh>
    <rPh sb="54" eb="57">
      <t>リヨウシャ</t>
    </rPh>
    <rPh sb="58" eb="61">
      <t>ヒナンサキ</t>
    </rPh>
    <rPh sb="63" eb="65">
      <t>イドウ</t>
    </rPh>
    <rPh sb="68" eb="70">
      <t>ジョウホウ</t>
    </rPh>
    <rPh sb="70" eb="72">
      <t>デンタツ</t>
    </rPh>
    <rPh sb="72" eb="74">
      <t>クンレン</t>
    </rPh>
    <rPh sb="75" eb="79">
      <t>ヒナンケイロ</t>
    </rPh>
    <rPh sb="80" eb="82">
      <t>カクニン</t>
    </rPh>
    <rPh sb="84" eb="86">
      <t>クンレン</t>
    </rPh>
    <rPh sb="88" eb="89">
      <t>モ</t>
    </rPh>
    <rPh sb="90" eb="91">
      <t>ダ</t>
    </rPh>
    <rPh sb="92" eb="93">
      <t>ヒン</t>
    </rPh>
    <rPh sb="94" eb="96">
      <t>ジュンビ</t>
    </rPh>
    <rPh sb="98" eb="100">
      <t>クンレン</t>
    </rPh>
    <rPh sb="102" eb="104">
      <t>ズジョウ</t>
    </rPh>
    <rPh sb="107" eb="109">
      <t>クンレン</t>
    </rPh>
    <rPh sb="114" eb="117">
      <t>ヒカクテキ</t>
    </rPh>
    <rPh sb="117" eb="118">
      <t>ト</t>
    </rPh>
    <rPh sb="119" eb="120">
      <t>ク</t>
    </rPh>
    <rPh sb="124" eb="126">
      <t>クンレン</t>
    </rPh>
    <rPh sb="128" eb="130">
      <t>ジッシ</t>
    </rPh>
    <rPh sb="132" eb="134">
      <t>ホウホウ</t>
    </rPh>
    <rPh sb="136" eb="138">
      <t>ベツビ</t>
    </rPh>
    <rPh sb="139" eb="140">
      <t>ワ</t>
    </rPh>
    <rPh sb="142" eb="144">
      <t>ジッシ</t>
    </rPh>
    <rPh sb="145" eb="147">
      <t>サマザマ</t>
    </rPh>
    <rPh sb="148" eb="150">
      <t>クンレン</t>
    </rPh>
    <rPh sb="159" eb="161">
      <t>ジッシ</t>
    </rPh>
    <rPh sb="163" eb="165">
      <t>ホウホウ</t>
    </rPh>
    <phoneticPr fontId="8"/>
  </si>
  <si>
    <t>情報伝達訓練</t>
  </si>
  <si>
    <t>施設の３階（入力）</t>
    <rPh sb="0" eb="2">
      <t>シセツ</t>
    </rPh>
    <rPh sb="4" eb="5">
      <t>カイ</t>
    </rPh>
    <rPh sb="6" eb="8">
      <t>ニュウリョク</t>
    </rPh>
    <phoneticPr fontId="8"/>
  </si>
  <si>
    <t>平日と異なる</t>
  </si>
  <si>
    <t>（あれば入力）</t>
    <rPh sb="4" eb="6">
      <t>ニュウリョク</t>
    </rPh>
    <phoneticPr fontId="8"/>
  </si>
  <si>
    <t>ハザードマップ等を活用した図上訓練</t>
  </si>
  <si>
    <t>内水</t>
    <rPh sb="0" eb="2">
      <t>ナイスイ</t>
    </rPh>
    <phoneticPr fontId="8"/>
  </si>
  <si>
    <t>　内水</t>
    <rPh sb="1" eb="3">
      <t>ナイスイ</t>
    </rPh>
    <phoneticPr fontId="8"/>
  </si>
  <si>
    <t>氾濫注意水位</t>
    <phoneticPr fontId="8"/>
  </si>
  <si>
    <t>レベル２氾濫注意報</t>
    <rPh sb="4" eb="6">
      <t>ハンラン</t>
    </rPh>
    <rPh sb="6" eb="9">
      <t>チュウイホウ</t>
    </rPh>
    <phoneticPr fontId="8"/>
  </si>
  <si>
    <t>レベル３氾濫警報</t>
    <rPh sb="4" eb="6">
      <t>ハンラン</t>
    </rPh>
    <rPh sb="6" eb="8">
      <t>ケイホウ</t>
    </rPh>
    <phoneticPr fontId="8"/>
  </si>
  <si>
    <t>避難誘導体制・ルートの確認</t>
    <rPh sb="0" eb="4">
      <t>ヒナンユウドウ</t>
    </rPh>
    <rPh sb="4" eb="6">
      <t>タイセイ</t>
    </rPh>
    <rPh sb="11" eb="13">
      <t>カクニン</t>
    </rPh>
    <phoneticPr fontId="8"/>
  </si>
  <si>
    <t>避難誘導要員</t>
    <rPh sb="0" eb="4">
      <t>ヒナンユウドウ</t>
    </rPh>
    <rPh sb="4" eb="6">
      <t>ヨウイン</t>
    </rPh>
    <phoneticPr fontId="8"/>
  </si>
  <si>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8"/>
  </si>
  <si>
    <t>施設内全体の避難誘導</t>
    <phoneticPr fontId="8"/>
  </si>
  <si>
    <t>レベル２氾濫注意情報</t>
    <rPh sb="4" eb="6">
      <t>ハンラン</t>
    </rPh>
    <rPh sb="6" eb="8">
      <t>チュウイ</t>
    </rPh>
    <rPh sb="8" eb="10">
      <t>ジョウホウ</t>
    </rPh>
    <phoneticPr fontId="8"/>
  </si>
  <si>
    <t>レベル３氾濫警戒情報</t>
    <rPh sb="4" eb="6">
      <t>ハンラン</t>
    </rPh>
    <rPh sb="6" eb="10">
      <t>ケイカイジョウホウ</t>
    </rPh>
    <phoneticPr fontId="8"/>
  </si>
  <si>
    <t>レベル４氾濫危険情報</t>
    <rPh sb="4" eb="6">
      <t>ハンラン</t>
    </rPh>
    <rPh sb="6" eb="8">
      <t>キケン</t>
    </rPh>
    <rPh sb="8" eb="10">
      <t>ジョウホウ</t>
    </rPh>
    <phoneticPr fontId="8"/>
  </si>
  <si>
    <t>レベル５氾濫発生情報</t>
    <rPh sb="4" eb="6">
      <t>ハンラン</t>
    </rPh>
    <rPh sb="6" eb="8">
      <t>ハッセイ</t>
    </rPh>
    <rPh sb="8" eb="10">
      <t>ジョウホウ</t>
    </rPh>
    <phoneticPr fontId="8"/>
  </si>
  <si>
    <t>レベル５氾濫特別情報</t>
    <rPh sb="4" eb="6">
      <t>ハンラン</t>
    </rPh>
    <rPh sb="6" eb="10">
      <t>トクベツジョウホウ</t>
    </rPh>
    <phoneticPr fontId="8"/>
  </si>
  <si>
    <t>レベル４氾濫危険警報</t>
    <rPh sb="4" eb="6">
      <t>ハンラン</t>
    </rPh>
    <rPh sb="6" eb="8">
      <t>キケン</t>
    </rPh>
    <rPh sb="8" eb="10">
      <t>ケイホウ</t>
    </rPh>
    <phoneticPr fontId="8"/>
  </si>
  <si>
    <t>　計画を作成又は必要に応じて見直し・修正をしたときは、当該計画を市町村長へ報告する。</t>
    <rPh sb="1" eb="3">
      <t>ケイカク</t>
    </rPh>
    <rPh sb="4" eb="6">
      <t>サクセイ</t>
    </rPh>
    <rPh sb="6" eb="7">
      <t>マタ</t>
    </rPh>
    <rPh sb="8" eb="10">
      <t>ヒツヨウ</t>
    </rPh>
    <rPh sb="11" eb="12">
      <t>オウ</t>
    </rPh>
    <rPh sb="14" eb="16">
      <t>ミナオ</t>
    </rPh>
    <rPh sb="18" eb="20">
      <t>シュウセイ</t>
    </rPh>
    <rPh sb="27" eb="29">
      <t>トウガイ</t>
    </rPh>
    <rPh sb="29" eb="31">
      <t>ケイカク</t>
    </rPh>
    <rPh sb="32" eb="36">
      <t>シチョウソンチョウ</t>
    </rPh>
    <rPh sb="37" eb="39">
      <t>ホウコク</t>
    </rPh>
    <phoneticPr fontId="8"/>
  </si>
  <si>
    <t>※昼間は通所部門と入所部門の合計人数を記載</t>
    <rPh sb="1" eb="3">
      <t>ヒルマ</t>
    </rPh>
    <rPh sb="4" eb="8">
      <t>ツウショブモン</t>
    </rPh>
    <rPh sb="9" eb="13">
      <t>ニュウショブモン</t>
    </rPh>
    <rPh sb="14" eb="16">
      <t>ゴウケイ</t>
    </rPh>
    <rPh sb="16" eb="18">
      <t>ニンズウ</t>
    </rPh>
    <rPh sb="19" eb="21">
      <t>キサイ</t>
    </rPh>
    <phoneticPr fontId="8"/>
  </si>
  <si>
    <t>※夜間は入所部門の人数を記載</t>
    <rPh sb="1" eb="3">
      <t>ヤカン</t>
    </rPh>
    <rPh sb="4" eb="8">
      <t>ニュウショブモン</t>
    </rPh>
    <rPh sb="9" eb="11">
      <t>ニンズウ</t>
    </rPh>
    <rPh sb="12" eb="14">
      <t>キサイ</t>
    </rPh>
    <phoneticPr fontId="8"/>
  </si>
  <si>
    <t>本計画は、避難訓練の結果や社会情勢の変化に伴い、定期的に見直すものとする。</t>
    <rPh sb="0" eb="3">
      <t>ホンケイカク</t>
    </rPh>
    <rPh sb="5" eb="7">
      <t>ヒナン</t>
    </rPh>
    <rPh sb="7" eb="9">
      <t>クンレン</t>
    </rPh>
    <rPh sb="10" eb="12">
      <t>ケッカ</t>
    </rPh>
    <rPh sb="13" eb="17">
      <t>シャカイジョウセイ</t>
    </rPh>
    <rPh sb="18" eb="20">
      <t>ヘンカ</t>
    </rPh>
    <rPh sb="21" eb="22">
      <t>トモナ</t>
    </rPh>
    <rPh sb="24" eb="27">
      <t>テイキテキ</t>
    </rPh>
    <rPh sb="28" eb="30">
      <t>ミナオ</t>
    </rPh>
    <phoneticPr fontId="8"/>
  </si>
  <si>
    <t xml:space="preserve"> この計画は、本施設の利用者の洪水または雨水出水（内水）浸水発生時の円滑かつ迅速な避難の確保を図ることを目的とする。
　また、作成した避難確保計画に基づいて、安全な避難行動を確実に行うことができるよう、防災教育や訓練を行い、施設の職員や利用者に対して、洪水・雨水出水（内水）に関する知識を深めるとともに、訓練等を通して課題等を抽出し、必要に応じてこの計画を見直ししていくものとする。</t>
    <rPh sb="7" eb="8">
      <t>ホン</t>
    </rPh>
    <rPh sb="8" eb="10">
      <t>シセツ</t>
    </rPh>
    <rPh sb="11" eb="14">
      <t>リヨウシャ</t>
    </rPh>
    <rPh sb="15" eb="17">
      <t>コウズイ</t>
    </rPh>
    <rPh sb="20" eb="22">
      <t>ウスイ</t>
    </rPh>
    <rPh sb="22" eb="24">
      <t>シュッスイ</t>
    </rPh>
    <rPh sb="25" eb="27">
      <t>ナイスイ</t>
    </rPh>
    <rPh sb="28" eb="30">
      <t>シンスイ</t>
    </rPh>
    <rPh sb="30" eb="32">
      <t>ハッセイ</t>
    </rPh>
    <rPh sb="32" eb="33">
      <t>ジ</t>
    </rPh>
    <rPh sb="34" eb="36">
      <t>エンカツ</t>
    </rPh>
    <rPh sb="38" eb="40">
      <t>ジンソク</t>
    </rPh>
    <rPh sb="41" eb="43">
      <t>ヒナン</t>
    </rPh>
    <rPh sb="44" eb="46">
      <t>カクホ</t>
    </rPh>
    <rPh sb="47" eb="48">
      <t>ハカ</t>
    </rPh>
    <rPh sb="52" eb="54">
      <t>モクテキ</t>
    </rPh>
    <phoneticPr fontId="8"/>
  </si>
  <si>
    <t>近隣の
安全な場所</t>
    <rPh sb="0" eb="2">
      <t>キンリン</t>
    </rPh>
    <rPh sb="4" eb="6">
      <t>アンゼン</t>
    </rPh>
    <rPh sb="7" eb="9">
      <t>バショ</t>
    </rPh>
    <phoneticPr fontId="8"/>
  </si>
  <si>
    <t>避難開始基準</t>
    <rPh sb="0" eb="2">
      <t>ヒナン</t>
    </rPh>
    <rPh sb="2" eb="4">
      <t>カイシ</t>
    </rPh>
    <rPh sb="4" eb="6">
      <t>キジュン</t>
    </rPh>
    <phoneticPr fontId="8"/>
  </si>
  <si>
    <t>移動
手段</t>
    <rPh sb="0" eb="2">
      <t>イドウ</t>
    </rPh>
    <rPh sb="3" eb="5">
      <t>シュダン</t>
    </rPh>
    <phoneticPr fontId="8"/>
  </si>
  <si>
    <t>避難に
要す時間</t>
    <rPh sb="0" eb="2">
      <t>ヒナン</t>
    </rPh>
    <rPh sb="4" eb="5">
      <t>ヨウ</t>
    </rPh>
    <rPh sb="6" eb="8">
      <t>ジカン</t>
    </rPh>
    <phoneticPr fontId="8"/>
  </si>
  <si>
    <t>避難行動判定は、以下に該当のURLを参考にしてください。</t>
    <rPh sb="0" eb="4">
      <t>ヒナンコウドウ</t>
    </rPh>
    <rPh sb="4" eb="6">
      <t>ハンテイ</t>
    </rPh>
    <rPh sb="8" eb="10">
      <t>イカ</t>
    </rPh>
    <rPh sb="11" eb="13">
      <t>ガイトウ</t>
    </rPh>
    <rPh sb="18" eb="20">
      <t>サンコウ</t>
    </rPh>
    <phoneticPr fontId="8"/>
  </si>
  <si>
    <t>インターネットに接続したパソコン</t>
    <rPh sb="8" eb="10">
      <t>セツゾク</t>
    </rPh>
    <phoneticPr fontId="8"/>
  </si>
  <si>
    <t>情報収集・
伝達</t>
    <phoneticPr fontId="8"/>
  </si>
  <si>
    <t>救急用品</t>
    <rPh sb="0" eb="4">
      <t>キュウキュウヨウヒン</t>
    </rPh>
    <phoneticPr fontId="8"/>
  </si>
  <si>
    <t>携帯トイレ</t>
    <rPh sb="0" eb="2">
      <t>ケイタイ</t>
    </rPh>
    <phoneticPr fontId="8"/>
  </si>
  <si>
    <t>避難誘導要員</t>
    <rPh sb="0" eb="6">
      <t>ヒナンユウドウヨウイン</t>
    </rPh>
    <phoneticPr fontId="8"/>
  </si>
  <si>
    <t>屋内安全確保を選択するかどうかは、以下に該当するか検討の上、慎重に判断する。</t>
    <rPh sb="0" eb="6">
      <t>オクナイアンゼンカクホ</t>
    </rPh>
    <rPh sb="7" eb="9">
      <t>センタク</t>
    </rPh>
    <rPh sb="17" eb="19">
      <t>イカ</t>
    </rPh>
    <rPh sb="20" eb="22">
      <t>ガイトウ</t>
    </rPh>
    <rPh sb="25" eb="27">
      <t>ケントウ</t>
    </rPh>
    <rPh sb="28" eb="29">
      <t>ウエ</t>
    </rPh>
    <rPh sb="30" eb="32">
      <t>シンチョウ</t>
    </rPh>
    <rPh sb="33" eb="35">
      <t>ハンダン</t>
    </rPh>
    <phoneticPr fontId="8"/>
  </si>
  <si>
    <t>　系列施設や他の同種類似施設</t>
    <rPh sb="1" eb="3">
      <t>ケイレツ</t>
    </rPh>
    <rPh sb="3" eb="5">
      <t>シセツ</t>
    </rPh>
    <rPh sb="6" eb="7">
      <t>タ</t>
    </rPh>
    <rPh sb="8" eb="10">
      <t>ドウシュ</t>
    </rPh>
    <rPh sb="10" eb="12">
      <t>ルイジ</t>
    </rPh>
    <rPh sb="12" eb="14">
      <t>シセツ</t>
    </rPh>
    <phoneticPr fontId="8"/>
  </si>
  <si>
    <t>↓該当する施設が「有」の場合、入力</t>
    <rPh sb="1" eb="3">
      <t>ガイトウ</t>
    </rPh>
    <rPh sb="5" eb="7">
      <t>シセツ</t>
    </rPh>
    <rPh sb="9" eb="10">
      <t>アリ</t>
    </rPh>
    <rPh sb="12" eb="14">
      <t>バアイ</t>
    </rPh>
    <rPh sb="15" eb="17">
      <t>ニュウリョク</t>
    </rPh>
    <phoneticPr fontId="8"/>
  </si>
  <si>
    <t>グループホーム△△</t>
    <phoneticPr fontId="8"/>
  </si>
  <si>
    <t>●●施設、グループホーム●●など</t>
    <rPh sb="2" eb="4">
      <t>シセツ</t>
    </rPh>
    <phoneticPr fontId="8"/>
  </si>
  <si>
    <t>避難に要する時間</t>
    <rPh sb="0" eb="2">
      <t>ヒナン</t>
    </rPh>
    <rPh sb="3" eb="4">
      <t>ヨウ</t>
    </rPh>
    <rPh sb="6" eb="8">
      <t>ジカン</t>
    </rPh>
    <phoneticPr fontId="8"/>
  </si>
  <si>
    <t>分</t>
    <rPh sb="0" eb="1">
      <t>フン</t>
    </rPh>
    <phoneticPr fontId="8"/>
  </si>
  <si>
    <t>15（入力）</t>
    <rPh sb="3" eb="5">
      <t>ニュウリョク</t>
    </rPh>
    <phoneticPr fontId="8"/>
  </si>
  <si>
    <t>　近隣の安全な場所</t>
    <rPh sb="1" eb="3">
      <t>キンリン</t>
    </rPh>
    <rPh sb="4" eb="6">
      <t>アンゼン</t>
    </rPh>
    <rPh sb="7" eb="9">
      <t>バショ</t>
    </rPh>
    <phoneticPr fontId="8"/>
  </si>
  <si>
    <t>■■■</t>
    <phoneticPr fontId="8"/>
  </si>
  <si>
    <t>※利用者数は最大の利用者数を記載（おおよその利用者数でもよい）</t>
    <rPh sb="1" eb="4">
      <t>リヨウシャ</t>
    </rPh>
    <rPh sb="4" eb="5">
      <t>スウ</t>
    </rPh>
    <rPh sb="6" eb="8">
      <t>サイダイ</t>
    </rPh>
    <rPh sb="9" eb="13">
      <t>リヨウシャスウ</t>
    </rPh>
    <rPh sb="14" eb="16">
      <t>キサイ</t>
    </rPh>
    <rPh sb="22" eb="25">
      <t>リヨウシャ</t>
    </rPh>
    <rPh sb="25" eb="26">
      <t>スウ</t>
    </rPh>
    <phoneticPr fontId="8"/>
  </si>
  <si>
    <t>静岡市南部</t>
  </si>
  <si>
    <t>気象庁キキクル
（https://www.jma.go.jp/bosai/risk/）</t>
    <rPh sb="0" eb="3">
      <t>キショウチョウ</t>
    </rPh>
    <phoneticPr fontId="8"/>
  </si>
  <si>
    <t>避難確保計画（洪水・内水）</t>
    <rPh sb="0" eb="6">
      <t>ヒナンカクホケイカク</t>
    </rPh>
    <rPh sb="7" eb="9">
      <t>コウズイ</t>
    </rPh>
    <rPh sb="10" eb="12">
      <t>ナイスイ</t>
    </rPh>
    <phoneticPr fontId="8"/>
  </si>
  <si>
    <t>指定緊急
避難場所</t>
    <rPh sb="0" eb="2">
      <t>シテイ</t>
    </rPh>
    <rPh sb="2" eb="4">
      <t>キンキュウ</t>
    </rPh>
    <rPh sb="5" eb="7">
      <t>ヒナン</t>
    </rPh>
    <rPh sb="7" eb="8">
      <t>バ</t>
    </rPh>
    <phoneticPr fontId="8"/>
  </si>
  <si>
    <t>➢</t>
  </si>
  <si>
    <r>
      <rPr>
        <sz val="7"/>
        <color theme="1"/>
        <rFont val="ＭＳ ゴシック"/>
        <family val="3"/>
        <charset val="128"/>
      </rPr>
      <t xml:space="preserve">　 </t>
    </r>
    <r>
      <rPr>
        <sz val="14"/>
        <color theme="1"/>
        <rFont val="ＭＳ ゴシック"/>
        <family val="3"/>
        <charset val="128"/>
      </rPr>
      <t>連絡体制及び防災体制は、以下のとおりとする。</t>
    </r>
    <rPh sb="2" eb="4">
      <t>レンラク</t>
    </rPh>
    <rPh sb="4" eb="6">
      <t>タイセイ</t>
    </rPh>
    <rPh sb="6" eb="7">
      <t>オヨ</t>
    </rPh>
    <rPh sb="8" eb="10">
      <t>ボウサイ</t>
    </rPh>
    <rPh sb="10" eb="12">
      <t>タイセイ</t>
    </rPh>
    <rPh sb="14" eb="16">
      <t>イカ</t>
    </rPh>
    <phoneticPr fontId="8"/>
  </si>
  <si>
    <t>避難先</t>
    <rPh sb="0" eb="3">
      <t>ヒナンサキ</t>
    </rPh>
    <phoneticPr fontId="8"/>
  </si>
  <si>
    <t>3階建</t>
  </si>
  <si>
    <t>↓該当施設への避難の必要性「有」の場合、入力</t>
    <rPh sb="1" eb="3">
      <t>ガイトウ</t>
    </rPh>
    <rPh sb="3" eb="5">
      <t>シセツ</t>
    </rPh>
    <rPh sb="7" eb="9">
      <t>ヒナン</t>
    </rPh>
    <rPh sb="10" eb="13">
      <t>ヒツヨウセイ</t>
    </rPh>
    <rPh sb="14" eb="15">
      <t>ア</t>
    </rPh>
    <rPh sb="17" eb="19">
      <t>バアイ</t>
    </rPh>
    <rPh sb="20" eb="22">
      <t>ニュウリョク</t>
    </rPh>
    <phoneticPr fontId="8"/>
  </si>
  <si>
    <t>大沢川、継川、草薙川等（入力）</t>
    <rPh sb="0" eb="3">
      <t>オオサワガワ</t>
    </rPh>
    <rPh sb="4" eb="5">
      <t>ツ</t>
    </rPh>
    <rPh sb="5" eb="6">
      <t>カワ</t>
    </rPh>
    <rPh sb="7" eb="9">
      <t>クサナギ</t>
    </rPh>
    <rPh sb="9" eb="10">
      <t>カワ</t>
    </rPh>
    <rPh sb="10" eb="11">
      <t>トウ</t>
    </rPh>
    <rPh sb="12" eb="14">
      <t>ニュウリョク</t>
    </rPh>
    <phoneticPr fontId="8"/>
  </si>
  <si>
    <t>系列施設や
他の同種類似施設</t>
    <rPh sb="0" eb="2">
      <t>ケイレツ</t>
    </rPh>
    <rPh sb="2" eb="4">
      <t>シセツ</t>
    </rPh>
    <rPh sb="6" eb="7">
      <t>ホカ</t>
    </rPh>
    <rPh sb="8" eb="10">
      <t>ドウシュ</t>
    </rPh>
    <rPh sb="10" eb="14">
      <t>ルイジシセツ</t>
    </rPh>
    <phoneticPr fontId="8"/>
  </si>
  <si>
    <t>避難先としての選定</t>
    <rPh sb="0" eb="3">
      <t>ヒナンサキ</t>
    </rPh>
    <rPh sb="7" eb="9">
      <t>センテイ</t>
    </rPh>
    <phoneticPr fontId="8"/>
  </si>
  <si>
    <t>場所の選定</t>
    <rPh sb="0" eb="2">
      <t>バショ</t>
    </rPh>
    <rPh sb="3" eb="5">
      <t>センテイ</t>
    </rPh>
    <phoneticPr fontId="8"/>
  </si>
  <si>
    <t>また、災害の可能性がある場合は、気象庁が公表している時系列情報を確認して、防災体制を事前に検討・確認を行う。</t>
    <rPh sb="16" eb="19">
      <t>キショウチョウ</t>
    </rPh>
    <rPh sb="20" eb="22">
      <t>コウヒョウ</t>
    </rPh>
    <rPh sb="26" eb="29">
      <t>ジケイレツ</t>
    </rPh>
    <phoneticPr fontId="8"/>
  </si>
  <si>
    <t>◎屋内安全確保を図るときは、施設内図で避難ルートを示したうえで貼り付けてください。</t>
    <rPh sb="1" eb="3">
      <t>オクナイ</t>
    </rPh>
    <rPh sb="3" eb="7">
      <t>アンゼンカクホ</t>
    </rPh>
    <rPh sb="8" eb="9">
      <t>ハカ</t>
    </rPh>
    <rPh sb="14" eb="17">
      <t>シセツナイ</t>
    </rPh>
    <rPh sb="17" eb="18">
      <t>ズ</t>
    </rPh>
    <rPh sb="19" eb="21">
      <t>ヒナン</t>
    </rPh>
    <rPh sb="25" eb="26">
      <t>シメ</t>
    </rPh>
    <rPh sb="31" eb="32">
      <t>ハ</t>
    </rPh>
    <rPh sb="33" eb="34">
      <t>ツ</t>
    </rPh>
    <phoneticPr fontId="8"/>
  </si>
  <si>
    <t>ここに施設及び避難先の位置と、施設から避難先までの避難ルートを示した避難経路図を貼り付けて下さい。</t>
    <rPh sb="9" eb="10">
      <t>サキ</t>
    </rPh>
    <rPh sb="21" eb="22">
      <t>サキ</t>
    </rPh>
    <rPh sb="31" eb="32">
      <t>シメ</t>
    </rPh>
    <rPh sb="34" eb="39">
      <t>ヒナンケイロズ</t>
    </rPh>
    <rPh sb="40" eb="41">
      <t>ハ</t>
    </rPh>
    <rPh sb="42" eb="43">
      <t>ツ</t>
    </rPh>
    <rPh sb="45" eb="46">
      <t>クダ</t>
    </rPh>
    <phoneticPr fontId="8"/>
  </si>
  <si>
    <t>　●家屋倒壊等氾濫想定区域、土砂災害警戒区域、土砂災害特別警戒区域、
　　津波による浸水のおそれがある区域に存していないこと。</t>
    <rPh sb="2" eb="4">
      <t>カオク</t>
    </rPh>
    <rPh sb="4" eb="6">
      <t>トウカイ</t>
    </rPh>
    <rPh sb="6" eb="7">
      <t>トウ</t>
    </rPh>
    <rPh sb="7" eb="9">
      <t>ハンラン</t>
    </rPh>
    <rPh sb="9" eb="13">
      <t>ソウテイクイキ</t>
    </rPh>
    <rPh sb="14" eb="16">
      <t>ドシャ</t>
    </rPh>
    <rPh sb="16" eb="18">
      <t>サイガイ</t>
    </rPh>
    <rPh sb="18" eb="22">
      <t>ケイカイクイキ</t>
    </rPh>
    <rPh sb="23" eb="27">
      <t>ドシャサイガイ</t>
    </rPh>
    <rPh sb="27" eb="29">
      <t>トクベツ</t>
    </rPh>
    <rPh sb="29" eb="33">
      <t>ケイカイクイキ</t>
    </rPh>
    <rPh sb="37" eb="39">
      <t>ツナミ</t>
    </rPh>
    <rPh sb="42" eb="44">
      <t>シンスイ</t>
    </rPh>
    <rPh sb="51" eb="53">
      <t>クイキ</t>
    </rPh>
    <rPh sb="54" eb="55">
      <t>ゾン</t>
    </rPh>
    <phoneticPr fontId="8"/>
  </si>
  <si>
    <t>　●浸水しない居室があること。</t>
    <rPh sb="2" eb="4">
      <t>シンスイ</t>
    </rPh>
    <rPh sb="7" eb="9">
      <t>キョシツ</t>
    </rPh>
    <phoneticPr fontId="8"/>
  </si>
  <si>
    <t>　●一定期間浸水することにより生じる可能性がある支障を許容できること。</t>
    <rPh sb="2" eb="6">
      <t>イッテイキカン</t>
    </rPh>
    <rPh sb="6" eb="8">
      <t>シンスイ</t>
    </rPh>
    <rPh sb="15" eb="16">
      <t>ショウ</t>
    </rPh>
    <rPh sb="18" eb="21">
      <t>カノウセイ</t>
    </rPh>
    <rPh sb="24" eb="26">
      <t>シショウ</t>
    </rPh>
    <rPh sb="27" eb="29">
      <t>キョヨウ</t>
    </rPh>
    <phoneticPr fontId="8"/>
  </si>
  <si>
    <t>避難開始基準</t>
    <rPh sb="0" eb="6">
      <t>ヒナンカイシキジュン</t>
    </rPh>
    <phoneticPr fontId="8"/>
  </si>
  <si>
    <t>レベル３高齢者等避難</t>
    <rPh sb="4" eb="7">
      <t>コウレイシャ</t>
    </rPh>
    <rPh sb="7" eb="8">
      <t>トウ</t>
    </rPh>
    <rPh sb="8" eb="10">
      <t>ヒナン</t>
    </rPh>
    <phoneticPr fontId="8"/>
  </si>
  <si>
    <t>レベル３高齢者等避難（入力）</t>
    <rPh sb="11" eb="13">
      <t>ニュウリョク</t>
    </rPh>
    <phoneticPr fontId="8"/>
  </si>
  <si>
    <t>避難先は「避難場所」「屋内安全確保を図る場所」「系列施設や他の同種類似施設」「近隣の安全な場所」のうち、いずれか１か所のみでも構いません。ただし、屋内安全確保のみとする場合は、施設の浸水深等を踏まえて、安全な避難が行えるか慎重に検討を行ってください。</t>
    <rPh sb="0" eb="3">
      <t>ヒナンサキ</t>
    </rPh>
    <rPh sb="5" eb="9">
      <t>ヒナンバショ</t>
    </rPh>
    <rPh sb="11" eb="17">
      <t>オクナイアンゼンカクホ</t>
    </rPh>
    <rPh sb="18" eb="19">
      <t>ハカ</t>
    </rPh>
    <rPh sb="20" eb="22">
      <t>バショ</t>
    </rPh>
    <rPh sb="58" eb="59">
      <t>ショ</t>
    </rPh>
    <rPh sb="63" eb="64">
      <t>カマ</t>
    </rPh>
    <rPh sb="73" eb="79">
      <t>オクナイアンゼンカクホ</t>
    </rPh>
    <rPh sb="84" eb="86">
      <t>バアイ</t>
    </rPh>
    <rPh sb="88" eb="90">
      <t>シセツ</t>
    </rPh>
    <rPh sb="91" eb="93">
      <t>シンスイ</t>
    </rPh>
    <rPh sb="93" eb="94">
      <t>フカ</t>
    </rPh>
    <rPh sb="94" eb="95">
      <t>トウ</t>
    </rPh>
    <rPh sb="96" eb="97">
      <t>フ</t>
    </rPh>
    <rPh sb="101" eb="103">
      <t>アンゼン</t>
    </rPh>
    <rPh sb="104" eb="106">
      <t>ヒナン</t>
    </rPh>
    <rPh sb="107" eb="108">
      <t>オコナ</t>
    </rPh>
    <rPh sb="111" eb="113">
      <t>シンチョウ</t>
    </rPh>
    <rPh sb="114" eb="116">
      <t>ケントウ</t>
    </rPh>
    <rPh sb="117" eb="118">
      <t>オコナ</t>
    </rPh>
    <phoneticPr fontId="8"/>
  </si>
  <si>
    <t>移動用車両の
準備</t>
    <rPh sb="0" eb="3">
      <t>イドウヨウ</t>
    </rPh>
    <rPh sb="3" eb="5">
      <t>シャリョウ</t>
    </rPh>
    <rPh sb="7" eb="9">
      <t>ジュンビ</t>
    </rPh>
    <phoneticPr fontId="8"/>
  </si>
  <si>
    <t>ひな形１（令和８年５月版）</t>
    <rPh sb="2" eb="3">
      <t>ガタ</t>
    </rPh>
    <phoneticPr fontId="8"/>
  </si>
  <si>
    <r>
      <t>連絡先電話番号</t>
    </r>
    <r>
      <rPr>
        <sz val="9"/>
        <color theme="1"/>
        <rFont val="ＭＳ ゴシック"/>
        <family val="3"/>
        <charset val="128"/>
      </rPr>
      <t>（上記電話番号と異なる場合）</t>
    </r>
    <rPh sb="0" eb="3">
      <t>レンラクサキ</t>
    </rPh>
    <rPh sb="3" eb="7">
      <t>デンワバンゴウ</t>
    </rPh>
    <rPh sb="8" eb="10">
      <t>ジョウキ</t>
    </rPh>
    <rPh sb="10" eb="12">
      <t>デンワ</t>
    </rPh>
    <rPh sb="12" eb="14">
      <t>バンゴウ</t>
    </rPh>
    <rPh sb="15" eb="16">
      <t>コト</t>
    </rPh>
    <rPh sb="18" eb="20">
      <t>バアイ</t>
    </rPh>
    <phoneticPr fontId="8"/>
  </si>
  <si>
    <t>054-●●●-●●●●</t>
    <phoneticPr fontId="8"/>
  </si>
  <si>
    <t>4．防災体制 （洪水または雨水出水（内水））</t>
    <rPh sb="8" eb="10">
      <t>コウズイ</t>
    </rPh>
    <rPh sb="13" eb="15">
      <t>ウスイ</t>
    </rPh>
    <rPh sb="15" eb="17">
      <t>シュッスイ</t>
    </rPh>
    <rPh sb="18" eb="20">
      <t>ナイスイ</t>
    </rPh>
    <phoneticPr fontId="8"/>
  </si>
  <si>
    <t>警戒レベル３高齢者等避難
警戒レベル４
避難指示</t>
    <rPh sb="0" eb="2">
      <t>ケイカイ</t>
    </rPh>
    <rPh sb="14" eb="16">
      <t>ケイカイ</t>
    </rPh>
    <phoneticPr fontId="8"/>
  </si>
  <si>
    <t>(2)情報伝達</t>
    <phoneticPr fontId="8"/>
  </si>
  <si>
    <r>
      <t xml:space="preserve">　洪水時の避難先は、「洪水・内水・高潮ハザードマップ」（しずマップ）と別添指定緊急避難場所一覧を確認し、以下の場所とする。
</t>
    </r>
    <r>
      <rPr>
        <sz val="12"/>
        <color theme="1"/>
        <rFont val="ＭＳ ゴシック"/>
        <family val="3"/>
        <charset val="128"/>
      </rPr>
      <t xml:space="preserve">
</t>
    </r>
    <rPh sb="1" eb="4">
      <t>コウズイジ</t>
    </rPh>
    <rPh sb="5" eb="7">
      <t>ヒナン</t>
    </rPh>
    <rPh sb="7" eb="8">
      <t>サキ</t>
    </rPh>
    <rPh sb="11" eb="13">
      <t>コウズイ</t>
    </rPh>
    <rPh sb="14" eb="16">
      <t>ナイスイ</t>
    </rPh>
    <rPh sb="17" eb="19">
      <t>タカシオ</t>
    </rPh>
    <rPh sb="35" eb="37">
      <t>ベッテン</t>
    </rPh>
    <rPh sb="37" eb="39">
      <t>シテイ</t>
    </rPh>
    <rPh sb="39" eb="41">
      <t>キンキュウ</t>
    </rPh>
    <rPh sb="41" eb="43">
      <t>ヒナン</t>
    </rPh>
    <rPh sb="43" eb="45">
      <t>バショ</t>
    </rPh>
    <rPh sb="45" eb="47">
      <t>イチラン</t>
    </rPh>
    <rPh sb="48" eb="50">
      <t>カクニン</t>
    </rPh>
    <rPh sb="52" eb="54">
      <t>イカ</t>
    </rPh>
    <rPh sb="55" eb="57">
      <t>バショ</t>
    </rPh>
    <phoneticPr fontId="8"/>
  </si>
  <si>
    <r>
      <t>◎災害ごとに避難の方法は異なります。風水害時の緊急避難場所とする施設は静岡市ホームページ等により確認して下さい。
　</t>
    </r>
    <r>
      <rPr>
        <sz val="12"/>
        <color theme="1"/>
        <rFont val="ＭＳ ゴシック"/>
        <family val="3"/>
        <charset val="128"/>
      </rPr>
      <t>※緊急避難場所と避難所は異なりますのでご注意ください。
　　・緊急避難場所 … 災害から命を守るために緊急的に避難する場所
　　・避難所　　　 … 災害により居住場所を確保できなくなった人
　　　　　　　　　　　が、臨時的に生活する施設</t>
    </r>
    <rPh sb="1" eb="3">
      <t>サイガイ</t>
    </rPh>
    <rPh sb="6" eb="8">
      <t>ヒナン</t>
    </rPh>
    <rPh sb="9" eb="11">
      <t>ホウホウ</t>
    </rPh>
    <rPh sb="12" eb="13">
      <t>コト</t>
    </rPh>
    <rPh sb="18" eb="21">
      <t>フウスイガイ</t>
    </rPh>
    <rPh sb="21" eb="22">
      <t>ジ</t>
    </rPh>
    <rPh sb="23" eb="25">
      <t>キンキュウ</t>
    </rPh>
    <rPh sb="25" eb="27">
      <t>ヒナン</t>
    </rPh>
    <rPh sb="27" eb="29">
      <t>バショ</t>
    </rPh>
    <rPh sb="32" eb="34">
      <t>シセツ</t>
    </rPh>
    <rPh sb="35" eb="38">
      <t>シズオカシ</t>
    </rPh>
    <rPh sb="44" eb="45">
      <t>ナド</t>
    </rPh>
    <rPh sb="48" eb="50">
      <t>カクニン</t>
    </rPh>
    <rPh sb="52" eb="53">
      <t>クダ</t>
    </rPh>
    <rPh sb="78" eb="80">
      <t>チュウイ</t>
    </rPh>
    <rPh sb="89" eb="95">
      <t>キンキュウヒナンバショ</t>
    </rPh>
    <rPh sb="98" eb="100">
      <t>サイガイ</t>
    </rPh>
    <rPh sb="102" eb="103">
      <t>イノチ</t>
    </rPh>
    <rPh sb="104" eb="105">
      <t>マモ</t>
    </rPh>
    <rPh sb="117" eb="119">
      <t>バショ</t>
    </rPh>
    <rPh sb="123" eb="126">
      <t>ヒナンジョ</t>
    </rPh>
    <rPh sb="132" eb="134">
      <t>サイガイ</t>
    </rPh>
    <rPh sb="137" eb="141">
      <t>キョジュウバショ</t>
    </rPh>
    <rPh sb="142" eb="144">
      <t>カクホ</t>
    </rPh>
    <rPh sb="151" eb="152">
      <t>ヒト</t>
    </rPh>
    <rPh sb="166" eb="169">
      <t>リンジテキ</t>
    </rPh>
    <rPh sb="170" eb="172">
      <t>セイカツ</t>
    </rPh>
    <rPh sb="174" eb="176">
      <t>シセツ</t>
    </rPh>
    <phoneticPr fontId="8"/>
  </si>
  <si>
    <t xml:space="preserve"> これらの資器材等については、日頃からその維持管理に努めるものとする。</t>
    <phoneticPr fontId="8"/>
  </si>
  <si>
    <t>0.5（入力）</t>
    <rPh sb="4" eb="6">
      <t>ニュウリョク</t>
    </rPh>
    <phoneticPr fontId="8"/>
  </si>
  <si>
    <t>0.23（入力）</t>
    <rPh sb="5" eb="7">
      <t>ニュウリョク</t>
    </rPh>
    <phoneticPr fontId="8"/>
  </si>
  <si>
    <t>0.4（入力）</t>
    <rPh sb="4" eb="6">
      <t>ニュウリョク</t>
    </rPh>
    <phoneticPr fontId="8"/>
  </si>
  <si>
    <t>0.3（入力）</t>
    <rPh sb="4" eb="6">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</si>
</sst>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47"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2"/>
      <color rgb="FFFF0000"/>
      <name val="ＭＳ ゴシック"/>
      <family val="3"/>
      <charset val="128"/>
    </font>
    <font>
      <b/>
      <sz val="12"/>
      <color rgb="FFC00000"/>
      <name val="ＭＳ ゴシック"/>
      <family val="3"/>
      <charset val="128"/>
    </font>
    <font>
      <b/>
      <sz val="14"/>
      <color theme="1"/>
      <name val="ＭＳ ゴシック"/>
      <family val="3"/>
      <charset val="128"/>
    </font>
    <font>
      <sz val="14"/>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0070C0"/>
      <name val="ＭＳ ゴシック"/>
      <family val="3"/>
      <charset val="128"/>
    </font>
    <font>
      <sz val="12"/>
      <color rgb="FF0070C0"/>
      <name val="ＭＳ ゴシック"/>
      <family val="3"/>
      <charset val="128"/>
    </font>
    <font>
      <sz val="11"/>
      <color rgb="FF0070C0"/>
      <name val="ＭＳ Ｐゴシック"/>
      <family val="2"/>
      <charset val="128"/>
      <scheme val="minor"/>
    </font>
    <font>
      <sz val="10"/>
      <color rgb="FF0070C0"/>
      <name val="ＭＳ Ｐゴシック"/>
      <family val="2"/>
      <charset val="128"/>
      <scheme val="minor"/>
    </font>
    <font>
      <sz val="14"/>
      <color theme="1"/>
      <name val="ＭＳ Ｐゴシック"/>
      <family val="2"/>
      <charset val="128"/>
      <scheme val="minor"/>
    </font>
    <font>
      <sz val="12"/>
      <color rgb="FF0070C0"/>
      <name val="ＭＳ Ｐゴシック"/>
      <family val="2"/>
      <charset val="128"/>
      <scheme val="minor"/>
    </font>
    <font>
      <sz val="9"/>
      <color theme="1"/>
      <name val="ＭＳ ゴシック"/>
      <family val="3"/>
      <charset val="128"/>
    </font>
    <font>
      <sz val="16"/>
      <color theme="1"/>
      <name val="ＭＳ Ｐゴシック"/>
      <family val="2"/>
      <charset val="128"/>
      <scheme val="minor"/>
    </font>
    <font>
      <sz val="36"/>
      <color theme="1"/>
      <name val="ＭＳ Ｐゴシック"/>
      <family val="2"/>
      <charset val="128"/>
      <scheme val="minor"/>
    </font>
    <font>
      <sz val="16"/>
      <color theme="1"/>
      <name val="ＭＳ Ｐゴシック"/>
      <family val="3"/>
      <charset val="128"/>
      <scheme val="minor"/>
    </font>
    <font>
      <sz val="28"/>
      <color theme="1"/>
      <name val="ＭＳ Ｐゴシック"/>
      <family val="3"/>
      <charset val="128"/>
      <scheme val="minor"/>
    </font>
    <font>
      <sz val="28"/>
      <color theme="1"/>
      <name val="ＭＳ Ｐゴシック"/>
      <family val="2"/>
      <charset val="128"/>
      <scheme val="minor"/>
    </font>
    <font>
      <sz val="28"/>
      <color theme="1"/>
      <name val="ＭＳ ゴシック"/>
      <family val="3"/>
      <charset val="128"/>
    </font>
    <font>
      <sz val="22"/>
      <color theme="1"/>
      <name val="ＭＳ ゴシック"/>
      <family val="3"/>
      <charset val="128"/>
    </font>
    <font>
      <sz val="24"/>
      <color theme="1"/>
      <name val="ＭＳ ゴシック"/>
      <family val="3"/>
      <charset val="128"/>
    </font>
    <font>
      <sz val="13"/>
      <color theme="1"/>
      <name val="ＭＳ Ｐゴシック"/>
      <family val="3"/>
      <charset val="128"/>
      <scheme val="minor"/>
    </font>
    <font>
      <u/>
      <sz val="11"/>
      <color theme="1"/>
      <name val="ＭＳ Ｐゴシック"/>
      <family val="2"/>
      <charset val="128"/>
      <scheme val="minor"/>
    </font>
  </fonts>
  <fills count="1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tint="0.59996337778862885"/>
        <bgColor indexed="64"/>
      </patternFill>
    </fill>
    <fill>
      <patternFill patternType="solid">
        <fgColor theme="0"/>
        <bgColor indexed="64"/>
      </patternFill>
    </fill>
  </fills>
  <borders count="7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auto="1"/>
      </right>
      <top style="thin">
        <color indexed="64"/>
      </top>
      <bottom/>
      <diagonal/>
    </border>
    <border>
      <left style="thin">
        <color auto="1"/>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thin">
        <color auto="1"/>
      </top>
      <bottom/>
      <diagonal/>
    </border>
    <border>
      <left style="thin">
        <color auto="1"/>
      </left>
      <right style="medium">
        <color auto="1"/>
      </right>
      <top style="thin">
        <color auto="1"/>
      </top>
      <bottom/>
      <diagonal/>
    </border>
    <border>
      <left style="medium">
        <color indexed="64"/>
      </left>
      <right/>
      <top style="thin">
        <color auto="1"/>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style="medium">
        <color indexed="64"/>
      </bottom>
      <diagonal/>
    </border>
    <border diagonalDown="1">
      <left style="thin">
        <color indexed="64"/>
      </left>
      <right style="thin">
        <color auto="1"/>
      </right>
      <top style="thin">
        <color indexed="64"/>
      </top>
      <bottom style="thin">
        <color auto="1"/>
      </bottom>
      <diagonal style="thin">
        <color indexed="64"/>
      </diagonal>
    </border>
  </borders>
  <cellStyleXfs count="4">
    <xf numFmtId="0" fontId="0" fillId="0" borderId="0">
      <alignment vertical="center"/>
    </xf>
    <xf numFmtId="0" fontId="23" fillId="0" borderId="0" applyNumberFormat="0" applyFill="0" applyBorder="0" applyAlignment="0" applyProtection="0">
      <alignment vertical="center"/>
    </xf>
    <xf numFmtId="0" fontId="24" fillId="0" borderId="0"/>
    <xf numFmtId="0" fontId="27" fillId="0" borderId="0">
      <alignment vertical="center"/>
    </xf>
  </cellStyleXfs>
  <cellXfs count="500">
    <xf numFmtId="0" fontId="0" fillId="0" borderId="0" xfId="0">
      <alignment vertical="center"/>
    </xf>
    <xf numFmtId="0" fontId="1" fillId="0" borderId="0" xfId="0" applyFont="1" applyAlignment="1">
      <alignment horizontal="justify" vertical="center"/>
    </xf>
    <xf numFmtId="0" fontId="5" fillId="0" borderId="0" xfId="0" applyFont="1" applyAlignment="1">
      <alignment horizontal="center" vertical="center"/>
    </xf>
    <xf numFmtId="0" fontId="6" fillId="0" borderId="0" xfId="0" applyFont="1">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6" fillId="0" borderId="0" xfId="0" applyFont="1" applyAlignment="1">
      <alignment vertical="center" wrapText="1"/>
    </xf>
    <xf numFmtId="0" fontId="12" fillId="0" borderId="0" xfId="0" applyFont="1">
      <alignment vertical="center"/>
    </xf>
    <xf numFmtId="0" fontId="3" fillId="0" borderId="14" xfId="0" applyFont="1" applyBorder="1" applyAlignment="1">
      <alignment vertical="top"/>
    </xf>
    <xf numFmtId="0" fontId="1" fillId="0" borderId="31" xfId="0" applyFont="1" applyBorder="1">
      <alignment vertical="center"/>
    </xf>
    <xf numFmtId="0" fontId="12" fillId="0" borderId="31" xfId="0" applyFont="1" applyBorder="1">
      <alignment vertical="center"/>
    </xf>
    <xf numFmtId="0" fontId="1" fillId="0" borderId="23" xfId="0" applyFont="1" applyBorder="1">
      <alignment vertical="center"/>
    </xf>
    <xf numFmtId="0" fontId="1" fillId="0" borderId="8" xfId="0" applyFont="1" applyBorder="1">
      <alignment vertical="center"/>
    </xf>
    <xf numFmtId="0" fontId="12" fillId="0" borderId="8" xfId="0" applyFont="1" applyBorder="1" applyAlignment="1">
      <alignment vertical="top"/>
    </xf>
    <xf numFmtId="0" fontId="12" fillId="0" borderId="36" xfId="0" applyFont="1" applyBorder="1" applyAlignment="1">
      <alignment vertical="top"/>
    </xf>
    <xf numFmtId="0" fontId="1" fillId="0" borderId="9" xfId="0" applyFont="1" applyBorder="1" applyAlignment="1">
      <alignment horizontal="justify" vertical="center"/>
    </xf>
    <xf numFmtId="0" fontId="12" fillId="0" borderId="6" xfId="0" applyFont="1" applyBorder="1">
      <alignment vertical="center"/>
    </xf>
    <xf numFmtId="0" fontId="9" fillId="0" borderId="0" xfId="0" applyFont="1">
      <alignment vertical="center"/>
    </xf>
    <xf numFmtId="0" fontId="6" fillId="0" borderId="17" xfId="0" applyFont="1" applyBorder="1" applyAlignment="1">
      <alignment horizontal="justify" vertical="center" wrapText="1"/>
    </xf>
    <xf numFmtId="0" fontId="10" fillId="2" borderId="14" xfId="0" applyFont="1" applyFill="1" applyBorder="1" applyAlignment="1">
      <alignment vertical="center" wrapText="1"/>
    </xf>
    <xf numFmtId="0" fontId="10" fillId="0" borderId="17" xfId="0" applyFont="1" applyBorder="1" applyAlignment="1">
      <alignment horizontal="justify" vertical="center" wrapText="1"/>
    </xf>
    <xf numFmtId="0" fontId="10" fillId="0" borderId="0" xfId="0" applyFont="1" applyAlignment="1">
      <alignment vertical="center" wrapText="1"/>
    </xf>
    <xf numFmtId="0" fontId="10" fillId="0" borderId="14" xfId="0" applyFont="1" applyBorder="1" applyAlignment="1">
      <alignment vertical="center" wrapText="1"/>
    </xf>
    <xf numFmtId="0" fontId="9" fillId="0" borderId="0" xfId="0" applyFont="1" applyAlignment="1">
      <alignment horizontal="justify" vertical="center" wrapText="1"/>
    </xf>
    <xf numFmtId="0" fontId="10" fillId="0" borderId="40" xfId="0" applyFont="1" applyBorder="1" applyAlignment="1">
      <alignment vertical="center" wrapText="1"/>
    </xf>
    <xf numFmtId="0" fontId="9" fillId="0" borderId="42" xfId="0" applyFont="1" applyBorder="1" applyAlignment="1">
      <alignment horizontal="justify" vertical="center" wrapText="1"/>
    </xf>
    <xf numFmtId="176" fontId="9" fillId="0" borderId="0" xfId="0" applyNumberFormat="1" applyFont="1" applyAlignment="1">
      <alignment horizontal="justify" vertical="center" wrapText="1"/>
    </xf>
    <xf numFmtId="0" fontId="6" fillId="0" borderId="41" xfId="0" applyFont="1" applyBorder="1" applyAlignment="1">
      <alignment horizontal="justify" vertical="center" wrapText="1"/>
    </xf>
    <xf numFmtId="0" fontId="6" fillId="0" borderId="42" xfId="0" applyFont="1" applyBorder="1" applyAlignment="1">
      <alignment horizontal="justify" vertical="center" wrapText="1"/>
    </xf>
    <xf numFmtId="0" fontId="10" fillId="0" borderId="0" xfId="0" applyFont="1" applyAlignment="1">
      <alignment horizontal="justify" vertical="center" wrapText="1"/>
    </xf>
    <xf numFmtId="0" fontId="9"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10" fillId="4" borderId="44" xfId="0" applyFont="1" applyFill="1" applyBorder="1" applyAlignment="1">
      <alignment vertical="center" wrapText="1"/>
    </xf>
    <xf numFmtId="0" fontId="6" fillId="0" borderId="0" xfId="0" applyFont="1" applyAlignment="1">
      <alignment horizontal="justify" vertical="center" wrapText="1"/>
    </xf>
    <xf numFmtId="0" fontId="1" fillId="0" borderId="33" xfId="0" applyFont="1" applyBorder="1">
      <alignment vertical="center"/>
    </xf>
    <xf numFmtId="0" fontId="1" fillId="0" borderId="24" xfId="0" applyFont="1" applyBorder="1">
      <alignment vertical="center"/>
    </xf>
    <xf numFmtId="0" fontId="1" fillId="0" borderId="46"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6" xfId="0" applyFont="1" applyBorder="1" applyAlignment="1">
      <alignment vertical="top"/>
    </xf>
    <xf numFmtId="0" fontId="6" fillId="0" borderId="42" xfId="0" applyFont="1" applyBorder="1" applyAlignment="1">
      <alignment vertical="center" wrapText="1"/>
    </xf>
    <xf numFmtId="0" fontId="12" fillId="0" borderId="4" xfId="0" applyFont="1" applyBorder="1">
      <alignment vertical="center"/>
    </xf>
    <xf numFmtId="0" fontId="12" fillId="0" borderId="5" xfId="0" applyFont="1" applyBorder="1">
      <alignment vertical="center"/>
    </xf>
    <xf numFmtId="0" fontId="1" fillId="0" borderId="8" xfId="0" applyFont="1" applyBorder="1" applyAlignment="1">
      <alignment horizontal="justify" vertical="center"/>
    </xf>
    <xf numFmtId="0" fontId="12" fillId="0" borderId="3" xfId="0" applyFont="1" applyBorder="1">
      <alignment vertical="center"/>
    </xf>
    <xf numFmtId="0" fontId="12" fillId="0" borderId="2" xfId="0" applyFont="1" applyBorder="1">
      <alignment vertical="center"/>
    </xf>
    <xf numFmtId="0" fontId="1" fillId="0" borderId="8" xfId="0" applyFont="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center"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3"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1" fillId="0" borderId="8" xfId="0" applyFont="1" applyBorder="1" applyAlignment="1">
      <alignment vertical="center" wrapText="1"/>
    </xf>
    <xf numFmtId="0" fontId="1" fillId="0" borderId="8" xfId="0" applyFont="1" applyBorder="1" applyAlignment="1">
      <alignment vertical="top"/>
    </xf>
    <xf numFmtId="177" fontId="9" fillId="0" borderId="0" xfId="0" applyNumberFormat="1" applyFont="1" applyAlignment="1">
      <alignment horizontal="right" vertical="center" wrapText="1"/>
    </xf>
    <xf numFmtId="177" fontId="9" fillId="0" borderId="0" xfId="0" applyNumberFormat="1" applyFont="1" applyAlignment="1">
      <alignment vertical="center" wrapText="1"/>
    </xf>
    <xf numFmtId="0" fontId="14" fillId="0" borderId="0" xfId="0" applyFont="1">
      <alignment vertical="center"/>
    </xf>
    <xf numFmtId="0" fontId="9" fillId="0" borderId="0" xfId="0" applyFont="1" applyAlignment="1">
      <alignment horizontal="right" vertical="center" wrapText="1"/>
    </xf>
    <xf numFmtId="0" fontId="10" fillId="2" borderId="20" xfId="0" applyFont="1" applyFill="1" applyBorder="1" applyAlignment="1">
      <alignment vertical="center" wrapText="1"/>
    </xf>
    <xf numFmtId="0" fontId="6" fillId="0" borderId="3" xfId="0" applyFont="1" applyBorder="1" applyAlignment="1">
      <alignment vertical="center" wrapText="1"/>
    </xf>
    <xf numFmtId="0" fontId="9" fillId="0" borderId="42" xfId="0" applyFont="1" applyBorder="1" applyAlignment="1">
      <alignment vertical="center" wrapText="1"/>
    </xf>
    <xf numFmtId="0" fontId="9" fillId="0" borderId="3" xfId="0" applyFont="1" applyBorder="1" applyAlignment="1">
      <alignment vertical="center" wrapText="1"/>
    </xf>
    <xf numFmtId="0" fontId="15" fillId="0" borderId="0" xfId="0" applyFont="1">
      <alignment vertical="center"/>
    </xf>
    <xf numFmtId="0" fontId="2"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wrapText="1"/>
    </xf>
    <xf numFmtId="0" fontId="9" fillId="0" borderId="0" xfId="0" applyFont="1" applyAlignment="1">
      <alignment vertical="center" shrinkToFit="1"/>
    </xf>
    <xf numFmtId="0" fontId="6" fillId="0" borderId="41" xfId="0" applyFont="1" applyBorder="1" applyAlignment="1">
      <alignment vertical="center" wrapText="1"/>
    </xf>
    <xf numFmtId="0" fontId="6" fillId="0" borderId="17" xfId="0" applyFont="1" applyBorder="1" applyAlignment="1">
      <alignment vertical="center" wrapText="1"/>
    </xf>
    <xf numFmtId="0" fontId="10" fillId="0" borderId="17" xfId="0" applyFont="1" applyBorder="1" applyAlignment="1">
      <alignment vertical="center" wrapText="1"/>
    </xf>
    <xf numFmtId="0" fontId="6" fillId="0" borderId="0" xfId="0" applyFont="1" applyAlignment="1">
      <alignment vertical="center" shrinkToFit="1"/>
    </xf>
    <xf numFmtId="0" fontId="6" fillId="0" borderId="21" xfId="0" applyFont="1" applyBorder="1" applyAlignment="1">
      <alignment horizontal="center" vertical="center" shrinkToFit="1"/>
    </xf>
    <xf numFmtId="0" fontId="10" fillId="2" borderId="15" xfId="0" applyFont="1" applyFill="1" applyBorder="1" applyAlignment="1">
      <alignment vertical="center" shrinkToFit="1"/>
    </xf>
    <xf numFmtId="0" fontId="10" fillId="0" borderId="15" xfId="0" applyFont="1" applyBorder="1" applyAlignment="1">
      <alignment vertical="center" shrinkToFit="1"/>
    </xf>
    <xf numFmtId="176" fontId="9" fillId="0" borderId="16" xfId="0" applyNumberFormat="1" applyFont="1" applyBorder="1" applyAlignment="1">
      <alignment horizontal="justify" vertical="center" shrinkToFit="1"/>
    </xf>
    <xf numFmtId="0" fontId="6" fillId="0" borderId="16" xfId="0" applyFont="1" applyBorder="1" applyAlignment="1">
      <alignment horizontal="justify" vertical="center" shrinkToFit="1"/>
    </xf>
    <xf numFmtId="0" fontId="6" fillId="0" borderId="18" xfId="0" applyFont="1" applyBorder="1" applyAlignment="1">
      <alignment horizontal="justify" vertical="center" shrinkToFit="1"/>
    </xf>
    <xf numFmtId="0" fontId="10" fillId="2" borderId="21" xfId="0" applyFont="1" applyFill="1" applyBorder="1" applyAlignment="1">
      <alignment vertical="center" shrinkToFit="1"/>
    </xf>
    <xf numFmtId="0" fontId="10" fillId="4" borderId="45" xfId="0" applyFont="1" applyFill="1" applyBorder="1" applyAlignment="1">
      <alignment vertical="center" shrinkToFit="1"/>
    </xf>
    <xf numFmtId="0" fontId="10" fillId="0" borderId="16" xfId="0" applyFont="1" applyBorder="1" applyAlignment="1">
      <alignment vertical="center" shrinkToFit="1"/>
    </xf>
    <xf numFmtId="0" fontId="9" fillId="0" borderId="16" xfId="0" applyFont="1" applyBorder="1" applyAlignment="1">
      <alignment horizontal="justify" vertical="center" shrinkToFit="1"/>
    </xf>
    <xf numFmtId="0" fontId="9" fillId="4" borderId="44" xfId="0" applyFont="1" applyFill="1" applyBorder="1" applyAlignment="1">
      <alignment vertical="center" wrapText="1"/>
    </xf>
    <xf numFmtId="0" fontId="6" fillId="4" borderId="45" xfId="0" applyFont="1" applyFill="1" applyBorder="1" applyAlignment="1">
      <alignment horizontal="justify" vertical="center" shrinkToFit="1"/>
    </xf>
    <xf numFmtId="0" fontId="6" fillId="4" borderId="44" xfId="0" applyFont="1" applyFill="1" applyBorder="1">
      <alignment vertical="center"/>
    </xf>
    <xf numFmtId="0" fontId="6" fillId="4" borderId="45" xfId="0" applyFont="1" applyFill="1" applyBorder="1" applyAlignment="1">
      <alignment vertical="center" shrinkToFit="1"/>
    </xf>
    <xf numFmtId="0" fontId="9" fillId="4" borderId="44" xfId="0" applyFont="1" applyFill="1" applyBorder="1" applyAlignment="1">
      <alignment horizontal="justify" vertical="center" wrapText="1"/>
    </xf>
    <xf numFmtId="0" fontId="9" fillId="4" borderId="45" xfId="0" applyFont="1" applyFill="1" applyBorder="1" applyAlignment="1">
      <alignment horizontal="justify" vertical="center" shrinkToFit="1"/>
    </xf>
    <xf numFmtId="0" fontId="9" fillId="3" borderId="39" xfId="0" applyFont="1" applyFill="1" applyBorder="1" applyAlignment="1" applyProtection="1">
      <alignment horizontal="justify" vertical="center" wrapText="1"/>
      <protection locked="0"/>
    </xf>
    <xf numFmtId="0" fontId="0" fillId="3" borderId="39" xfId="0" applyFill="1" applyBorder="1" applyAlignment="1" applyProtection="1">
      <alignment horizontal="center" vertical="center"/>
      <protection locked="0"/>
    </xf>
    <xf numFmtId="177" fontId="9" fillId="3" borderId="39" xfId="0" applyNumberFormat="1" applyFont="1" applyFill="1" applyBorder="1" applyAlignment="1" applyProtection="1">
      <alignment horizontal="right" vertical="center" wrapText="1"/>
      <protection locked="0"/>
    </xf>
    <xf numFmtId="0" fontId="12" fillId="6" borderId="19" xfId="0" applyFont="1" applyFill="1" applyBorder="1">
      <alignment vertical="center"/>
    </xf>
    <xf numFmtId="0" fontId="12" fillId="6" borderId="21" xfId="0" applyFont="1" applyFill="1" applyBorder="1">
      <alignment vertical="center"/>
    </xf>
    <xf numFmtId="0" fontId="6" fillId="0" borderId="0" xfId="0" applyFont="1" applyAlignment="1">
      <alignment horizontal="right" vertical="center" shrinkToFit="1"/>
    </xf>
    <xf numFmtId="0" fontId="6" fillId="0" borderId="3" xfId="0" applyFont="1" applyBorder="1" applyAlignment="1">
      <alignment vertical="center" shrinkToFit="1"/>
    </xf>
    <xf numFmtId="0" fontId="19" fillId="0" borderId="16" xfId="0" applyFont="1" applyBorder="1" applyAlignment="1">
      <alignment horizontal="justify" vertical="center" shrinkToFit="1"/>
    </xf>
    <xf numFmtId="176" fontId="19" fillId="0" borderId="16" xfId="0" applyNumberFormat="1" applyFont="1" applyBorder="1" applyAlignment="1">
      <alignment horizontal="justify" vertical="center" shrinkToFit="1"/>
    </xf>
    <xf numFmtId="0" fontId="3" fillId="0" borderId="31" xfId="0" applyFont="1" applyBorder="1" applyAlignment="1">
      <alignment vertical="top"/>
    </xf>
    <xf numFmtId="0" fontId="3" fillId="0" borderId="17" xfId="0" applyFont="1" applyBorder="1" applyAlignment="1">
      <alignment vertical="top"/>
    </xf>
    <xf numFmtId="0" fontId="1" fillId="0" borderId="3" xfId="0" applyFont="1" applyBorder="1" applyAlignment="1">
      <alignment vertical="center" wrapText="1"/>
    </xf>
    <xf numFmtId="0" fontId="3" fillId="0" borderId="30" xfId="0" applyFont="1" applyBorder="1">
      <alignment vertical="center"/>
    </xf>
    <xf numFmtId="0" fontId="12" fillId="0" borderId="32" xfId="0" applyFont="1" applyBorder="1">
      <alignment vertical="center"/>
    </xf>
    <xf numFmtId="0" fontId="7" fillId="0" borderId="48" xfId="0" applyFont="1" applyBorder="1" applyAlignment="1">
      <alignment horizontal="right" vertical="center"/>
    </xf>
    <xf numFmtId="0" fontId="1" fillId="0" borderId="3" xfId="0" applyFont="1" applyBorder="1" applyAlignment="1">
      <alignment vertical="top" wrapText="1"/>
    </xf>
    <xf numFmtId="0" fontId="0" fillId="6" borderId="0" xfId="0" applyFill="1">
      <alignment vertical="center"/>
    </xf>
    <xf numFmtId="0" fontId="0" fillId="7" borderId="0" xfId="0" applyFill="1">
      <alignment vertical="center"/>
    </xf>
    <xf numFmtId="0" fontId="0" fillId="8" borderId="0" xfId="0" applyFill="1">
      <alignment vertical="center"/>
    </xf>
    <xf numFmtId="0" fontId="0" fillId="9" borderId="0" xfId="0" applyFill="1">
      <alignment vertical="center"/>
    </xf>
    <xf numFmtId="0" fontId="6" fillId="0" borderId="12" xfId="0" applyFont="1" applyBorder="1" applyAlignment="1">
      <alignment horizontal="right" vertical="center"/>
    </xf>
    <xf numFmtId="0" fontId="1" fillId="0" borderId="12" xfId="0" applyFont="1" applyBorder="1" applyAlignment="1">
      <alignment horizontal="right" vertical="center"/>
    </xf>
    <xf numFmtId="0" fontId="1" fillId="0" borderId="47" xfId="0" applyFont="1" applyBorder="1" applyAlignment="1">
      <alignment horizontal="right" vertical="center"/>
    </xf>
    <xf numFmtId="0" fontId="5" fillId="0" borderId="12" xfId="0" applyFont="1" applyBorder="1" applyAlignment="1">
      <alignment horizontal="right" vertical="center"/>
    </xf>
    <xf numFmtId="0" fontId="5" fillId="0" borderId="12" xfId="0" applyFont="1" applyBorder="1">
      <alignment vertical="center"/>
    </xf>
    <xf numFmtId="0" fontId="0" fillId="10" borderId="0" xfId="0" applyFill="1">
      <alignment vertical="center"/>
    </xf>
    <xf numFmtId="0" fontId="0" fillId="11" borderId="0" xfId="0" applyFill="1">
      <alignment vertical="center"/>
    </xf>
    <xf numFmtId="0" fontId="21" fillId="0" borderId="0" xfId="0" applyFont="1" applyAlignment="1">
      <alignment vertical="top" wrapText="1"/>
    </xf>
    <xf numFmtId="0" fontId="21" fillId="0" borderId="0" xfId="0" applyFont="1" applyAlignment="1">
      <alignment horizontal="right" vertical="center"/>
    </xf>
    <xf numFmtId="0" fontId="19" fillId="0" borderId="0" xfId="0" applyFont="1" applyAlignment="1">
      <alignment horizontal="justify" vertical="center" wrapText="1"/>
    </xf>
    <xf numFmtId="0" fontId="22" fillId="0" borderId="69" xfId="0" applyFont="1" applyBorder="1" applyAlignment="1">
      <alignment horizontal="center" vertical="center"/>
    </xf>
    <xf numFmtId="0" fontId="9" fillId="0" borderId="0" xfId="0" applyFont="1" applyAlignment="1">
      <alignment horizontal="right" vertical="center" shrinkToFit="1"/>
    </xf>
    <xf numFmtId="177" fontId="9" fillId="0" borderId="0" xfId="0" applyNumberFormat="1" applyFont="1" applyAlignment="1" applyProtection="1">
      <alignment horizontal="right" vertical="center" wrapText="1"/>
      <protection locked="0"/>
    </xf>
    <xf numFmtId="0" fontId="3" fillId="0" borderId="4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6" fillId="0" borderId="20" xfId="0" applyFont="1" applyBorder="1" applyAlignment="1">
      <alignment horizontal="center" vertical="center" wrapText="1"/>
    </xf>
    <xf numFmtId="0" fontId="9" fillId="0" borderId="0" xfId="0" applyFont="1" applyAlignment="1">
      <alignment horizontal="center" vertical="center" wrapText="1"/>
    </xf>
    <xf numFmtId="0" fontId="0" fillId="13" borderId="0" xfId="0" applyFill="1">
      <alignment vertical="center"/>
    </xf>
    <xf numFmtId="0" fontId="25" fillId="14" borderId="64" xfId="2" applyFont="1" applyFill="1" applyBorder="1" applyAlignment="1">
      <alignment horizontal="center"/>
    </xf>
    <xf numFmtId="0" fontId="25" fillId="0" borderId="0" xfId="2" applyFont="1"/>
    <xf numFmtId="0" fontId="19" fillId="0" borderId="16" xfId="0" applyFont="1" applyBorder="1" applyAlignment="1">
      <alignment vertical="center" shrinkToFit="1"/>
    </xf>
    <xf numFmtId="3" fontId="19" fillId="0" borderId="16" xfId="0" applyNumberFormat="1" applyFont="1" applyBorder="1" applyAlignment="1">
      <alignment horizontal="justify" vertical="center" shrinkToFit="1"/>
    </xf>
    <xf numFmtId="0" fontId="19" fillId="0" borderId="0" xfId="0" applyFont="1">
      <alignment vertical="center"/>
    </xf>
    <xf numFmtId="177" fontId="9" fillId="0" borderId="8" xfId="0" applyNumberFormat="1" applyFont="1" applyBorder="1" applyAlignment="1" applyProtection="1">
      <alignment horizontal="right" vertical="center" wrapText="1"/>
      <protection locked="0"/>
    </xf>
    <xf numFmtId="0" fontId="9" fillId="3" borderId="39" xfId="0" applyFont="1" applyFill="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lignment horizontal="left" vertical="center" wrapText="1"/>
    </xf>
    <xf numFmtId="177" fontId="9" fillId="0" borderId="0" xfId="0" applyNumberFormat="1" applyFont="1" applyAlignment="1" applyProtection="1">
      <alignment vertical="center" wrapText="1"/>
      <protection locked="0"/>
    </xf>
    <xf numFmtId="177" fontId="9" fillId="0" borderId="0" xfId="0" applyNumberFormat="1" applyFont="1" applyAlignment="1" applyProtection="1">
      <alignment horizontal="center" vertical="center" wrapText="1"/>
      <protection locked="0"/>
    </xf>
    <xf numFmtId="177" fontId="9" fillId="0" borderId="8" xfId="0" applyNumberFormat="1" applyFont="1" applyBorder="1" applyAlignment="1" applyProtection="1">
      <alignment vertical="center" wrapText="1"/>
      <protection locked="0"/>
    </xf>
    <xf numFmtId="0" fontId="9" fillId="3" borderId="39" xfId="0" applyFont="1" applyFill="1" applyBorder="1" applyAlignment="1" applyProtection="1">
      <alignment horizontal="center" vertical="center" wrapText="1"/>
      <protection locked="0"/>
    </xf>
    <xf numFmtId="0" fontId="0" fillId="0" borderId="0" xfId="0" applyAlignment="1">
      <alignment horizontal="right" vertical="center"/>
    </xf>
    <xf numFmtId="0" fontId="0" fillId="0" borderId="0" xfId="0" applyAlignment="1">
      <alignment horizontal="left" vertical="center"/>
    </xf>
    <xf numFmtId="178" fontId="9" fillId="0" borderId="0" xfId="0" applyNumberFormat="1"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6" fillId="0" borderId="0" xfId="0" applyFont="1" applyAlignment="1" applyProtection="1">
      <alignment vertical="top"/>
      <protection locked="0"/>
    </xf>
    <xf numFmtId="0" fontId="6" fillId="0" borderId="0" xfId="0" applyFont="1" applyProtection="1">
      <alignment vertical="center"/>
      <protection locked="0"/>
    </xf>
    <xf numFmtId="0" fontId="9" fillId="0" borderId="0" xfId="0" applyFont="1" applyAlignment="1" applyProtection="1">
      <alignment vertical="top" wrapText="1"/>
      <protection locked="0"/>
    </xf>
    <xf numFmtId="0" fontId="0" fillId="4" borderId="0" xfId="0" applyFill="1">
      <alignment vertical="center"/>
    </xf>
    <xf numFmtId="0" fontId="0" fillId="4" borderId="0" xfId="0" applyFill="1" applyAlignment="1">
      <alignment horizontal="right" vertical="center"/>
    </xf>
    <xf numFmtId="0" fontId="19" fillId="4" borderId="16" xfId="0" applyFont="1" applyFill="1" applyBorder="1" applyAlignment="1">
      <alignment horizontal="justify" vertical="center" shrinkToFit="1"/>
    </xf>
    <xf numFmtId="0" fontId="3" fillId="0" borderId="4" xfId="0" applyFont="1" applyBorder="1" applyAlignment="1">
      <alignment horizontal="center" vertical="center"/>
    </xf>
    <xf numFmtId="0" fontId="28" fillId="7" borderId="0" xfId="0" applyFont="1" applyFill="1">
      <alignment vertical="center"/>
    </xf>
    <xf numFmtId="0" fontId="29" fillId="7" borderId="0" xfId="0" applyFont="1" applyFill="1">
      <alignment vertical="center"/>
    </xf>
    <xf numFmtId="0" fontId="13" fillId="0" borderId="0" xfId="0" applyFont="1" applyAlignment="1">
      <alignment horizontal="center" vertical="center"/>
    </xf>
    <xf numFmtId="0" fontId="22" fillId="0" borderId="0" xfId="0" applyFont="1" applyAlignment="1">
      <alignment horizontal="center" vertical="center"/>
    </xf>
    <xf numFmtId="0" fontId="31" fillId="0" borderId="0" xfId="0" applyFont="1" applyAlignment="1">
      <alignment vertical="center" shrinkToFit="1"/>
    </xf>
    <xf numFmtId="0" fontId="32" fillId="3" borderId="39" xfId="0" applyFont="1" applyFill="1" applyBorder="1" applyAlignment="1" applyProtection="1">
      <alignment horizontal="center" vertical="center"/>
      <protection locked="0"/>
    </xf>
    <xf numFmtId="0" fontId="31" fillId="0" borderId="0" xfId="0" applyFont="1">
      <alignment vertical="center"/>
    </xf>
    <xf numFmtId="0" fontId="33" fillId="0" borderId="0" xfId="0" applyFont="1" applyAlignment="1">
      <alignment horizontal="right" vertical="center"/>
    </xf>
    <xf numFmtId="0" fontId="10" fillId="0" borderId="42" xfId="0" applyFont="1" applyBorder="1" applyAlignment="1">
      <alignment vertical="center" wrapText="1"/>
    </xf>
    <xf numFmtId="0" fontId="1" fillId="16" borderId="0" xfId="0" applyFont="1" applyFill="1" applyAlignment="1">
      <alignment horizontal="justify" vertical="center"/>
    </xf>
    <xf numFmtId="0" fontId="12" fillId="16" borderId="0" xfId="0" applyFont="1" applyFill="1">
      <alignment vertical="center"/>
    </xf>
    <xf numFmtId="0" fontId="1" fillId="0" borderId="8" xfId="0" applyFont="1" applyBorder="1" applyAlignment="1">
      <alignment horizontal="right" vertical="center"/>
    </xf>
    <xf numFmtId="0" fontId="1" fillId="0" borderId="0" xfId="0" applyFont="1" applyAlignment="1">
      <alignment horizontal="left" vertical="center" shrinkToFit="1"/>
    </xf>
    <xf numFmtId="0" fontId="1" fillId="0" borderId="9" xfId="0" applyFont="1" applyBorder="1" applyAlignment="1">
      <alignment horizontal="right" vertical="center"/>
    </xf>
    <xf numFmtId="0" fontId="1" fillId="0" borderId="0" xfId="0" applyFont="1" applyAlignment="1">
      <alignment vertical="center" shrinkToFit="1"/>
    </xf>
    <xf numFmtId="0" fontId="34" fillId="0" borderId="0" xfId="0" applyFont="1">
      <alignment vertical="center"/>
    </xf>
    <xf numFmtId="0" fontId="31" fillId="0" borderId="0" xfId="0" applyFont="1" applyAlignment="1">
      <alignment vertical="center" wrapText="1"/>
    </xf>
    <xf numFmtId="0" fontId="35" fillId="3" borderId="39" xfId="0" applyFont="1" applyFill="1" applyBorder="1" applyAlignment="1" applyProtection="1">
      <alignment horizontal="center" vertical="center"/>
      <protection locked="0"/>
    </xf>
    <xf numFmtId="0" fontId="31" fillId="0" borderId="0" xfId="0" applyFont="1" applyProtection="1">
      <alignment vertical="center"/>
      <protection locked="0"/>
    </xf>
    <xf numFmtId="0" fontId="31" fillId="0" borderId="0" xfId="0" applyFont="1" applyAlignment="1" applyProtection="1">
      <alignment horizontal="left" vertical="center" wrapText="1"/>
      <protection locked="0"/>
    </xf>
    <xf numFmtId="0" fontId="31" fillId="0" borderId="16" xfId="0" applyFont="1" applyBorder="1" applyAlignment="1">
      <alignment horizontal="justify" vertical="center" shrinkToFit="1"/>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top" wrapText="1"/>
    </xf>
    <xf numFmtId="0" fontId="37" fillId="0" borderId="0" xfId="0" applyFont="1">
      <alignment vertical="center"/>
    </xf>
    <xf numFmtId="0" fontId="39" fillId="0" borderId="0" xfId="0" applyFont="1">
      <alignment vertical="center"/>
    </xf>
    <xf numFmtId="0" fontId="38" fillId="0" borderId="0" xfId="0" applyFont="1">
      <alignment vertical="center"/>
    </xf>
    <xf numFmtId="0" fontId="2" fillId="0" borderId="0" xfId="0" applyFont="1" applyAlignment="1">
      <alignment horizontal="center" vertical="center"/>
    </xf>
    <xf numFmtId="0" fontId="40"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44"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43" fillId="0" borderId="0" xfId="0" applyNumberFormat="1" applyFont="1" applyAlignment="1">
      <alignment horizontal="center" vertical="center"/>
    </xf>
    <xf numFmtId="0" fontId="13"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wrapText="1" shrinkToFit="1"/>
    </xf>
    <xf numFmtId="0" fontId="1" fillId="0" borderId="3" xfId="0" applyFont="1" applyBorder="1" applyAlignment="1">
      <alignment horizontal="left" vertical="center" wrapText="1" shrinkToFit="1"/>
    </xf>
    <xf numFmtId="0" fontId="1" fillId="0" borderId="3" xfId="0" applyFont="1" applyBorder="1" applyAlignment="1">
      <alignment horizontal="center" vertical="top" wrapText="1"/>
    </xf>
    <xf numFmtId="0" fontId="1" fillId="0" borderId="0" xfId="0" applyFont="1" applyAlignment="1">
      <alignment horizontal="left" vertical="top" wrapText="1" shrinkToFit="1"/>
    </xf>
    <xf numFmtId="0" fontId="1" fillId="0" borderId="3" xfId="0" applyFont="1" applyBorder="1" applyAlignment="1">
      <alignment horizontal="left" vertical="top" wrapText="1" shrinkToFit="1"/>
    </xf>
    <xf numFmtId="0" fontId="6" fillId="0" borderId="0" xfId="0" applyFont="1" applyAlignment="1">
      <alignment horizontal="left" vertical="center" shrinkToFit="1"/>
    </xf>
    <xf numFmtId="0" fontId="0" fillId="0" borderId="8" xfId="0" applyBorder="1">
      <alignment vertical="center"/>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46" fillId="0" borderId="0" xfId="1" applyFont="1" applyFill="1">
      <alignment vertical="center"/>
    </xf>
    <xf numFmtId="0" fontId="1" fillId="5" borderId="11" xfId="0" applyFont="1" applyFill="1" applyBorder="1" applyAlignment="1">
      <alignment horizontal="right" vertical="center"/>
    </xf>
    <xf numFmtId="0" fontId="9" fillId="3" borderId="43"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locked="0"/>
    </xf>
    <xf numFmtId="0" fontId="6" fillId="0" borderId="0" xfId="0" applyFont="1" applyAlignment="1">
      <alignment vertical="center" wrapText="1"/>
    </xf>
    <xf numFmtId="179" fontId="9" fillId="3" borderId="43" xfId="0" applyNumberFormat="1" applyFont="1" applyFill="1" applyBorder="1" applyAlignment="1" applyProtection="1">
      <alignment vertical="center" wrapText="1"/>
      <protection locked="0"/>
    </xf>
    <xf numFmtId="179" fontId="9" fillId="3" borderId="1" xfId="0" applyNumberFormat="1" applyFont="1" applyFill="1" applyBorder="1" applyAlignment="1" applyProtection="1">
      <alignment vertical="center" wrapText="1"/>
      <protection locked="0"/>
    </xf>
    <xf numFmtId="0" fontId="9" fillId="3" borderId="43" xfId="0" applyFont="1" applyFill="1" applyBorder="1" applyAlignment="1" applyProtection="1">
      <alignment horizontal="right" vertical="center" wrapText="1"/>
      <protection locked="0"/>
    </xf>
    <xf numFmtId="0" fontId="9" fillId="3" borderId="1" xfId="0" applyFont="1" applyFill="1" applyBorder="1" applyAlignment="1" applyProtection="1">
      <alignment horizontal="right" vertical="center" wrapText="1"/>
      <protection locked="0"/>
    </xf>
    <xf numFmtId="0" fontId="9" fillId="3" borderId="43"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6" fillId="3" borderId="10" xfId="0" applyFont="1" applyFill="1" applyBorder="1" applyAlignment="1" applyProtection="1">
      <alignment vertical="top"/>
      <protection locked="0"/>
    </xf>
    <xf numFmtId="0" fontId="6" fillId="3" borderId="4" xfId="0" applyFont="1" applyFill="1" applyBorder="1" applyAlignment="1" applyProtection="1">
      <alignment vertical="top"/>
      <protection locked="0"/>
    </xf>
    <xf numFmtId="0" fontId="6" fillId="3" borderId="5" xfId="0" applyFont="1" applyFill="1" applyBorder="1" applyAlignment="1" applyProtection="1">
      <alignment vertical="top"/>
      <protection locked="0"/>
    </xf>
    <xf numFmtId="0" fontId="6" fillId="3" borderId="9" xfId="0" applyFont="1" applyFill="1" applyBorder="1" applyAlignment="1" applyProtection="1">
      <alignment vertical="top"/>
      <protection locked="0"/>
    </xf>
    <xf numFmtId="0" fontId="6" fillId="3" borderId="6" xfId="0" applyFont="1" applyFill="1" applyBorder="1" applyAlignment="1" applyProtection="1">
      <alignment vertical="top"/>
      <protection locked="0"/>
    </xf>
    <xf numFmtId="0" fontId="6" fillId="3" borderId="2" xfId="0" applyFont="1" applyFill="1" applyBorder="1" applyAlignment="1" applyProtection="1">
      <alignment vertical="top"/>
      <protection locked="0"/>
    </xf>
    <xf numFmtId="0" fontId="6" fillId="0" borderId="0" xfId="0" applyFont="1" applyAlignment="1">
      <alignment horizontal="center" vertical="center"/>
    </xf>
    <xf numFmtId="0" fontId="18" fillId="0" borderId="0" xfId="0" applyFont="1" applyAlignment="1">
      <alignment horizontal="center" vertical="center" wrapText="1" shrinkToFit="1"/>
    </xf>
    <xf numFmtId="0" fontId="10" fillId="2" borderId="19" xfId="0" applyFont="1" applyFill="1" applyBorder="1" applyAlignment="1">
      <alignment vertical="center" wrapText="1"/>
    </xf>
    <xf numFmtId="0" fontId="10" fillId="2" borderId="20" xfId="0" applyFont="1" applyFill="1" applyBorder="1" applyAlignment="1">
      <alignment vertical="center" wrapText="1"/>
    </xf>
    <xf numFmtId="0" fontId="10" fillId="2" borderId="21" xfId="0" applyFont="1" applyFill="1" applyBorder="1" applyAlignment="1">
      <alignment vertical="center" wrapText="1"/>
    </xf>
    <xf numFmtId="0" fontId="9" fillId="4" borderId="63" xfId="0" applyFont="1" applyFill="1" applyBorder="1" applyAlignment="1">
      <alignment vertical="center" wrapText="1"/>
    </xf>
    <xf numFmtId="0" fontId="9" fillId="4" borderId="44" xfId="0" applyFont="1" applyFill="1" applyBorder="1" applyAlignment="1">
      <alignment vertical="center" wrapText="1"/>
    </xf>
    <xf numFmtId="0" fontId="0" fillId="12" borderId="43" xfId="0" applyFill="1" applyBorder="1" applyAlignment="1">
      <alignment horizontal="right" vertical="center"/>
    </xf>
    <xf numFmtId="0" fontId="0" fillId="12" borderId="7" xfId="0" applyFill="1" applyBorder="1" applyAlignment="1">
      <alignment horizontal="right" vertical="center"/>
    </xf>
    <xf numFmtId="0" fontId="0" fillId="12" borderId="1" xfId="0" applyFill="1" applyBorder="1" applyAlignment="1">
      <alignment horizontal="right" vertical="center"/>
    </xf>
    <xf numFmtId="0" fontId="6"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6" fillId="4" borderId="63" xfId="0" applyFont="1" applyFill="1" applyBorder="1" applyAlignment="1">
      <alignment vertical="center" wrapText="1"/>
    </xf>
    <xf numFmtId="0" fontId="6" fillId="4" borderId="44" xfId="0" applyFont="1" applyFill="1" applyBorder="1" applyAlignment="1">
      <alignment vertical="center" wrapText="1"/>
    </xf>
    <xf numFmtId="0" fontId="9" fillId="3" borderId="43"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35" fillId="0" borderId="0" xfId="0" applyFont="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0" fillId="3" borderId="43"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left" vertical="center"/>
    </xf>
    <xf numFmtId="0" fontId="9" fillId="0" borderId="0" xfId="0" applyFont="1" applyAlignment="1">
      <alignment horizontal="right" vertical="center" shrinkToFit="1"/>
    </xf>
    <xf numFmtId="0" fontId="6" fillId="4" borderId="42" xfId="0" applyFont="1" applyFill="1" applyBorder="1" applyAlignment="1">
      <alignment horizontal="left" vertical="center" wrapText="1"/>
    </xf>
    <xf numFmtId="0" fontId="6" fillId="4" borderId="0" xfId="0" applyFont="1" applyFill="1" applyAlignment="1">
      <alignment horizontal="left" vertical="center" wrapText="1"/>
    </xf>
    <xf numFmtId="0" fontId="6" fillId="0" borderId="0" xfId="0" applyFont="1">
      <alignment vertical="center"/>
    </xf>
    <xf numFmtId="177" fontId="9" fillId="3" borderId="43" xfId="0" applyNumberFormat="1" applyFont="1" applyFill="1" applyBorder="1" applyAlignment="1" applyProtection="1">
      <alignment horizontal="center" vertical="center" wrapText="1"/>
      <protection locked="0"/>
    </xf>
    <xf numFmtId="177" fontId="9" fillId="3" borderId="7" xfId="0" applyNumberFormat="1" applyFont="1" applyFill="1" applyBorder="1" applyAlignment="1" applyProtection="1">
      <alignment horizontal="center" vertical="center" wrapText="1"/>
      <protection locked="0"/>
    </xf>
    <xf numFmtId="177" fontId="9" fillId="3" borderId="1" xfId="0" applyNumberFormat="1" applyFont="1" applyFill="1" applyBorder="1" applyAlignment="1" applyProtection="1">
      <alignment horizontal="center" vertical="center" wrapText="1"/>
      <protection locked="0"/>
    </xf>
    <xf numFmtId="179" fontId="31" fillId="3" borderId="43" xfId="0" applyNumberFormat="1" applyFont="1" applyFill="1" applyBorder="1" applyAlignment="1" applyProtection="1">
      <alignment vertical="center" wrapText="1"/>
      <protection locked="0"/>
    </xf>
    <xf numFmtId="179" fontId="31" fillId="3" borderId="1" xfId="0" applyNumberFormat="1" applyFont="1" applyFill="1" applyBorder="1" applyAlignment="1" applyProtection="1">
      <alignment vertical="center" wrapText="1"/>
      <protection locked="0"/>
    </xf>
    <xf numFmtId="0" fontId="6" fillId="0" borderId="20" xfId="0" applyFont="1" applyBorder="1" applyAlignment="1">
      <alignment horizontal="center" vertical="center" wrapText="1"/>
    </xf>
    <xf numFmtId="0" fontId="6" fillId="0" borderId="43"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9" fillId="0" borderId="3" xfId="0" applyFont="1" applyBorder="1" applyAlignment="1">
      <alignment horizontal="right" vertical="center" shrinkToFit="1"/>
    </xf>
    <xf numFmtId="0" fontId="6" fillId="0" borderId="19" xfId="0" applyFont="1" applyBorder="1" applyAlignment="1">
      <alignment horizontal="center" vertical="center" wrapText="1"/>
    </xf>
    <xf numFmtId="0" fontId="9" fillId="15" borderId="43" xfId="0" applyFont="1" applyFill="1" applyBorder="1" applyAlignment="1" applyProtection="1">
      <alignment vertical="center" wrapText="1"/>
      <protection locked="0"/>
    </xf>
    <xf numFmtId="0" fontId="9" fillId="15" borderId="7"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3" borderId="43"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 xfId="0" applyFont="1" applyFill="1" applyBorder="1" applyAlignment="1">
      <alignment horizontal="left" vertical="center" wrapText="1"/>
    </xf>
    <xf numFmtId="179" fontId="9" fillId="0" borderId="0" xfId="0" applyNumberFormat="1" applyFont="1" applyAlignment="1" applyProtection="1">
      <alignment vertical="center" wrapText="1"/>
      <protection locked="0"/>
    </xf>
    <xf numFmtId="0" fontId="0" fillId="0" borderId="0" xfId="0" applyAlignment="1">
      <alignment vertical="center" wrapText="1"/>
    </xf>
    <xf numFmtId="0" fontId="35" fillId="0" borderId="0" xfId="0" applyFont="1" applyProtection="1">
      <alignment vertical="center"/>
      <protection locked="0"/>
    </xf>
    <xf numFmtId="0" fontId="35" fillId="0" borderId="16" xfId="0" applyFont="1" applyBorder="1" applyProtection="1">
      <alignment vertical="center"/>
      <protection locked="0"/>
    </xf>
    <xf numFmtId="0" fontId="9" fillId="3" borderId="10" xfId="0" applyFont="1" applyFill="1" applyBorder="1" applyAlignment="1" applyProtection="1">
      <alignment vertical="top" wrapText="1"/>
      <protection locked="0"/>
    </xf>
    <xf numFmtId="0" fontId="9" fillId="3" borderId="4" xfId="0" applyFont="1" applyFill="1" applyBorder="1" applyAlignment="1" applyProtection="1">
      <alignment vertical="top" wrapText="1"/>
      <protection locked="0"/>
    </xf>
    <xf numFmtId="0" fontId="9" fillId="3" borderId="5" xfId="0" applyFont="1" applyFill="1" applyBorder="1" applyAlignment="1" applyProtection="1">
      <alignment vertical="top" wrapText="1"/>
      <protection locked="0"/>
    </xf>
    <xf numFmtId="0" fontId="9" fillId="3" borderId="9" xfId="0" applyFont="1" applyFill="1" applyBorder="1" applyAlignment="1" applyProtection="1">
      <alignment vertical="top" wrapText="1"/>
      <protection locked="0"/>
    </xf>
    <xf numFmtId="0" fontId="9" fillId="3" borderId="6"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6" fillId="3" borderId="43" xfId="0" applyFont="1" applyFill="1" applyBorder="1" applyProtection="1">
      <alignment vertical="center"/>
      <protection locked="0"/>
    </xf>
    <xf numFmtId="0" fontId="6" fillId="3" borderId="7" xfId="0" applyFont="1" applyFill="1" applyBorder="1" applyProtection="1">
      <alignment vertical="center"/>
      <protection locked="0"/>
    </xf>
    <xf numFmtId="0" fontId="6" fillId="3" borderId="1" xfId="0" applyFont="1" applyFill="1" applyBorder="1" applyProtection="1">
      <alignment vertical="center"/>
      <protection locked="0"/>
    </xf>
    <xf numFmtId="0" fontId="30" fillId="0" borderId="0" xfId="0" applyFont="1" applyAlignment="1">
      <alignment horizontal="left" vertical="center" wrapText="1"/>
    </xf>
    <xf numFmtId="0" fontId="10" fillId="2" borderId="40" xfId="0" applyFont="1" applyFill="1" applyBorder="1" applyAlignment="1">
      <alignment vertical="center" wrapText="1"/>
    </xf>
    <xf numFmtId="0" fontId="10" fillId="2" borderId="14" xfId="0" applyFont="1" applyFill="1" applyBorder="1" applyAlignment="1">
      <alignment vertical="center" wrapText="1"/>
    </xf>
    <xf numFmtId="0" fontId="1" fillId="0" borderId="0" xfId="0" applyFont="1" applyAlignment="1">
      <alignment horizontal="center" vertical="top" wrapText="1"/>
    </xf>
    <xf numFmtId="0" fontId="1" fillId="0" borderId="3" xfId="0" applyFont="1" applyBorder="1" applyAlignment="1">
      <alignment horizontal="center" vertical="top" wrapText="1"/>
    </xf>
    <xf numFmtId="0" fontId="6" fillId="0" borderId="53" xfId="0" applyFont="1" applyBorder="1" applyAlignment="1">
      <alignment horizontal="left" vertical="top" wrapText="1"/>
    </xf>
    <xf numFmtId="0" fontId="6" fillId="0" borderId="27" xfId="0" applyFont="1" applyBorder="1" applyAlignment="1">
      <alignment horizontal="left" vertical="top" wrapText="1"/>
    </xf>
    <xf numFmtId="0" fontId="6" fillId="0" borderId="54" xfId="0" applyFont="1" applyBorder="1" applyAlignment="1">
      <alignment horizontal="left" vertical="top" wrapText="1"/>
    </xf>
    <xf numFmtId="0" fontId="6" fillId="0" borderId="55" xfId="0" applyFont="1" applyBorder="1" applyAlignment="1">
      <alignment horizontal="left" vertical="top" wrapText="1"/>
    </xf>
    <xf numFmtId="0" fontId="6" fillId="0" borderId="52" xfId="0" applyFont="1" applyBorder="1" applyAlignment="1">
      <alignment horizontal="left" vertical="top" wrapText="1"/>
    </xf>
    <xf numFmtId="0" fontId="6" fillId="0" borderId="26" xfId="0" applyFont="1" applyBorder="1" applyAlignment="1">
      <alignment horizontal="left" vertical="top" wrapText="1"/>
    </xf>
    <xf numFmtId="0" fontId="6" fillId="0" borderId="60" xfId="0" applyFont="1" applyBorder="1" applyAlignment="1">
      <alignment horizontal="left" vertical="top" wrapText="1"/>
    </xf>
    <xf numFmtId="0" fontId="6" fillId="0" borderId="19" xfId="0" applyFont="1" applyBorder="1" applyAlignment="1">
      <alignment horizontal="left" vertical="top"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6" fillId="0" borderId="10" xfId="0" applyFont="1"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23" xfId="0" applyFont="1" applyBorder="1" applyAlignment="1">
      <alignment horizontal="left" vertical="center" wrapText="1"/>
    </xf>
    <xf numFmtId="0" fontId="6" fillId="0" borderId="34"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23" xfId="0" applyFont="1" applyBorder="1" applyAlignment="1">
      <alignment horizontal="left" vertical="top" wrapText="1"/>
    </xf>
    <xf numFmtId="0" fontId="6" fillId="0" borderId="34"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36" xfId="0" applyFont="1" applyBorder="1" applyAlignment="1">
      <alignment horizontal="left" vertical="top" wrapText="1"/>
    </xf>
    <xf numFmtId="0" fontId="6" fillId="0" borderId="35" xfId="0" applyFont="1" applyBorder="1" applyAlignment="1">
      <alignment horizontal="left" vertical="top" wrapText="1"/>
    </xf>
    <xf numFmtId="0" fontId="6" fillId="0" borderId="6" xfId="0" applyFont="1" applyBorder="1" applyAlignment="1">
      <alignment horizontal="left" vertical="center" wrapText="1"/>
    </xf>
    <xf numFmtId="0" fontId="1" fillId="0" borderId="6"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0" xfId="0" applyFont="1" applyAlignment="1">
      <alignment horizontal="left" vertical="center" shrinkToFit="1"/>
    </xf>
    <xf numFmtId="0" fontId="1" fillId="0" borderId="3" xfId="0" applyFont="1" applyBorder="1" applyAlignment="1">
      <alignment horizontal="left" vertical="center" shrinkToFit="1"/>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45" fillId="0" borderId="0" xfId="0" applyFont="1" applyAlignment="1">
      <alignment horizontal="left" vertical="center"/>
    </xf>
    <xf numFmtId="0" fontId="1" fillId="0" borderId="0" xfId="0" applyFont="1" applyAlignment="1">
      <alignment horizontal="left" vertical="center" wrapText="1" shrinkToFit="1"/>
    </xf>
    <xf numFmtId="0" fontId="1" fillId="0" borderId="3" xfId="0" applyFont="1" applyBorder="1" applyAlignment="1">
      <alignment horizontal="left" vertical="center" wrapText="1" shrinkToFit="1"/>
    </xf>
    <xf numFmtId="0" fontId="12" fillId="0" borderId="10"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 fillId="0" borderId="12" xfId="0" applyFont="1" applyBorder="1">
      <alignment vertical="center"/>
    </xf>
    <xf numFmtId="0" fontId="1" fillId="0" borderId="0" xfId="0" applyFont="1">
      <alignment vertical="center"/>
    </xf>
    <xf numFmtId="0" fontId="1" fillId="0" borderId="3" xfId="0" applyFont="1" applyBorder="1">
      <alignment vertical="center"/>
    </xf>
    <xf numFmtId="0" fontId="1" fillId="0" borderId="22" xfId="0" applyFont="1" applyBorder="1" applyAlignment="1">
      <alignment vertical="center" wrapText="1"/>
    </xf>
    <xf numFmtId="0" fontId="1" fillId="0" borderId="14" xfId="0" applyFont="1" applyBorder="1" applyAlignment="1">
      <alignment vertical="center" wrapText="1"/>
    </xf>
    <xf numFmtId="0" fontId="1" fillId="0" borderId="34" xfId="0" applyFont="1" applyBorder="1" applyAlignment="1">
      <alignment vertical="center" wrapText="1"/>
    </xf>
    <xf numFmtId="0" fontId="1" fillId="0" borderId="0" xfId="0" applyFont="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3" fillId="0" borderId="77" xfId="0" applyFont="1" applyBorder="1" applyAlignment="1">
      <alignment horizontal="center" vertical="center"/>
    </xf>
    <xf numFmtId="0" fontId="1" fillId="0" borderId="11" xfId="0" applyFont="1" applyBorder="1" applyAlignment="1">
      <alignment horizontal="left" vertical="center" wrapText="1"/>
    </xf>
    <xf numFmtId="0" fontId="3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2" fillId="0" borderId="11" xfId="0" applyFont="1" applyBorder="1" applyAlignment="1">
      <alignment horizontal="center" vertical="center"/>
    </xf>
    <xf numFmtId="0" fontId="13" fillId="0" borderId="11" xfId="0" applyFont="1" applyBorder="1" applyAlignment="1">
      <alignment horizontal="center" vertical="center" shrinkToFit="1"/>
    </xf>
    <xf numFmtId="0" fontId="3" fillId="0" borderId="0" xfId="0" applyFont="1">
      <alignment vertical="center"/>
    </xf>
    <xf numFmtId="0" fontId="1" fillId="0" borderId="12" xfId="0" applyFont="1" applyBorder="1" applyAlignment="1">
      <alignment horizontal="left" vertical="center"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6" fillId="0" borderId="56" xfId="0" applyFont="1" applyBorder="1" applyAlignment="1">
      <alignment vertical="top" wrapText="1"/>
    </xf>
    <xf numFmtId="0" fontId="6" fillId="0" borderId="57" xfId="0" applyFont="1" applyBorder="1" applyAlignment="1">
      <alignment vertical="top" wrapText="1"/>
    </xf>
    <xf numFmtId="0" fontId="6" fillId="0" borderId="58" xfId="0" applyFont="1" applyBorder="1" applyAlignment="1">
      <alignment vertical="top" wrapText="1"/>
    </xf>
    <xf numFmtId="0" fontId="6" fillId="0" borderId="28" xfId="0" applyFont="1" applyBorder="1" applyAlignment="1">
      <alignment vertical="top" wrapText="1"/>
    </xf>
    <xf numFmtId="0" fontId="6" fillId="0" borderId="59" xfId="0" applyFont="1" applyBorder="1" applyAlignment="1">
      <alignment vertical="top" wrapText="1"/>
    </xf>
    <xf numFmtId="0" fontId="6" fillId="0" borderId="29" xfId="0" applyFont="1" applyBorder="1" applyAlignment="1">
      <alignment vertical="top" wrapText="1"/>
    </xf>
    <xf numFmtId="0" fontId="1" fillId="0" borderId="56" xfId="0" applyFont="1" applyBorder="1">
      <alignment vertical="center"/>
    </xf>
    <xf numFmtId="0" fontId="1" fillId="0" borderId="75" xfId="0" applyFont="1" applyBorder="1">
      <alignment vertical="center"/>
    </xf>
    <xf numFmtId="0" fontId="1" fillId="0" borderId="57" xfId="0" applyFont="1" applyBorder="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center" wrapText="1" shrinkToFit="1"/>
    </xf>
    <xf numFmtId="0" fontId="1" fillId="0" borderId="2" xfId="0" applyFont="1" applyBorder="1" applyAlignment="1">
      <alignment horizontal="left" vertical="center" wrapText="1" shrinkToFit="1"/>
    </xf>
    <xf numFmtId="0" fontId="1" fillId="0" borderId="22" xfId="0" applyFont="1" applyBorder="1">
      <alignment vertical="center"/>
    </xf>
    <xf numFmtId="0" fontId="1" fillId="0" borderId="14" xfId="0" applyFont="1" applyBorder="1">
      <alignment vertical="center"/>
    </xf>
    <xf numFmtId="0" fontId="1" fillId="0" borderId="34" xfId="0" applyFont="1" applyBorder="1">
      <alignment vertical="center"/>
    </xf>
    <xf numFmtId="0" fontId="34" fillId="0" borderId="0" xfId="0" applyFont="1" applyAlignment="1">
      <alignment horizontal="left" vertical="center" wrapText="1"/>
    </xf>
    <xf numFmtId="0" fontId="1" fillId="0" borderId="36" xfId="0" applyFont="1" applyBorder="1" applyAlignment="1">
      <alignment vertical="top" wrapText="1"/>
    </xf>
    <xf numFmtId="0" fontId="1" fillId="0" borderId="32"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48"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2" fillId="6" borderId="19" xfId="0" applyFont="1" applyFill="1" applyBorder="1" applyAlignment="1">
      <alignment horizontal="left" vertical="center"/>
    </xf>
    <xf numFmtId="0" fontId="12" fillId="6" borderId="20" xfId="0" applyFont="1" applyFill="1" applyBorder="1" applyAlignment="1">
      <alignment horizontal="left" vertical="center"/>
    </xf>
    <xf numFmtId="0" fontId="12" fillId="6" borderId="21" xfId="0" applyFont="1" applyFill="1" applyBorder="1" applyAlignment="1">
      <alignment horizontal="left" vertical="center"/>
    </xf>
    <xf numFmtId="0" fontId="0" fillId="6" borderId="19" xfId="0" applyFill="1" applyBorder="1" applyAlignment="1">
      <alignment horizontal="left" vertical="center"/>
    </xf>
    <xf numFmtId="0" fontId="0" fillId="6" borderId="20" xfId="0" applyFill="1" applyBorder="1" applyAlignment="1">
      <alignment horizontal="left" vertical="center"/>
    </xf>
    <xf numFmtId="0" fontId="0" fillId="6" borderId="21" xfId="0" applyFill="1" applyBorder="1" applyAlignment="1">
      <alignment horizontal="left" vertical="center"/>
    </xf>
    <xf numFmtId="0" fontId="21" fillId="9" borderId="0" xfId="0" applyFont="1" applyFill="1" applyAlignment="1">
      <alignment horizontal="left" vertical="center" wrapText="1"/>
    </xf>
    <xf numFmtId="0" fontId="1" fillId="0" borderId="17" xfId="0" applyFont="1" applyBorder="1" applyAlignment="1">
      <alignment horizontal="left" vertical="center" wrapText="1"/>
    </xf>
    <xf numFmtId="0" fontId="1" fillId="0" borderId="35" xfId="0" applyFont="1" applyBorder="1" applyAlignment="1">
      <alignment horizontal="left" vertical="center" wrapText="1"/>
    </xf>
    <xf numFmtId="0" fontId="1" fillId="0" borderId="17" xfId="0" applyFont="1" applyBorder="1" applyAlignment="1">
      <alignment horizontal="left" vertical="top" wrapText="1"/>
    </xf>
    <xf numFmtId="0" fontId="1" fillId="0" borderId="35" xfId="0" applyFont="1" applyBorder="1" applyAlignment="1">
      <alignment horizontal="left" vertical="top" wrapText="1"/>
    </xf>
    <xf numFmtId="0" fontId="13" fillId="0" borderId="11" xfId="0" applyFont="1" applyBorder="1" applyAlignment="1">
      <alignment horizontal="center" vertical="center" wrapText="1" shrinkToFi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13" fillId="0" borderId="11" xfId="0" applyFont="1" applyBorder="1" applyAlignment="1">
      <alignment horizontal="left" vertical="center" wrapText="1"/>
    </xf>
    <xf numFmtId="0" fontId="13" fillId="0" borderId="11" xfId="0" applyFont="1" applyBorder="1" applyAlignment="1">
      <alignment horizontal="left" vertical="center"/>
    </xf>
    <xf numFmtId="0" fontId="13" fillId="0" borderId="0" xfId="0" applyFont="1">
      <alignment vertical="center"/>
    </xf>
    <xf numFmtId="0" fontId="1" fillId="0" borderId="4" xfId="0" applyFont="1" applyBorder="1" applyAlignment="1">
      <alignment vertical="center" wrapText="1"/>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7" fillId="0" borderId="11" xfId="0" applyFont="1" applyBorder="1" applyAlignment="1">
      <alignment horizontal="center" vertical="center" wrapText="1"/>
    </xf>
    <xf numFmtId="0" fontId="1" fillId="0" borderId="0" xfId="0" applyFont="1" applyAlignment="1">
      <alignment horizontal="center" vertical="center"/>
    </xf>
    <xf numFmtId="0" fontId="1" fillId="5" borderId="10" xfId="0" applyFont="1" applyFill="1" applyBorder="1" applyAlignment="1">
      <alignment horizontal="center" vertical="center"/>
    </xf>
    <xf numFmtId="0" fontId="1" fillId="5" borderId="4" xfId="0" applyFont="1" applyFill="1" applyBorder="1" applyAlignment="1">
      <alignment horizontal="center" vertical="center"/>
    </xf>
    <xf numFmtId="0" fontId="13" fillId="0" borderId="23" xfId="0" applyFont="1" applyBorder="1" applyAlignment="1">
      <alignment horizontal="center" vertical="center"/>
    </xf>
    <xf numFmtId="0" fontId="13" fillId="0" borderId="15" xfId="0" applyFont="1" applyBorder="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4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50" xfId="0" applyFont="1" applyBorder="1" applyAlignment="1">
      <alignment horizontal="center" vertical="center"/>
    </xf>
    <xf numFmtId="0" fontId="22" fillId="0" borderId="67" xfId="0" applyFont="1" applyBorder="1" applyAlignment="1">
      <alignment horizontal="center" vertical="center"/>
    </xf>
    <xf numFmtId="0" fontId="22" fillId="0" borderId="61" xfId="0" applyFont="1" applyBorder="1" applyAlignment="1">
      <alignment horizontal="center" vertical="center"/>
    </xf>
    <xf numFmtId="0" fontId="13" fillId="0" borderId="36" xfId="0" applyFont="1" applyBorder="1" applyAlignment="1">
      <alignment horizontal="center" vertical="center"/>
    </xf>
    <xf numFmtId="0" fontId="13" fillId="0" borderId="18" xfId="0" applyFont="1" applyBorder="1" applyAlignment="1">
      <alignment horizontal="center" vertical="center"/>
    </xf>
    <xf numFmtId="0" fontId="13" fillId="0" borderId="52" xfId="0" applyFont="1" applyBorder="1" applyAlignment="1">
      <alignment horizontal="center" vertical="center"/>
    </xf>
    <xf numFmtId="0" fontId="13" fillId="0" borderId="65" xfId="0" applyFont="1" applyBorder="1" applyAlignment="1">
      <alignment horizontal="center" vertical="center"/>
    </xf>
    <xf numFmtId="0" fontId="13" fillId="0" borderId="16" xfId="0" applyFont="1" applyBorder="1" applyAlignment="1">
      <alignment horizontal="center" vertical="center"/>
    </xf>
    <xf numFmtId="0" fontId="13" fillId="0" borderId="41" xfId="0" applyFont="1" applyBorder="1" applyAlignment="1">
      <alignment horizontal="center" vertical="center"/>
    </xf>
    <xf numFmtId="0" fontId="13" fillId="0" borderId="8" xfId="0" applyFont="1" applyBorder="1" applyAlignment="1">
      <alignment horizontal="center" vertical="center"/>
    </xf>
    <xf numFmtId="0" fontId="13" fillId="0" borderId="54" xfId="0" applyFont="1" applyBorder="1" applyAlignment="1">
      <alignment horizontal="center" vertical="center"/>
    </xf>
    <xf numFmtId="0" fontId="13" fillId="0" borderId="67" xfId="0" applyFont="1" applyBorder="1" applyAlignment="1">
      <alignment horizontal="center" vertical="center"/>
    </xf>
    <xf numFmtId="0" fontId="38" fillId="0" borderId="0" xfId="0" applyFont="1" applyAlignment="1">
      <alignment horizontal="center" vertical="center"/>
    </xf>
    <xf numFmtId="176" fontId="43" fillId="0" borderId="0" xfId="0" applyNumberFormat="1" applyFont="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13"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1" fillId="0" borderId="19" xfId="0" applyFont="1" applyBorder="1">
      <alignment vertical="center"/>
    </xf>
    <xf numFmtId="0" fontId="1" fillId="0" borderId="20" xfId="0" applyFont="1" applyBorder="1">
      <alignment vertical="center"/>
    </xf>
    <xf numFmtId="0" fontId="1" fillId="0" borderId="50" xfId="0" applyFont="1" applyBorder="1">
      <alignment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13" fillId="0" borderId="0" xfId="0" applyFont="1" applyAlignment="1">
      <alignment horizontal="left" vertical="center"/>
    </xf>
    <xf numFmtId="0" fontId="1" fillId="0" borderId="65" xfId="0" applyFont="1" applyBorder="1">
      <alignment vertical="center"/>
    </xf>
    <xf numFmtId="0" fontId="1" fillId="0" borderId="26" xfId="0" applyFont="1" applyBorder="1">
      <alignment vertical="center"/>
    </xf>
    <xf numFmtId="0" fontId="3" fillId="0" borderId="0" xfId="0" applyFont="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13" fillId="0" borderId="61" xfId="0" applyFont="1" applyBorder="1">
      <alignment vertical="center"/>
    </xf>
    <xf numFmtId="0" fontId="0" fillId="0" borderId="68" xfId="0" applyBorder="1">
      <alignment vertical="center"/>
    </xf>
    <xf numFmtId="0" fontId="0" fillId="0" borderId="66" xfId="0" applyBorder="1">
      <alignment vertical="center"/>
    </xf>
    <xf numFmtId="0" fontId="3" fillId="0" borderId="67" xfId="0" applyFont="1" applyBorder="1" applyAlignment="1">
      <alignment horizontal="center" vertical="center"/>
    </xf>
    <xf numFmtId="0" fontId="22" fillId="0" borderId="6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64" xfId="0" applyFont="1" applyBorder="1" applyAlignment="1">
      <alignment horizontal="center" vertical="center"/>
    </xf>
    <xf numFmtId="0" fontId="22" fillId="0" borderId="73" xfId="0" applyFont="1" applyBorder="1" applyAlignment="1">
      <alignment horizontal="center" vertical="center"/>
    </xf>
    <xf numFmtId="0" fontId="22" fillId="0" borderId="75" xfId="0" applyFont="1" applyBorder="1" applyAlignment="1">
      <alignment horizontal="center" vertical="center"/>
    </xf>
    <xf numFmtId="0" fontId="22" fillId="0" borderId="57" xfId="0" applyFont="1" applyBorder="1" applyAlignment="1">
      <alignment horizontal="center" vertical="center"/>
    </xf>
    <xf numFmtId="0" fontId="22" fillId="0" borderId="0" xfId="0" applyFont="1" applyAlignment="1">
      <alignment horizontal="right" vertical="center"/>
    </xf>
    <xf numFmtId="0" fontId="0" fillId="0" borderId="71" xfId="0" applyBorder="1">
      <alignment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76" xfId="0" applyFont="1" applyBorder="1" applyAlignment="1">
      <alignment horizontal="center" vertical="center"/>
    </xf>
    <xf numFmtId="0" fontId="22" fillId="0" borderId="74" xfId="0" applyFont="1" applyBorder="1" applyAlignment="1">
      <alignment horizontal="left" vertical="center"/>
    </xf>
    <xf numFmtId="0" fontId="22" fillId="0" borderId="66" xfId="0" applyFont="1" applyBorder="1" applyAlignment="1">
      <alignment horizontal="left" vertical="center"/>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61" xfId="0" applyFont="1" applyBorder="1" applyAlignment="1">
      <alignment horizontal="left" vertical="top" wrapText="1"/>
    </xf>
    <xf numFmtId="0" fontId="6" fillId="0" borderId="62" xfId="0" applyFont="1" applyBorder="1" applyAlignment="1">
      <alignment vertical="top" wrapText="1"/>
    </xf>
    <xf numFmtId="0" fontId="6" fillId="0" borderId="42" xfId="0" applyFont="1" applyBorder="1" applyAlignment="1">
      <alignment vertical="top" wrapText="1"/>
    </xf>
    <xf numFmtId="0" fontId="6" fillId="0" borderId="51" xfId="0" applyFont="1" applyBorder="1" applyAlignment="1">
      <alignment vertical="top" wrapText="1"/>
    </xf>
    <xf numFmtId="0" fontId="1" fillId="0" borderId="0" xfId="0" applyFont="1" applyFill="1" applyAlignment="1">
      <alignment horizontal="left" vertical="top" wrapText="1" shrinkToFit="1"/>
    </xf>
    <xf numFmtId="0" fontId="1" fillId="0" borderId="3" xfId="0" applyFont="1" applyFill="1" applyBorder="1" applyAlignment="1">
      <alignment horizontal="left" vertical="top" wrapText="1" shrinkToFit="1"/>
    </xf>
    <xf numFmtId="0" fontId="1" fillId="0" borderId="0" xfId="0" applyFont="1" applyFill="1" applyAlignment="1">
      <alignment horizontal="left" vertical="top" wrapText="1"/>
    </xf>
    <xf numFmtId="0" fontId="1" fillId="0" borderId="3" xfId="0" applyFont="1" applyFill="1" applyBorder="1" applyAlignment="1">
      <alignment horizontal="left" vertical="top" wrapText="1"/>
    </xf>
  </cellXfs>
  <cellStyles count="4">
    <cellStyle name="ハイパーリンク" xfId="1" builtinId="8"/>
    <cellStyle name="標準" xfId="0" builtinId="0"/>
    <cellStyle name="標準 2" xfId="3" xr:uid="{E9D40F7D-66D3-4F77-B310-5E4606E8FA3E}"/>
    <cellStyle name="標準_静岡市集計ソフト" xfId="2" xr:uid="{7EBFFDC1-412E-4D7C-8964-703E3FED75B7}"/>
  </cellStyles>
  <dxfs count="1">
    <dxf>
      <fill>
        <patternFill>
          <bgColor indexed="43"/>
        </patternFill>
      </fill>
    </dxf>
  </dxfs>
  <tableStyles count="0" defaultTableStyle="TableStyleMedium2" defaultPivotStyle="PivotStyleLight16"/>
  <colors>
    <mruColors>
      <color rgb="FFF6BA98"/>
      <color rgb="FFF4AC84"/>
      <color rgb="FFFFFF99"/>
      <color rgb="FFC79ACE"/>
      <color rgb="FF5CA49A"/>
      <color rgb="FFF38A7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57785</xdr:colOff>
      <xdr:row>97</xdr:row>
      <xdr:rowOff>62865</xdr:rowOff>
    </xdr:from>
    <xdr:to>
      <xdr:col>11</xdr:col>
      <xdr:colOff>542925</xdr:colOff>
      <xdr:row>101</xdr:row>
      <xdr:rowOff>101600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7525385" y="9552305"/>
          <a:ext cx="485140" cy="6686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40</xdr:row>
      <xdr:rowOff>47625</xdr:rowOff>
    </xdr:from>
    <xdr:to>
      <xdr:col>11</xdr:col>
      <xdr:colOff>542925</xdr:colOff>
      <xdr:row>44</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43900" y="8143875"/>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101</xdr:row>
      <xdr:rowOff>85725</xdr:rowOff>
    </xdr:from>
    <xdr:to>
      <xdr:col>11</xdr:col>
      <xdr:colOff>552450</xdr:colOff>
      <xdr:row>105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27305</xdr:colOff>
      <xdr:row>35</xdr:row>
      <xdr:rowOff>19685</xdr:rowOff>
    </xdr:from>
    <xdr:to>
      <xdr:col>11</xdr:col>
      <xdr:colOff>512445</xdr:colOff>
      <xdr:row>36</xdr:row>
      <xdr:rowOff>78740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7880985" y="5729605"/>
          <a:ext cx="485140" cy="2724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253</xdr:row>
      <xdr:rowOff>76200</xdr:rowOff>
    </xdr:from>
    <xdr:to>
      <xdr:col>11</xdr:col>
      <xdr:colOff>571500</xdr:colOff>
      <xdr:row>257</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158</xdr:row>
      <xdr:rowOff>95250</xdr:rowOff>
    </xdr:from>
    <xdr:to>
      <xdr:col>11</xdr:col>
      <xdr:colOff>561975</xdr:colOff>
      <xdr:row>162</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51734</xdr:colOff>
      <xdr:row>107</xdr:row>
      <xdr:rowOff>196478</xdr:rowOff>
    </xdr:from>
    <xdr:to>
      <xdr:col>11</xdr:col>
      <xdr:colOff>527984</xdr:colOff>
      <xdr:row>120</xdr:row>
      <xdr:rowOff>29883</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538322" y="18820654"/>
          <a:ext cx="476250" cy="78217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362427</xdr:colOff>
      <xdr:row>51</xdr:row>
      <xdr:rowOff>18414</xdr:rowOff>
    </xdr:from>
    <xdr:to>
      <xdr:col>25</xdr:col>
      <xdr:colOff>223997</xdr:colOff>
      <xdr:row>73</xdr:row>
      <xdr:rowOff>9769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3241721" y="10148532"/>
          <a:ext cx="4254276" cy="3442766"/>
          <a:chOff x="12420600" y="8610600"/>
          <a:chExt cx="4597400" cy="3111500"/>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420600" y="8610600"/>
            <a:ext cx="4597400" cy="3111500"/>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風水害時に市として開設している避難先は</a:t>
            </a:r>
            <a:endParaRPr kumimoji="1" lang="en-US" altLang="ja-JP" sz="1100">
              <a:solidFill>
                <a:sysClr val="windowText" lastClr="000000"/>
              </a:solidFill>
            </a:endParaRPr>
          </a:p>
          <a:p>
            <a:pPr algn="l"/>
            <a:r>
              <a:rPr kumimoji="1" lang="ja-JP" altLang="en-US" sz="1600" b="1" u="sng">
                <a:solidFill>
                  <a:srgbClr val="FF0000"/>
                </a:solidFill>
              </a:rPr>
              <a:t>風水害緊急避難場所</a:t>
            </a:r>
            <a:r>
              <a:rPr kumimoji="1" lang="ja-JP" altLang="en-US" sz="1100">
                <a:solidFill>
                  <a:sysClr val="windowText" lastClr="000000"/>
                </a:solidFill>
              </a:rPr>
              <a:t>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避難所と混同しないように注意してください。</a:t>
            </a:r>
            <a:endParaRPr kumimoji="1" lang="en-US" altLang="ja-JP" sz="1100">
              <a:solidFill>
                <a:sysClr val="windowText" lastClr="000000"/>
              </a:solidFill>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661900" y="10185400"/>
            <a:ext cx="2848373" cy="1320800"/>
            <a:chOff x="12661900" y="10185400"/>
            <a:chExt cx="2848373" cy="1320800"/>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1900" y="10185400"/>
              <a:ext cx="2848373" cy="1295581"/>
            </a:xfrm>
            <a:prstGeom prst="rect">
              <a:avLst/>
            </a:prstGeom>
          </xdr:spPr>
        </xdr:pic>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2738100" y="10883900"/>
              <a:ext cx="2705100" cy="6223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11</xdr:col>
      <xdr:colOff>27305</xdr:colOff>
      <xdr:row>33</xdr:row>
      <xdr:rowOff>19685</xdr:rowOff>
    </xdr:from>
    <xdr:to>
      <xdr:col>11</xdr:col>
      <xdr:colOff>512445</xdr:colOff>
      <xdr:row>34</xdr:row>
      <xdr:rowOff>78740</xdr:rowOff>
    </xdr:to>
    <xdr:sp macro="" textlink="">
      <xdr:nvSpPr>
        <xdr:cNvPr id="14" name="左矢印 8">
          <a:extLst>
            <a:ext uri="{FF2B5EF4-FFF2-40B4-BE49-F238E27FC236}">
              <a16:creationId xmlns:a16="http://schemas.microsoft.com/office/drawing/2014/main" id="{BC5ECB37-7BA4-48AF-9CAA-A641BA894606}"/>
            </a:ext>
          </a:extLst>
        </xdr:cNvPr>
        <xdr:cNvSpPr/>
      </xdr:nvSpPr>
      <xdr:spPr>
        <a:xfrm>
          <a:off x="7876678" y="6808608"/>
          <a:ext cx="491490" cy="267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127543</xdr:colOff>
      <xdr:row>51</xdr:row>
      <xdr:rowOff>160744</xdr:rowOff>
    </xdr:from>
    <xdr:to>
      <xdr:col>17</xdr:col>
      <xdr:colOff>611594</xdr:colOff>
      <xdr:row>62</xdr:row>
      <xdr:rowOff>0</xdr:rowOff>
    </xdr:to>
    <xdr:sp macro="" textlink="">
      <xdr:nvSpPr>
        <xdr:cNvPr id="17" name="角丸四角形 2">
          <a:extLst>
            <a:ext uri="{FF2B5EF4-FFF2-40B4-BE49-F238E27FC236}">
              <a16:creationId xmlns:a16="http://schemas.microsoft.com/office/drawing/2014/main" id="{A7F2C982-0A30-9958-3B12-FD220C7B1978}"/>
            </a:ext>
          </a:extLst>
        </xdr:cNvPr>
        <xdr:cNvSpPr/>
      </xdr:nvSpPr>
      <xdr:spPr>
        <a:xfrm>
          <a:off x="8676231" y="9209494"/>
          <a:ext cx="4627426" cy="1601381"/>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対象河川①　　　安倍川・富士川</a:t>
          </a:r>
          <a:endParaRPr kumimoji="1" lang="en-US" altLang="ja-JP" sz="1400">
            <a:solidFill>
              <a:sysClr val="windowText" lastClr="000000"/>
            </a:solidFill>
          </a:endParaRPr>
        </a:p>
        <a:p>
          <a:pPr algn="l"/>
          <a:r>
            <a:rPr kumimoji="1" lang="ja-JP" altLang="en-US" sz="1400">
              <a:solidFill>
                <a:sysClr val="windowText" lastClr="000000"/>
              </a:solidFill>
            </a:rPr>
            <a:t>対象河川②・③　藁科川・足久保川・巴川</a:t>
          </a:r>
          <a:endParaRPr kumimoji="1" lang="en-US" altLang="ja-JP" sz="1400">
            <a:solidFill>
              <a:sysClr val="windowText" lastClr="000000"/>
            </a:solidFill>
          </a:endParaRPr>
        </a:p>
        <a:p>
          <a:pPr algn="l"/>
          <a:r>
            <a:rPr kumimoji="1" lang="ja-JP" altLang="en-US" sz="1400">
              <a:solidFill>
                <a:sysClr val="windowText" lastClr="000000"/>
              </a:solidFill>
            </a:rPr>
            <a:t>　　　　　　　　　　　長尾川・丸子川・</a:t>
          </a:r>
          <a:r>
            <a:rPr kumimoji="1" lang="ja-JP" altLang="ja-JP" sz="1400">
              <a:solidFill>
                <a:schemeClr val="tx1"/>
              </a:solidFill>
              <a:effectLst/>
              <a:latin typeface="+mn-lt"/>
              <a:ea typeface="+mn-ea"/>
              <a:cs typeface="+mn-cs"/>
            </a:rPr>
            <a:t>庵原川</a:t>
          </a:r>
          <a:endParaRPr kumimoji="1" lang="en-US" altLang="ja-JP" sz="1400">
            <a:solidFill>
              <a:schemeClr val="tx1"/>
            </a:solidFill>
          </a:endParaRPr>
        </a:p>
        <a:p>
          <a:pPr algn="l"/>
          <a:r>
            <a:rPr kumimoji="1" lang="ja-JP" altLang="en-US" sz="1400">
              <a:solidFill>
                <a:sysClr val="windowText" lastClr="000000"/>
              </a:solidFill>
            </a:rPr>
            <a:t>　　　　　　　　　　　山切川・興津川</a:t>
          </a:r>
          <a:endParaRPr kumimoji="1" lang="en-US" altLang="ja-JP" sz="1400">
            <a:solidFill>
              <a:sysClr val="windowText" lastClr="000000"/>
            </a:solidFill>
          </a:endParaRPr>
        </a:p>
        <a:p>
          <a:pPr algn="l"/>
          <a:r>
            <a:rPr kumimoji="1" lang="ja-JP" altLang="en-US" sz="1400">
              <a:solidFill>
                <a:sysClr val="windowText" lastClr="000000"/>
              </a:solidFill>
            </a:rPr>
            <a:t>対象河川④・⑤　大沢川・それ以外の河川（</a:t>
          </a:r>
          <a:r>
            <a:rPr kumimoji="1" lang="en-US" altLang="ja-JP" sz="1400">
              <a:solidFill>
                <a:sysClr val="windowText" lastClr="000000"/>
              </a:solidFill>
            </a:rPr>
            <a:t>84</a:t>
          </a:r>
          <a:r>
            <a:rPr kumimoji="1" lang="ja-JP" altLang="en-US" sz="1400">
              <a:solidFill>
                <a:sysClr val="windowText" lastClr="000000"/>
              </a:solidFill>
            </a:rPr>
            <a:t>河川）</a:t>
          </a:r>
          <a:endParaRPr kumimoji="1" lang="en-US" altLang="ja-JP" sz="1100">
            <a:solidFill>
              <a:sysClr val="windowText" lastClr="000000"/>
            </a:solidFill>
          </a:endParaRPr>
        </a:p>
      </xdr:txBody>
    </xdr:sp>
    <xdr:clientData/>
  </xdr:twoCellAnchor>
  <xdr:twoCellAnchor>
    <xdr:from>
      <xdr:col>11</xdr:col>
      <xdr:colOff>484981</xdr:colOff>
      <xdr:row>0</xdr:row>
      <xdr:rowOff>193674</xdr:rowOff>
    </xdr:from>
    <xdr:to>
      <xdr:col>19</xdr:col>
      <xdr:colOff>226218</xdr:colOff>
      <xdr:row>3</xdr:row>
      <xdr:rowOff>256380</xdr:rowOff>
    </xdr:to>
    <xdr:sp macro="" textlink="">
      <xdr:nvSpPr>
        <xdr:cNvPr id="21" name="テキスト ボックス 20">
          <a:extLst>
            <a:ext uri="{FF2B5EF4-FFF2-40B4-BE49-F238E27FC236}">
              <a16:creationId xmlns:a16="http://schemas.microsoft.com/office/drawing/2014/main" id="{FD4E47A5-47D8-E292-0DA7-3F8DE00AD65F}"/>
            </a:ext>
          </a:extLst>
        </xdr:cNvPr>
        <xdr:cNvSpPr txBox="1"/>
      </xdr:nvSpPr>
      <xdr:spPr>
        <a:xfrm>
          <a:off x="8414544" y="193674"/>
          <a:ext cx="4789487"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11</xdr:col>
      <xdr:colOff>80682</xdr:colOff>
      <xdr:row>272</xdr:row>
      <xdr:rowOff>53789</xdr:rowOff>
    </xdr:from>
    <xdr:to>
      <xdr:col>11</xdr:col>
      <xdr:colOff>556932</xdr:colOff>
      <xdr:row>277</xdr:row>
      <xdr:rowOff>2242</xdr:rowOff>
    </xdr:to>
    <xdr:sp macro="" textlink="">
      <xdr:nvSpPr>
        <xdr:cNvPr id="11" name="左矢印 11">
          <a:extLst>
            <a:ext uri="{FF2B5EF4-FFF2-40B4-BE49-F238E27FC236}">
              <a16:creationId xmlns:a16="http://schemas.microsoft.com/office/drawing/2014/main" id="{B6CE18D3-7449-4D79-93D4-925101A188C5}"/>
            </a:ext>
          </a:extLst>
        </xdr:cNvPr>
        <xdr:cNvSpPr/>
      </xdr:nvSpPr>
      <xdr:spPr>
        <a:xfrm>
          <a:off x="8390964" y="34809954"/>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127</xdr:row>
      <xdr:rowOff>85725</xdr:rowOff>
    </xdr:from>
    <xdr:to>
      <xdr:col>11</xdr:col>
      <xdr:colOff>552450</xdr:colOff>
      <xdr:row>131</xdr:row>
      <xdr:rowOff>123825</xdr:rowOff>
    </xdr:to>
    <xdr:sp macro="" textlink="">
      <xdr:nvSpPr>
        <xdr:cNvPr id="16" name="左矢印 6">
          <a:extLst>
            <a:ext uri="{FF2B5EF4-FFF2-40B4-BE49-F238E27FC236}">
              <a16:creationId xmlns:a16="http://schemas.microsoft.com/office/drawing/2014/main" id="{0E0AECA9-E1D6-4A5B-9C5E-BC415ECAE9AC}"/>
            </a:ext>
          </a:extLst>
        </xdr:cNvPr>
        <xdr:cNvSpPr/>
      </xdr:nvSpPr>
      <xdr:spPr>
        <a:xfrm>
          <a:off x="8559800" y="1513522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144</xdr:row>
      <xdr:rowOff>85725</xdr:rowOff>
    </xdr:from>
    <xdr:to>
      <xdr:col>11</xdr:col>
      <xdr:colOff>552450</xdr:colOff>
      <xdr:row>148</xdr:row>
      <xdr:rowOff>123825</xdr:rowOff>
    </xdr:to>
    <xdr:sp macro="" textlink="">
      <xdr:nvSpPr>
        <xdr:cNvPr id="19" name="左矢印 6">
          <a:extLst>
            <a:ext uri="{FF2B5EF4-FFF2-40B4-BE49-F238E27FC236}">
              <a16:creationId xmlns:a16="http://schemas.microsoft.com/office/drawing/2014/main" id="{D1D89859-0377-4EB8-BF6F-3D2028F0F5E3}"/>
            </a:ext>
          </a:extLst>
        </xdr:cNvPr>
        <xdr:cNvSpPr/>
      </xdr:nvSpPr>
      <xdr:spPr>
        <a:xfrm>
          <a:off x="8559800" y="1752917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598714</xdr:colOff>
      <xdr:row>3</xdr:row>
      <xdr:rowOff>417285</xdr:rowOff>
    </xdr:from>
    <xdr:to>
      <xdr:col>21</xdr:col>
      <xdr:colOff>270306</xdr:colOff>
      <xdr:row>21</xdr:row>
      <xdr:rowOff>36286</xdr:rowOff>
    </xdr:to>
    <xdr:pic>
      <xdr:nvPicPr>
        <xdr:cNvPr id="30" name="図 29">
          <a:extLst>
            <a:ext uri="{FF2B5EF4-FFF2-40B4-BE49-F238E27FC236}">
              <a16:creationId xmlns:a16="http://schemas.microsoft.com/office/drawing/2014/main" id="{BD19FD20-B916-D8E9-F6F2-D15912F46D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71428" y="1215571"/>
          <a:ext cx="6021592" cy="4172858"/>
        </a:xfrm>
        <a:prstGeom prst="rect">
          <a:avLst/>
        </a:prstGeom>
      </xdr:spPr>
    </xdr:pic>
    <xdr:clientData/>
  </xdr:twoCellAnchor>
  <xdr:twoCellAnchor editAs="oneCell">
    <xdr:from>
      <xdr:col>22</xdr:col>
      <xdr:colOff>59286</xdr:colOff>
      <xdr:row>3</xdr:row>
      <xdr:rowOff>440286</xdr:rowOff>
    </xdr:from>
    <xdr:to>
      <xdr:col>31</xdr:col>
      <xdr:colOff>239045</xdr:colOff>
      <xdr:row>21</xdr:row>
      <xdr:rowOff>36287</xdr:rowOff>
    </xdr:to>
    <xdr:pic>
      <xdr:nvPicPr>
        <xdr:cNvPr id="32" name="図 31">
          <a:extLst>
            <a:ext uri="{FF2B5EF4-FFF2-40B4-BE49-F238E27FC236}">
              <a16:creationId xmlns:a16="http://schemas.microsoft.com/office/drawing/2014/main" id="{1C850EE0-9B46-EF99-2B0A-C5024570B0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17000" y="1238572"/>
          <a:ext cx="5894759" cy="4149858"/>
        </a:xfrm>
        <a:prstGeom prst="rect">
          <a:avLst/>
        </a:prstGeom>
      </xdr:spPr>
    </xdr:pic>
    <xdr:clientData/>
  </xdr:twoCellAnchor>
  <xdr:twoCellAnchor editAs="oneCell">
    <xdr:from>
      <xdr:col>31</xdr:col>
      <xdr:colOff>572142</xdr:colOff>
      <xdr:row>3</xdr:row>
      <xdr:rowOff>481429</xdr:rowOff>
    </xdr:from>
    <xdr:to>
      <xdr:col>41</xdr:col>
      <xdr:colOff>160569</xdr:colOff>
      <xdr:row>21</xdr:row>
      <xdr:rowOff>36286</xdr:rowOff>
    </xdr:to>
    <xdr:pic>
      <xdr:nvPicPr>
        <xdr:cNvPr id="34" name="図 33">
          <a:extLst>
            <a:ext uri="{FF2B5EF4-FFF2-40B4-BE49-F238E27FC236}">
              <a16:creationId xmlns:a16="http://schemas.microsoft.com/office/drawing/2014/main" id="{99A79D0B-F8F1-28F9-7E5D-3E7CBCEBB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744856" y="1279715"/>
          <a:ext cx="5938427" cy="4108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xdr:colOff>
      <xdr:row>99</xdr:row>
      <xdr:rowOff>10584</xdr:rowOff>
    </xdr:from>
    <xdr:to>
      <xdr:col>5</xdr:col>
      <xdr:colOff>787400</xdr:colOff>
      <xdr:row>110</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98813" y="21592647"/>
          <a:ext cx="723900" cy="1878541"/>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２ </a:t>
          </a:r>
          <a:endParaRPr kumimoji="1" lang="en-US" altLang="ja-JP" sz="1400">
            <a:solidFill>
              <a:srgbClr val="0070C0"/>
            </a:solidFill>
            <a:effectLst/>
            <a:latin typeface="+mn-lt"/>
            <a:ea typeface="+mn-ea"/>
            <a:cs typeface="+mn-cs"/>
          </a:endParaRPr>
        </a:p>
        <a:p>
          <a:pPr algn="ctr"/>
          <a:r>
            <a:rPr kumimoji="1" lang="ja-JP" altLang="en-US" sz="1400">
              <a:solidFill>
                <a:sysClr val="windowText" lastClr="000000"/>
              </a:solidFill>
            </a:rPr>
            <a:t>注意体制確立　</a:t>
          </a:r>
        </a:p>
      </xdr:txBody>
    </xdr:sp>
    <xdr:clientData/>
  </xdr:twoCellAnchor>
  <xdr:twoCellAnchor>
    <xdr:from>
      <xdr:col>4</xdr:col>
      <xdr:colOff>594360</xdr:colOff>
      <xdr:row>101</xdr:row>
      <xdr:rowOff>31751</xdr:rowOff>
    </xdr:from>
    <xdr:to>
      <xdr:col>5</xdr:col>
      <xdr:colOff>116417</xdr:colOff>
      <xdr:row>107</xdr:row>
      <xdr:rowOff>171450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08960" y="22129751"/>
          <a:ext cx="150707" cy="117474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63501</xdr:colOff>
      <xdr:row>111</xdr:row>
      <xdr:rowOff>0</xdr:rowOff>
    </xdr:from>
    <xdr:to>
      <xdr:col>5</xdr:col>
      <xdr:colOff>760731</xdr:colOff>
      <xdr:row>124</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198814" y="23685500"/>
          <a:ext cx="697230" cy="2381250"/>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３</a:t>
          </a:r>
          <a:r>
            <a:rPr kumimoji="1" lang="ja-JP" altLang="ja-JP" sz="1400" baseline="0">
              <a:solidFill>
                <a:srgbClr val="0070C0"/>
              </a:solidFill>
              <a:effectLst/>
              <a:latin typeface="+mn-lt"/>
              <a:ea typeface="+mn-ea"/>
              <a:cs typeface="+mn-cs"/>
            </a:rPr>
            <a:t> </a:t>
          </a:r>
          <a:br>
            <a:rPr kumimoji="1" lang="en-US" altLang="ja-JP" sz="1200" baseline="0">
              <a:solidFill>
                <a:schemeClr val="lt1"/>
              </a:solidFill>
              <a:effectLst/>
              <a:latin typeface="+mn-lt"/>
              <a:ea typeface="+mn-ea"/>
              <a:cs typeface="+mn-cs"/>
            </a:rPr>
          </a:br>
          <a:r>
            <a:rPr kumimoji="1" lang="ja-JP" altLang="en-US" sz="1400">
              <a:solidFill>
                <a:sysClr val="windowText" lastClr="000000"/>
              </a:solidFill>
            </a:rPr>
            <a:t>警戒体制確立</a:t>
          </a:r>
        </a:p>
      </xdr:txBody>
    </xdr:sp>
    <xdr:clientData/>
  </xdr:twoCellAnchor>
  <xdr:twoCellAnchor>
    <xdr:from>
      <xdr:col>4</xdr:col>
      <xdr:colOff>581659</xdr:colOff>
      <xdr:row>114</xdr:row>
      <xdr:rowOff>52919</xdr:rowOff>
    </xdr:from>
    <xdr:to>
      <xdr:col>5</xdr:col>
      <xdr:colOff>103716</xdr:colOff>
      <xdr:row>121</xdr:row>
      <xdr:rowOff>2619</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096259" y="24697269"/>
          <a:ext cx="150707" cy="12451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79375</xdr:colOff>
      <xdr:row>125</xdr:row>
      <xdr:rowOff>0</xdr:rowOff>
    </xdr:from>
    <xdr:to>
      <xdr:col>5</xdr:col>
      <xdr:colOff>755650</xdr:colOff>
      <xdr:row>137</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214688" y="26281063"/>
          <a:ext cx="676275" cy="2262187"/>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４</a:t>
          </a:r>
          <a:br>
            <a:rPr kumimoji="1" lang="en-US" altLang="ja-JP" sz="1200">
              <a:solidFill>
                <a:srgbClr val="0070C0"/>
              </a:solidFill>
              <a:effectLst/>
              <a:latin typeface="+mn-lt"/>
              <a:ea typeface="+mn-ea"/>
              <a:cs typeface="+mn-cs"/>
            </a:rPr>
          </a:br>
          <a:r>
            <a:rPr kumimoji="1" lang="ja-JP" altLang="en-US" sz="1400">
              <a:solidFill>
                <a:sysClr val="windowText" lastClr="000000"/>
              </a:solidFill>
            </a:rPr>
            <a:t>非常体制確立</a:t>
          </a:r>
        </a:p>
      </xdr:txBody>
    </xdr:sp>
    <xdr:clientData/>
  </xdr:twoCellAnchor>
  <xdr:twoCellAnchor>
    <xdr:from>
      <xdr:col>4</xdr:col>
      <xdr:colOff>594359</xdr:colOff>
      <xdr:row>129</xdr:row>
      <xdr:rowOff>83820</xdr:rowOff>
    </xdr:from>
    <xdr:to>
      <xdr:col>5</xdr:col>
      <xdr:colOff>116416</xdr:colOff>
      <xdr:row>133</xdr:row>
      <xdr:rowOff>192270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108959" y="27560270"/>
          <a:ext cx="150707" cy="8831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124</xdr:row>
      <xdr:rowOff>0</xdr:rowOff>
    </xdr:from>
    <xdr:to>
      <xdr:col>5</xdr:col>
      <xdr:colOff>603249</xdr:colOff>
      <xdr:row>124</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110</xdr:row>
      <xdr:rowOff>0</xdr:rowOff>
    </xdr:from>
    <xdr:to>
      <xdr:col>5</xdr:col>
      <xdr:colOff>603249</xdr:colOff>
      <xdr:row>110</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660400</xdr:colOff>
      <xdr:row>285</xdr:row>
      <xdr:rowOff>38100</xdr:rowOff>
    </xdr:from>
    <xdr:to>
      <xdr:col>11</xdr:col>
      <xdr:colOff>222250</xdr:colOff>
      <xdr:row>288</xdr:row>
      <xdr:rowOff>22225</xdr:rowOff>
    </xdr:to>
    <xdr:sp macro="" textlink="">
      <xdr:nvSpPr>
        <xdr:cNvPr id="10" name="左矢印 9">
          <a:extLst>
            <a:ext uri="{FF2B5EF4-FFF2-40B4-BE49-F238E27FC236}">
              <a16:creationId xmlns:a16="http://schemas.microsoft.com/office/drawing/2014/main" id="{00000000-0008-0000-0100-00000A000000}"/>
            </a:ext>
          </a:extLst>
        </xdr:cNvPr>
        <xdr:cNvSpPr/>
      </xdr:nvSpPr>
      <xdr:spPr>
        <a:xfrm>
          <a:off x="6832600" y="208407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133004</xdr:colOff>
      <xdr:row>231</xdr:row>
      <xdr:rowOff>50570</xdr:rowOff>
    </xdr:from>
    <xdr:to>
      <xdr:col>11</xdr:col>
      <xdr:colOff>376844</xdr:colOff>
      <xdr:row>234</xdr:row>
      <xdr:rowOff>102812</xdr:rowOff>
    </xdr:to>
    <xdr:sp macro="" textlink="">
      <xdr:nvSpPr>
        <xdr:cNvPr id="11" name="左矢印 10">
          <a:extLst>
            <a:ext uri="{FF2B5EF4-FFF2-40B4-BE49-F238E27FC236}">
              <a16:creationId xmlns:a16="http://schemas.microsoft.com/office/drawing/2014/main" id="{00000000-0008-0000-0100-00000B000000}"/>
            </a:ext>
          </a:extLst>
        </xdr:cNvPr>
        <xdr:cNvSpPr/>
      </xdr:nvSpPr>
      <xdr:spPr>
        <a:xfrm>
          <a:off x="6658495" y="38109006"/>
          <a:ext cx="451658" cy="6756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382586</xdr:colOff>
      <xdr:row>140</xdr:row>
      <xdr:rowOff>80962</xdr:rowOff>
    </xdr:from>
    <xdr:to>
      <xdr:col>6</xdr:col>
      <xdr:colOff>50799</xdr:colOff>
      <xdr:row>142</xdr:row>
      <xdr:rowOff>134937</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2263774" y="30505400"/>
          <a:ext cx="1716088" cy="482600"/>
        </a:xfrm>
        <a:prstGeom prst="wedgeRectCallout">
          <a:avLst>
            <a:gd name="adj1" fmla="val -41219"/>
            <a:gd name="adj2" fmla="val -691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11</xdr:col>
      <xdr:colOff>318770</xdr:colOff>
      <xdr:row>68</xdr:row>
      <xdr:rowOff>137160</xdr:rowOff>
    </xdr:from>
    <xdr:to>
      <xdr:col>13</xdr:col>
      <xdr:colOff>656590</xdr:colOff>
      <xdr:row>71</xdr:row>
      <xdr:rowOff>23813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7256145" y="14773910"/>
          <a:ext cx="1790383" cy="553403"/>
        </a:xfrm>
        <a:prstGeom prst="wedgeRectCallout">
          <a:avLst>
            <a:gd name="adj1" fmla="val -68070"/>
            <a:gd name="adj2" fmla="val -385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7</xdr:col>
      <xdr:colOff>171451</xdr:colOff>
      <xdr:row>265</xdr:row>
      <xdr:rowOff>48882</xdr:rowOff>
    </xdr:from>
    <xdr:to>
      <xdr:col>9</xdr:col>
      <xdr:colOff>635876</xdr:colOff>
      <xdr:row>268</xdr:row>
      <xdr:rowOff>18317</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4738566" y="56057103"/>
          <a:ext cx="1722214" cy="592224"/>
        </a:xfrm>
        <a:prstGeom prst="wedgeRectCallout">
          <a:avLst>
            <a:gd name="adj1" fmla="val -33371"/>
            <a:gd name="adj2" fmla="val -9698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xdr:txBody>
    </xdr:sp>
    <xdr:clientData/>
  </xdr:twoCellAnchor>
  <xdr:twoCellAnchor editAs="oneCell">
    <xdr:from>
      <xdr:col>10</xdr:col>
      <xdr:colOff>173718</xdr:colOff>
      <xdr:row>296</xdr:row>
      <xdr:rowOff>77790</xdr:rowOff>
    </xdr:from>
    <xdr:to>
      <xdr:col>17</xdr:col>
      <xdr:colOff>239626</xdr:colOff>
      <xdr:row>309</xdr:row>
      <xdr:rowOff>2270</xdr:rowOff>
    </xdr:to>
    <xdr:pic>
      <xdr:nvPicPr>
        <xdr:cNvPr id="13" name="図 12">
          <a:extLst>
            <a:ext uri="{FF2B5EF4-FFF2-40B4-BE49-F238E27FC236}">
              <a16:creationId xmlns:a16="http://schemas.microsoft.com/office/drawing/2014/main" id="{D663801B-977A-4EF6-B9CC-5F87AE06B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5647" y="52669397"/>
          <a:ext cx="4386629" cy="2929390"/>
        </a:xfrm>
        <a:prstGeom prst="rect">
          <a:avLst/>
        </a:prstGeom>
      </xdr:spPr>
    </xdr:pic>
    <xdr:clientData/>
  </xdr:twoCellAnchor>
  <xdr:twoCellAnchor editAs="oneCell">
    <xdr:from>
      <xdr:col>17</xdr:col>
      <xdr:colOff>311264</xdr:colOff>
      <xdr:row>296</xdr:row>
      <xdr:rowOff>105911</xdr:rowOff>
    </xdr:from>
    <xdr:to>
      <xdr:col>24</xdr:col>
      <xdr:colOff>123656</xdr:colOff>
      <xdr:row>308</xdr:row>
      <xdr:rowOff>190500</xdr:rowOff>
    </xdr:to>
    <xdr:pic>
      <xdr:nvPicPr>
        <xdr:cNvPr id="14" name="図 13">
          <a:extLst>
            <a:ext uri="{FF2B5EF4-FFF2-40B4-BE49-F238E27FC236}">
              <a16:creationId xmlns:a16="http://schemas.microsoft.com/office/drawing/2014/main" id="{4A346FCB-E037-40E4-BE50-9FED55236C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60264" y="52697518"/>
          <a:ext cx="4193892" cy="2860446"/>
        </a:xfrm>
        <a:prstGeom prst="rect">
          <a:avLst/>
        </a:prstGeom>
      </xdr:spPr>
    </xdr:pic>
    <xdr:clientData/>
  </xdr:twoCellAnchor>
  <xdr:twoCellAnchor>
    <xdr:from>
      <xdr:col>11</xdr:col>
      <xdr:colOff>11226</xdr:colOff>
      <xdr:row>291</xdr:row>
      <xdr:rowOff>164194</xdr:rowOff>
    </xdr:from>
    <xdr:to>
      <xdr:col>18</xdr:col>
      <xdr:colOff>163285</xdr:colOff>
      <xdr:row>295</xdr:row>
      <xdr:rowOff>87427</xdr:rowOff>
    </xdr:to>
    <xdr:sp macro="" textlink="">
      <xdr:nvSpPr>
        <xdr:cNvPr id="15" name="テキスト ボックス 14">
          <a:extLst>
            <a:ext uri="{FF2B5EF4-FFF2-40B4-BE49-F238E27FC236}">
              <a16:creationId xmlns:a16="http://schemas.microsoft.com/office/drawing/2014/main" id="{B2B34DCE-06E6-4780-9823-6E73847E9E70}"/>
            </a:ext>
          </a:extLst>
        </xdr:cNvPr>
        <xdr:cNvSpPr txBox="1"/>
      </xdr:nvSpPr>
      <xdr:spPr>
        <a:xfrm>
          <a:off x="6937262" y="51599194"/>
          <a:ext cx="4900952"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11</xdr:col>
      <xdr:colOff>279400</xdr:colOff>
      <xdr:row>311</xdr:row>
      <xdr:rowOff>25400</xdr:rowOff>
    </xdr:from>
    <xdr:to>
      <xdr:col>19</xdr:col>
      <xdr:colOff>211081</xdr:colOff>
      <xdr:row>327</xdr:row>
      <xdr:rowOff>42016</xdr:rowOff>
    </xdr:to>
    <xdr:grpSp>
      <xdr:nvGrpSpPr>
        <xdr:cNvPr id="16" name="グループ化 15">
          <a:extLst>
            <a:ext uri="{FF2B5EF4-FFF2-40B4-BE49-F238E27FC236}">
              <a16:creationId xmlns:a16="http://schemas.microsoft.com/office/drawing/2014/main" id="{2CF7A8E7-C2E4-42A3-BB86-88B095C66552}"/>
            </a:ext>
          </a:extLst>
        </xdr:cNvPr>
        <xdr:cNvGrpSpPr/>
      </xdr:nvGrpSpPr>
      <xdr:grpSpPr>
        <a:xfrm>
          <a:off x="7233871" y="66541650"/>
          <a:ext cx="5323075" cy="3631231"/>
          <a:chOff x="7008163" y="68107278"/>
          <a:chExt cx="5367281" cy="3674216"/>
        </a:xfrm>
      </xdr:grpSpPr>
      <xdr:grpSp>
        <xdr:nvGrpSpPr>
          <xdr:cNvPr id="17" name="グループ化 16">
            <a:extLst>
              <a:ext uri="{FF2B5EF4-FFF2-40B4-BE49-F238E27FC236}">
                <a16:creationId xmlns:a16="http://schemas.microsoft.com/office/drawing/2014/main" id="{905C0294-1B85-C4FD-16FA-714E45EC3679}"/>
              </a:ext>
            </a:extLst>
          </xdr:cNvPr>
          <xdr:cNvGrpSpPr/>
        </xdr:nvGrpSpPr>
        <xdr:grpSpPr>
          <a:xfrm>
            <a:off x="7008163" y="68132667"/>
            <a:ext cx="5367281" cy="3648827"/>
            <a:chOff x="382996" y="66065390"/>
            <a:chExt cx="5925961" cy="4028633"/>
          </a:xfrm>
        </xdr:grpSpPr>
        <xdr:pic>
          <xdr:nvPicPr>
            <xdr:cNvPr id="19" name="図 18" descr="グラフィカル ユーザー インターフェイス&#10;&#10;AI によって生成されたコンテンツは間違っている可能性があります。">
              <a:extLst>
                <a:ext uri="{FF2B5EF4-FFF2-40B4-BE49-F238E27FC236}">
                  <a16:creationId xmlns:a16="http://schemas.microsoft.com/office/drawing/2014/main" id="{5B54E904-CAB3-05AD-F3DC-3154B94D7B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82996" y="66065390"/>
              <a:ext cx="5925961" cy="4028633"/>
            </a:xfrm>
            <a:prstGeom prst="rect">
              <a:avLst/>
            </a:prstGeom>
          </xdr:spPr>
        </xdr:pic>
        <xdr:sp macro="" textlink="">
          <xdr:nvSpPr>
            <xdr:cNvPr id="22" name="楕円 21">
              <a:extLst>
                <a:ext uri="{FF2B5EF4-FFF2-40B4-BE49-F238E27FC236}">
                  <a16:creationId xmlns:a16="http://schemas.microsoft.com/office/drawing/2014/main" id="{349332A6-8B2B-4192-09AE-2A5A6A24DA6C}"/>
                </a:ext>
              </a:extLst>
            </xdr:cNvPr>
            <xdr:cNvSpPr/>
          </xdr:nvSpPr>
          <xdr:spPr>
            <a:xfrm>
              <a:off x="3627040" y="67914157"/>
              <a:ext cx="551986" cy="330181"/>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楕円 26">
              <a:extLst>
                <a:ext uri="{FF2B5EF4-FFF2-40B4-BE49-F238E27FC236}">
                  <a16:creationId xmlns:a16="http://schemas.microsoft.com/office/drawing/2014/main" id="{469C29CA-6A36-0437-C08C-FE31773EE3D5}"/>
                </a:ext>
              </a:extLst>
            </xdr:cNvPr>
            <xdr:cNvSpPr/>
          </xdr:nvSpPr>
          <xdr:spPr>
            <a:xfrm>
              <a:off x="2990385" y="67736720"/>
              <a:ext cx="294662" cy="291456"/>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EFC44F1B-ACF7-6040-4AEC-03BE2694DE4D}"/>
                </a:ext>
              </a:extLst>
            </xdr:cNvPr>
            <xdr:cNvSpPr/>
          </xdr:nvSpPr>
          <xdr:spPr>
            <a:xfrm>
              <a:off x="3270350" y="67716944"/>
              <a:ext cx="563154" cy="317944"/>
            </a:xfrm>
            <a:custGeom>
              <a:avLst/>
              <a:gdLst>
                <a:gd name="connsiteX0" fmla="*/ 560614 w 560614"/>
                <a:gd name="connsiteY0" fmla="*/ 315686 h 315686"/>
                <a:gd name="connsiteX1" fmla="*/ 533400 w 560614"/>
                <a:gd name="connsiteY1" fmla="*/ 239486 h 315686"/>
                <a:gd name="connsiteX2" fmla="*/ 381000 w 560614"/>
                <a:gd name="connsiteY2" fmla="*/ 277586 h 315686"/>
                <a:gd name="connsiteX3" fmla="*/ 272143 w 560614"/>
                <a:gd name="connsiteY3" fmla="*/ 0 h 315686"/>
                <a:gd name="connsiteX4" fmla="*/ 0 w 560614"/>
                <a:gd name="connsiteY4" fmla="*/ 141514 h 3156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0614" h="315686">
                  <a:moveTo>
                    <a:pt x="560614" y="315686"/>
                  </a:moveTo>
                  <a:lnTo>
                    <a:pt x="533400" y="239486"/>
                  </a:lnTo>
                  <a:lnTo>
                    <a:pt x="381000" y="277586"/>
                  </a:lnTo>
                  <a:lnTo>
                    <a:pt x="272143" y="0"/>
                  </a:lnTo>
                  <a:lnTo>
                    <a:pt x="0" y="141514"/>
                  </a:lnTo>
                </a:path>
              </a:pathLst>
            </a:custGeom>
            <a:noFill/>
            <a:ln w="57150">
              <a:solidFill>
                <a:srgbClr val="FF0000"/>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8" name="正方形/長方形 17">
            <a:extLst>
              <a:ext uri="{FF2B5EF4-FFF2-40B4-BE49-F238E27FC236}">
                <a16:creationId xmlns:a16="http://schemas.microsoft.com/office/drawing/2014/main" id="{FFF54921-A229-C2C8-C9A7-946CC6B1D694}"/>
              </a:ext>
            </a:extLst>
          </xdr:cNvPr>
          <xdr:cNvSpPr/>
        </xdr:nvSpPr>
        <xdr:spPr>
          <a:xfrm>
            <a:off x="7020278" y="68107278"/>
            <a:ext cx="1100666" cy="324555"/>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t>避難経路図例</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shizuoka.lg.jp/s4268/s000287.html" TargetMode="External"/><Relationship Id="rId1" Type="http://schemas.openxmlformats.org/officeDocument/2006/relationships/hyperlink" Target="https://www.bousai.go.jp/oukyu/hinankankoku/h30_hinankankoku_guideline/pdf/campaig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38A79"/>
    <pageSetUpPr fitToPage="1"/>
  </sheetPr>
  <dimension ref="A1:V282"/>
  <sheetViews>
    <sheetView showGridLines="0" view="pageBreakPreview" zoomScale="85" zoomScaleNormal="100" zoomScaleSheetLayoutView="85" workbookViewId="0">
      <selection activeCell="U3" sqref="U3:W24"/>
    </sheetView>
  </sheetViews>
  <sheetFormatPr defaultColWidth="9" defaultRowHeight="14" x14ac:dyDescent="0.2"/>
  <cols>
    <col min="1" max="1" width="4.453125" style="3" customWidth="1"/>
    <col min="2" max="2" width="40" style="3" customWidth="1"/>
    <col min="3" max="3" width="6.36328125" style="3" customWidth="1"/>
    <col min="4" max="4" width="3.453125" style="3" bestFit="1" customWidth="1"/>
    <col min="5" max="5" width="4.453125" style="3" customWidth="1"/>
    <col min="6" max="6" width="3.453125" style="3" bestFit="1" customWidth="1"/>
    <col min="7" max="7" width="3.81640625" style="3" customWidth="1"/>
    <col min="8" max="8" width="6.453125" style="3" customWidth="1"/>
    <col min="9" max="9" width="6.08984375" style="3" customWidth="1"/>
    <col min="10" max="10" width="4.08984375" style="3" customWidth="1"/>
    <col min="11" max="11" width="38.81640625" style="79" customWidth="1"/>
    <col min="12" max="16384" width="9" style="3"/>
  </cols>
  <sheetData>
    <row r="1" spans="1:11" ht="21" x14ac:dyDescent="0.2">
      <c r="A1" s="71" t="s">
        <v>31</v>
      </c>
      <c r="K1" s="101"/>
    </row>
    <row r="2" spans="1:11" ht="17.25" customHeight="1" x14ac:dyDescent="0.2"/>
    <row r="3" spans="1:11" ht="24" thickBot="1" x14ac:dyDescent="0.25">
      <c r="A3" s="72" t="s">
        <v>86</v>
      </c>
    </row>
    <row r="4" spans="1:11" ht="137.5" customHeight="1" thickBot="1" x14ac:dyDescent="0.25">
      <c r="A4" s="260" t="s">
        <v>208</v>
      </c>
      <c r="B4" s="261"/>
      <c r="C4" s="261"/>
      <c r="D4" s="261"/>
      <c r="E4" s="261"/>
      <c r="F4" s="261"/>
      <c r="G4" s="261"/>
      <c r="H4" s="261"/>
      <c r="I4" s="261"/>
      <c r="J4" s="261"/>
      <c r="K4" s="262"/>
    </row>
    <row r="5" spans="1:11" ht="17.25" customHeight="1" x14ac:dyDescent="0.2"/>
    <row r="6" spans="1:11" ht="17.25" customHeight="1" x14ac:dyDescent="0.2"/>
    <row r="7" spans="1:11" ht="17.25" customHeight="1" x14ac:dyDescent="0.2">
      <c r="A7" s="264" t="s">
        <v>0</v>
      </c>
      <c r="B7" s="259"/>
      <c r="C7" s="259" t="s">
        <v>1</v>
      </c>
      <c r="D7" s="259"/>
      <c r="E7" s="259"/>
      <c r="F7" s="259"/>
      <c r="G7" s="259"/>
      <c r="H7" s="259"/>
      <c r="I7" s="259"/>
      <c r="J7" s="132"/>
      <c r="K7" s="80" t="s">
        <v>2</v>
      </c>
    </row>
    <row r="8" spans="1:11" ht="17.25" customHeight="1" x14ac:dyDescent="0.2">
      <c r="A8" s="226" t="s">
        <v>20</v>
      </c>
      <c r="B8" s="227"/>
      <c r="C8" s="21"/>
      <c r="D8" s="21"/>
      <c r="E8" s="21"/>
      <c r="F8" s="21"/>
      <c r="G8" s="21"/>
      <c r="H8" s="21"/>
      <c r="I8" s="21"/>
      <c r="J8" s="21"/>
      <c r="K8" s="81"/>
    </row>
    <row r="9" spans="1:11" ht="7.5" customHeight="1" thickBot="1" x14ac:dyDescent="0.25">
      <c r="A9" s="26"/>
      <c r="B9" s="24"/>
      <c r="C9" s="24"/>
      <c r="D9" s="24"/>
      <c r="E9" s="24"/>
      <c r="F9" s="24"/>
      <c r="G9" s="24"/>
      <c r="H9" s="24"/>
      <c r="I9" s="24"/>
      <c r="J9" s="24"/>
      <c r="K9" s="82"/>
    </row>
    <row r="10" spans="1:11" s="19" customFormat="1" ht="17.25" customHeight="1" thickBot="1" x14ac:dyDescent="0.25">
      <c r="A10" s="69" t="s">
        <v>127</v>
      </c>
      <c r="B10" s="70" t="s">
        <v>139</v>
      </c>
      <c r="C10" s="96">
        <f ca="1">YEAR(TODAY())</f>
        <v>2026</v>
      </c>
      <c r="D10" s="28" t="s">
        <v>32</v>
      </c>
      <c r="E10" s="96">
        <v>4</v>
      </c>
      <c r="F10" s="28" t="s">
        <v>33</v>
      </c>
      <c r="G10" s="96">
        <v>1</v>
      </c>
      <c r="H10" s="28" t="s">
        <v>34</v>
      </c>
      <c r="I10" s="28"/>
      <c r="J10" s="28"/>
      <c r="K10" s="104" t="s">
        <v>286</v>
      </c>
    </row>
    <row r="11" spans="1:11" s="19" customFormat="1" ht="7.5" customHeight="1" thickBot="1" x14ac:dyDescent="0.25">
      <c r="A11" s="27"/>
      <c r="B11" s="25"/>
      <c r="C11" s="25"/>
      <c r="D11" s="28"/>
      <c r="E11" s="25"/>
      <c r="F11" s="28"/>
      <c r="G11" s="25"/>
      <c r="H11" s="28"/>
      <c r="I11" s="28"/>
      <c r="J11" s="28"/>
      <c r="K11" s="83"/>
    </row>
    <row r="12" spans="1:11" ht="17.25" customHeight="1" thickBot="1" x14ac:dyDescent="0.25">
      <c r="A12" s="47" t="s">
        <v>127</v>
      </c>
      <c r="B12" s="68" t="s">
        <v>140</v>
      </c>
      <c r="C12" s="208" t="s">
        <v>287</v>
      </c>
      <c r="D12" s="209"/>
      <c r="E12" s="209"/>
      <c r="F12" s="209"/>
      <c r="G12" s="209"/>
      <c r="H12" s="209"/>
      <c r="I12" s="210"/>
      <c r="J12" s="142"/>
      <c r="K12" s="103" t="s">
        <v>288</v>
      </c>
    </row>
    <row r="13" spans="1:11" ht="7.5" customHeight="1" thickBot="1" x14ac:dyDescent="0.25">
      <c r="A13" s="30"/>
      <c r="B13" s="39"/>
      <c r="C13" s="31"/>
      <c r="D13" s="31"/>
      <c r="E13" s="31"/>
      <c r="F13" s="31"/>
      <c r="G13" s="31"/>
      <c r="H13" s="31"/>
      <c r="I13" s="31"/>
      <c r="J13" s="31"/>
      <c r="K13" s="84"/>
    </row>
    <row r="14" spans="1:11" ht="17.25" customHeight="1" thickBot="1" x14ac:dyDescent="0.25">
      <c r="A14" s="47" t="s">
        <v>127</v>
      </c>
      <c r="B14" s="68" t="s">
        <v>142</v>
      </c>
      <c r="C14" s="208" t="s">
        <v>162</v>
      </c>
      <c r="D14" s="209"/>
      <c r="E14" s="209"/>
      <c r="F14" s="209"/>
      <c r="G14" s="209"/>
      <c r="H14" s="209"/>
      <c r="I14" s="210"/>
      <c r="J14" s="142"/>
      <c r="K14" s="103" t="s">
        <v>293</v>
      </c>
    </row>
    <row r="15" spans="1:11" ht="7.5" customHeight="1" thickBot="1" x14ac:dyDescent="0.25">
      <c r="A15" s="30"/>
      <c r="B15" s="39"/>
      <c r="C15" s="32"/>
      <c r="D15" s="32"/>
      <c r="E15" s="32"/>
      <c r="F15" s="32"/>
      <c r="G15" s="32"/>
      <c r="H15" s="32"/>
      <c r="I15" s="32"/>
      <c r="J15" s="32"/>
      <c r="K15" s="84"/>
    </row>
    <row r="16" spans="1:11" ht="17.25" customHeight="1" thickBot="1" x14ac:dyDescent="0.25">
      <c r="A16" s="47" t="s">
        <v>127</v>
      </c>
      <c r="B16" s="68" t="s">
        <v>141</v>
      </c>
      <c r="C16" s="208" t="s">
        <v>277</v>
      </c>
      <c r="D16" s="209"/>
      <c r="E16" s="209"/>
      <c r="F16" s="209"/>
      <c r="G16" s="209"/>
      <c r="H16" s="209"/>
      <c r="I16" s="210"/>
      <c r="J16" s="142"/>
      <c r="K16" s="103" t="s">
        <v>289</v>
      </c>
    </row>
    <row r="17" spans="1:17" ht="7.5" customHeight="1" thickBot="1" x14ac:dyDescent="0.25">
      <c r="A17" s="30"/>
      <c r="B17" s="39"/>
      <c r="C17" s="31"/>
      <c r="D17" s="31"/>
      <c r="E17" s="31"/>
      <c r="F17" s="31"/>
      <c r="G17" s="31"/>
      <c r="H17" s="31"/>
      <c r="I17" s="31"/>
      <c r="J17" s="31"/>
      <c r="K17" s="84"/>
    </row>
    <row r="18" spans="1:17" ht="17.25" customHeight="1" thickBot="1" x14ac:dyDescent="0.25">
      <c r="A18" s="47" t="s">
        <v>127</v>
      </c>
      <c r="B18" s="68" t="s">
        <v>215</v>
      </c>
      <c r="C18" s="208" t="s">
        <v>394</v>
      </c>
      <c r="D18" s="209"/>
      <c r="E18" s="209"/>
      <c r="F18" s="209"/>
      <c r="G18" s="209"/>
      <c r="H18" s="209"/>
      <c r="I18" s="210"/>
      <c r="J18" s="142"/>
      <c r="K18" s="103" t="s">
        <v>290</v>
      </c>
    </row>
    <row r="19" spans="1:17" ht="7.5" customHeight="1" thickBot="1" x14ac:dyDescent="0.25">
      <c r="A19" s="30"/>
      <c r="B19" s="39"/>
      <c r="C19" s="31"/>
      <c r="D19" s="31"/>
      <c r="E19" s="31"/>
      <c r="F19" s="31"/>
      <c r="G19" s="31"/>
      <c r="H19" s="31"/>
      <c r="I19" s="31"/>
      <c r="J19" s="31"/>
      <c r="K19" s="84"/>
    </row>
    <row r="20" spans="1:17" ht="17.25" customHeight="1" thickBot="1" x14ac:dyDescent="0.25">
      <c r="A20" s="47" t="s">
        <v>127</v>
      </c>
      <c r="B20" s="68" t="s">
        <v>205</v>
      </c>
      <c r="C20" s="208" t="s">
        <v>206</v>
      </c>
      <c r="D20" s="209"/>
      <c r="E20" s="209"/>
      <c r="F20" s="209"/>
      <c r="G20" s="209"/>
      <c r="H20" s="209"/>
      <c r="I20" s="210"/>
      <c r="J20" s="142"/>
      <c r="K20" s="103" t="s">
        <v>291</v>
      </c>
    </row>
    <row r="21" spans="1:17" ht="7.5" customHeight="1" thickBot="1" x14ac:dyDescent="0.25">
      <c r="A21" s="30"/>
      <c r="B21" s="39"/>
      <c r="C21" s="31"/>
      <c r="D21" s="31"/>
      <c r="E21" s="31"/>
      <c r="F21" s="31"/>
      <c r="G21" s="31"/>
      <c r="H21" s="31"/>
      <c r="I21" s="31"/>
      <c r="J21" s="31"/>
      <c r="K21" s="84"/>
      <c r="M21" s="245"/>
      <c r="N21" s="246"/>
      <c r="O21" s="246"/>
      <c r="P21" s="246"/>
      <c r="Q21" s="246"/>
    </row>
    <row r="22" spans="1:17" ht="17.25" customHeight="1" thickBot="1" x14ac:dyDescent="0.25">
      <c r="A22" s="47" t="s">
        <v>127</v>
      </c>
      <c r="B22" s="68" t="s">
        <v>207</v>
      </c>
      <c r="C22" s="208" t="s">
        <v>211</v>
      </c>
      <c r="D22" s="209"/>
      <c r="E22" s="209"/>
      <c r="F22" s="209"/>
      <c r="G22" s="209"/>
      <c r="H22" s="209"/>
      <c r="I22" s="210"/>
      <c r="J22" s="142"/>
      <c r="K22" s="103" t="s">
        <v>292</v>
      </c>
      <c r="M22" s="246"/>
      <c r="N22" s="246"/>
      <c r="O22" s="246"/>
      <c r="P22" s="246"/>
      <c r="Q22" s="246"/>
    </row>
    <row r="23" spans="1:17" ht="7.5" customHeight="1" thickBot="1" x14ac:dyDescent="0.25">
      <c r="A23" s="30"/>
      <c r="B23" s="39"/>
      <c r="C23" s="31"/>
      <c r="D23" s="31"/>
      <c r="E23" s="31"/>
      <c r="F23" s="31"/>
      <c r="G23" s="31"/>
      <c r="H23" s="31"/>
      <c r="I23" s="31"/>
      <c r="J23" s="31"/>
      <c r="K23" s="84"/>
      <c r="M23" s="246"/>
      <c r="N23" s="246"/>
      <c r="O23" s="246"/>
      <c r="P23" s="246"/>
      <c r="Q23" s="246"/>
    </row>
    <row r="24" spans="1:17" ht="17.25" customHeight="1" thickBot="1" x14ac:dyDescent="0.25">
      <c r="A24" s="47" t="s">
        <v>127</v>
      </c>
      <c r="B24" s="68" t="s">
        <v>470</v>
      </c>
      <c r="C24" s="208" t="s">
        <v>471</v>
      </c>
      <c r="D24" s="209"/>
      <c r="E24" s="209"/>
      <c r="F24" s="209"/>
      <c r="G24" s="209"/>
      <c r="H24" s="209"/>
      <c r="I24" s="210"/>
      <c r="J24" s="142"/>
      <c r="K24" s="103" t="s">
        <v>292</v>
      </c>
      <c r="M24" s="180"/>
      <c r="N24" s="180"/>
      <c r="O24" s="180"/>
      <c r="P24" s="180"/>
      <c r="Q24" s="180"/>
    </row>
    <row r="25" spans="1:17" ht="7.5" customHeight="1" thickBot="1" x14ac:dyDescent="0.25">
      <c r="A25" s="30"/>
      <c r="B25" s="39"/>
      <c r="C25" s="31"/>
      <c r="D25" s="31"/>
      <c r="E25" s="31"/>
      <c r="F25" s="31"/>
      <c r="G25" s="31"/>
      <c r="H25" s="31"/>
      <c r="I25" s="31"/>
      <c r="J25" s="31"/>
      <c r="K25" s="84"/>
      <c r="M25" s="180"/>
      <c r="N25" s="180"/>
      <c r="O25" s="180"/>
      <c r="P25" s="180"/>
      <c r="Q25" s="180"/>
    </row>
    <row r="26" spans="1:17" ht="20.399999999999999" customHeight="1" thickBot="1" x14ac:dyDescent="0.25">
      <c r="A26" s="47" t="s">
        <v>127</v>
      </c>
      <c r="B26" s="68" t="s">
        <v>213</v>
      </c>
      <c r="C26" s="208" t="s">
        <v>273</v>
      </c>
      <c r="D26" s="209"/>
      <c r="E26" s="209"/>
      <c r="F26" s="209"/>
      <c r="G26" s="209"/>
      <c r="H26" s="209"/>
      <c r="I26" s="210"/>
      <c r="J26" s="142"/>
      <c r="K26" s="103" t="s">
        <v>284</v>
      </c>
      <c r="M26" s="234"/>
      <c r="N26" s="234"/>
      <c r="O26" s="234"/>
      <c r="P26" s="234"/>
      <c r="Q26" s="234"/>
    </row>
    <row r="27" spans="1:17" ht="7.5" customHeight="1" thickBot="1" x14ac:dyDescent="0.25">
      <c r="A27" s="30"/>
      <c r="B27" s="39"/>
      <c r="C27" s="31"/>
      <c r="D27" s="31"/>
      <c r="E27" s="31"/>
      <c r="F27" s="31"/>
      <c r="G27" s="31"/>
      <c r="H27" s="31"/>
      <c r="I27" s="31"/>
      <c r="J27" s="31"/>
      <c r="K27" s="84"/>
      <c r="M27" s="8"/>
      <c r="N27" s="8"/>
      <c r="O27" s="8"/>
      <c r="P27" s="8"/>
      <c r="Q27" s="8"/>
    </row>
    <row r="28" spans="1:17" ht="17.25" customHeight="1" thickBot="1" x14ac:dyDescent="0.25">
      <c r="A28" s="47" t="s">
        <v>127</v>
      </c>
      <c r="B28" s="68" t="s">
        <v>212</v>
      </c>
      <c r="C28" s="208" t="s">
        <v>214</v>
      </c>
      <c r="D28" s="209"/>
      <c r="E28" s="209"/>
      <c r="F28" s="209"/>
      <c r="G28" s="209"/>
      <c r="H28" s="209"/>
      <c r="I28" s="210"/>
      <c r="J28" s="142"/>
      <c r="K28" s="103" t="s">
        <v>284</v>
      </c>
      <c r="M28" s="8"/>
      <c r="N28" s="8"/>
      <c r="O28" s="8"/>
      <c r="P28" s="8"/>
      <c r="Q28" s="8"/>
    </row>
    <row r="29" spans="1:17" ht="7.5" customHeight="1" thickBot="1" x14ac:dyDescent="0.25">
      <c r="A29" s="30"/>
      <c r="B29" s="39"/>
      <c r="C29" s="31"/>
      <c r="D29" s="31"/>
      <c r="E29" s="31"/>
      <c r="F29" s="31"/>
      <c r="G29" s="31"/>
      <c r="H29" s="31"/>
      <c r="I29" s="31"/>
      <c r="J29" s="31"/>
      <c r="K29" s="84"/>
      <c r="M29" s="8"/>
      <c r="N29" s="8"/>
      <c r="O29" s="8"/>
      <c r="P29" s="8"/>
      <c r="Q29" s="8"/>
    </row>
    <row r="30" spans="1:17" ht="17.25" customHeight="1" thickBot="1" x14ac:dyDescent="0.25">
      <c r="A30" s="30"/>
      <c r="B30" s="39" t="s">
        <v>202</v>
      </c>
      <c r="C30" s="268" t="s">
        <v>395</v>
      </c>
      <c r="D30" s="269"/>
      <c r="E30" s="269"/>
      <c r="F30" s="269"/>
      <c r="G30" s="269"/>
      <c r="H30" s="269"/>
      <c r="I30" s="270"/>
      <c r="J30" s="143"/>
      <c r="K30" s="103" t="s">
        <v>284</v>
      </c>
      <c r="M30" s="8"/>
      <c r="N30" s="8"/>
      <c r="O30" s="8"/>
      <c r="P30" s="8"/>
      <c r="Q30" s="8"/>
    </row>
    <row r="31" spans="1:17" ht="7.5" customHeight="1" thickBot="1" x14ac:dyDescent="0.25">
      <c r="A31" s="30"/>
      <c r="B31" s="39"/>
      <c r="C31" s="31"/>
      <c r="D31" s="31"/>
      <c r="E31" s="31"/>
      <c r="F31" s="31"/>
      <c r="G31" s="31"/>
      <c r="H31" s="31"/>
      <c r="I31" s="31"/>
      <c r="J31" s="31"/>
      <c r="K31" s="84"/>
      <c r="M31" s="8"/>
      <c r="N31" s="8"/>
      <c r="O31" s="8"/>
      <c r="P31" s="8"/>
      <c r="Q31" s="8"/>
    </row>
    <row r="32" spans="1:17" ht="17.25" customHeight="1" thickBot="1" x14ac:dyDescent="0.25">
      <c r="A32" s="30"/>
      <c r="B32" s="39"/>
      <c r="C32" s="268" t="s">
        <v>452</v>
      </c>
      <c r="D32" s="269"/>
      <c r="E32" s="269"/>
      <c r="F32" s="269"/>
      <c r="G32" s="269"/>
      <c r="H32" s="269"/>
      <c r="I32" s="270"/>
      <c r="J32" s="143"/>
      <c r="K32" s="103" t="s">
        <v>284</v>
      </c>
      <c r="M32" s="8"/>
      <c r="N32" s="8"/>
      <c r="O32" s="8"/>
      <c r="P32" s="8"/>
      <c r="Q32" s="8"/>
    </row>
    <row r="33" spans="1:17" ht="7.5" customHeight="1" thickBot="1" x14ac:dyDescent="0.25">
      <c r="A33" s="30"/>
      <c r="B33" s="39"/>
      <c r="C33" s="31"/>
      <c r="D33" s="31"/>
      <c r="E33" s="31"/>
      <c r="F33" s="31"/>
      <c r="G33" s="31"/>
      <c r="H33" s="31"/>
      <c r="I33" s="31"/>
      <c r="J33" s="31"/>
      <c r="K33" s="84"/>
      <c r="M33" s="8"/>
      <c r="N33" s="8"/>
      <c r="O33" s="8"/>
      <c r="P33" s="8"/>
      <c r="Q33" s="8"/>
    </row>
    <row r="34" spans="1:17" ht="17.25" customHeight="1" thickBot="1" x14ac:dyDescent="0.25">
      <c r="A34" s="47" t="s">
        <v>127</v>
      </c>
      <c r="B34" s="102" t="s">
        <v>253</v>
      </c>
      <c r="C34" s="208" t="s">
        <v>322</v>
      </c>
      <c r="D34" s="209"/>
      <c r="E34" s="209"/>
      <c r="F34" s="209"/>
      <c r="G34" s="209"/>
      <c r="H34" s="209"/>
      <c r="I34" s="210"/>
      <c r="J34" s="142"/>
      <c r="K34" s="103" t="s">
        <v>284</v>
      </c>
      <c r="M34" s="234" t="s">
        <v>252</v>
      </c>
      <c r="N34" s="234"/>
      <c r="O34" s="234"/>
      <c r="P34" s="234"/>
      <c r="Q34" s="234"/>
    </row>
    <row r="35" spans="1:17" ht="7.5" customHeight="1" thickBot="1" x14ac:dyDescent="0.25">
      <c r="A35" s="47"/>
      <c r="B35" s="8"/>
      <c r="C35" s="32"/>
      <c r="D35" s="32"/>
      <c r="E35" s="32"/>
      <c r="F35" s="32"/>
      <c r="G35" s="32"/>
      <c r="H35" s="32"/>
      <c r="I35" s="32"/>
      <c r="J35" s="32"/>
      <c r="K35" s="84"/>
      <c r="M35" s="234"/>
      <c r="N35" s="234"/>
      <c r="O35" s="234"/>
      <c r="P35" s="234"/>
      <c r="Q35" s="234"/>
    </row>
    <row r="36" spans="1:17" ht="17.25" customHeight="1" thickBot="1" x14ac:dyDescent="0.25">
      <c r="A36" s="47" t="s">
        <v>127</v>
      </c>
      <c r="B36" s="102" t="s">
        <v>226</v>
      </c>
      <c r="C36" s="265" t="s">
        <v>445</v>
      </c>
      <c r="D36" s="266"/>
      <c r="E36" s="266"/>
      <c r="F36" s="266"/>
      <c r="G36" s="266"/>
      <c r="H36" s="266"/>
      <c r="I36" s="267"/>
      <c r="J36" s="142"/>
      <c r="K36" s="103" t="s">
        <v>284</v>
      </c>
      <c r="M36" s="234"/>
      <c r="N36" s="234"/>
      <c r="O36" s="234"/>
      <c r="P36" s="234"/>
      <c r="Q36" s="234"/>
    </row>
    <row r="37" spans="1:17" ht="7.5" customHeight="1" x14ac:dyDescent="0.2">
      <c r="A37" s="47"/>
      <c r="B37" s="8"/>
      <c r="C37" s="32"/>
      <c r="D37" s="32"/>
      <c r="E37" s="32"/>
      <c r="F37" s="32"/>
      <c r="G37" s="32"/>
      <c r="H37" s="32"/>
      <c r="I37" s="32"/>
      <c r="J37" s="32"/>
      <c r="K37" s="84"/>
      <c r="M37" s="8"/>
      <c r="N37" s="8"/>
      <c r="O37" s="8"/>
      <c r="P37" s="8"/>
      <c r="Q37" s="8"/>
    </row>
    <row r="38" spans="1:17" ht="17.25" customHeight="1" x14ac:dyDescent="0.2">
      <c r="A38" s="238" t="s">
        <v>138</v>
      </c>
      <c r="B38" s="239"/>
      <c r="C38" s="90"/>
      <c r="D38" s="90"/>
      <c r="E38" s="90"/>
      <c r="F38" s="90"/>
      <c r="G38" s="90"/>
      <c r="H38" s="90"/>
      <c r="I38" s="90"/>
      <c r="J38" s="90"/>
      <c r="K38" s="91"/>
      <c r="M38" s="8"/>
      <c r="N38" s="8"/>
      <c r="O38" s="8"/>
      <c r="P38" s="8"/>
      <c r="Q38" s="8"/>
    </row>
    <row r="39" spans="1:17" ht="7.5" customHeight="1" thickBot="1" x14ac:dyDescent="0.25">
      <c r="A39" s="47"/>
      <c r="B39" s="8"/>
      <c r="C39" s="32"/>
      <c r="D39" s="32"/>
      <c r="E39" s="32"/>
      <c r="F39" s="32"/>
      <c r="G39" s="32"/>
      <c r="H39" s="32"/>
      <c r="I39" s="32"/>
      <c r="J39" s="32"/>
      <c r="K39" s="84"/>
    </row>
    <row r="40" spans="1:17" ht="17.25" customHeight="1" thickBot="1" x14ac:dyDescent="0.25">
      <c r="A40" s="47"/>
      <c r="B40" s="8" t="s">
        <v>63</v>
      </c>
      <c r="C40" s="250" t="s">
        <v>44</v>
      </c>
      <c r="D40" s="250"/>
      <c r="E40" s="147">
        <v>15</v>
      </c>
      <c r="F40" s="140" t="s">
        <v>396</v>
      </c>
      <c r="G40" s="250" t="s">
        <v>43</v>
      </c>
      <c r="H40" s="263"/>
      <c r="I40" s="147">
        <v>20</v>
      </c>
      <c r="J40" s="144" t="s">
        <v>396</v>
      </c>
      <c r="K40" s="103" t="s">
        <v>397</v>
      </c>
      <c r="M40" s="211" t="s">
        <v>85</v>
      </c>
      <c r="N40" s="253"/>
      <c r="O40" s="253"/>
      <c r="P40" s="253"/>
      <c r="Q40" s="253"/>
    </row>
    <row r="41" spans="1:17" ht="7.5" customHeight="1" thickBot="1" x14ac:dyDescent="0.25">
      <c r="A41" s="47"/>
      <c r="B41" s="8"/>
      <c r="C41" s="32"/>
      <c r="D41" s="32"/>
      <c r="E41" s="133"/>
      <c r="F41" s="32"/>
      <c r="G41" s="32"/>
      <c r="H41" s="32"/>
      <c r="I41" s="32"/>
      <c r="J41" s="32"/>
      <c r="K41" s="103"/>
      <c r="M41" s="253"/>
      <c r="N41" s="253"/>
      <c r="O41" s="253"/>
      <c r="P41" s="253"/>
      <c r="Q41" s="253"/>
    </row>
    <row r="42" spans="1:17" ht="17.25" customHeight="1" thickBot="1" x14ac:dyDescent="0.25">
      <c r="A42" s="47"/>
      <c r="B42" s="8" t="s">
        <v>47</v>
      </c>
      <c r="C42" s="250" t="s">
        <v>44</v>
      </c>
      <c r="D42" s="250"/>
      <c r="E42" s="147">
        <v>3</v>
      </c>
      <c r="F42" s="140" t="s">
        <v>396</v>
      </c>
      <c r="G42" s="250" t="s">
        <v>43</v>
      </c>
      <c r="H42" s="250"/>
      <c r="I42" s="147">
        <v>20</v>
      </c>
      <c r="J42" s="144" t="s">
        <v>396</v>
      </c>
      <c r="K42" s="103" t="s">
        <v>397</v>
      </c>
      <c r="M42" s="253"/>
      <c r="N42" s="253"/>
      <c r="O42" s="253"/>
      <c r="P42" s="253"/>
      <c r="Q42" s="253"/>
    </row>
    <row r="43" spans="1:17" ht="7.5" customHeight="1" thickBot="1" x14ac:dyDescent="0.25">
      <c r="A43" s="47"/>
      <c r="B43" s="8"/>
      <c r="C43" s="32"/>
      <c r="D43" s="32"/>
      <c r="E43" s="32"/>
      <c r="F43" s="32"/>
      <c r="G43" s="32"/>
      <c r="H43" s="32"/>
      <c r="I43" s="32"/>
      <c r="J43" s="32"/>
      <c r="K43" s="103"/>
      <c r="M43" s="253"/>
      <c r="N43" s="253"/>
      <c r="O43" s="253"/>
      <c r="P43" s="253"/>
      <c r="Q43" s="253"/>
    </row>
    <row r="44" spans="1:17" ht="17.25" customHeight="1" thickBot="1" x14ac:dyDescent="0.25">
      <c r="A44" s="47"/>
      <c r="B44" s="8" t="s">
        <v>42</v>
      </c>
      <c r="C44" s="19" t="s">
        <v>84</v>
      </c>
      <c r="D44" s="66"/>
      <c r="E44" s="63"/>
      <c r="F44" s="63"/>
      <c r="G44" s="254" t="s">
        <v>401</v>
      </c>
      <c r="H44" s="255"/>
      <c r="I44" s="256"/>
      <c r="J44" s="145"/>
      <c r="K44" s="103" t="s">
        <v>284</v>
      </c>
      <c r="M44" s="253"/>
      <c r="N44" s="253"/>
      <c r="O44" s="253"/>
      <c r="P44" s="253"/>
      <c r="Q44" s="253"/>
    </row>
    <row r="45" spans="1:17" ht="7.5" customHeight="1" thickBot="1" x14ac:dyDescent="0.25">
      <c r="A45" s="47"/>
      <c r="B45" s="8"/>
      <c r="C45" s="66"/>
      <c r="D45" s="66"/>
      <c r="E45" s="63"/>
      <c r="F45" s="63"/>
      <c r="G45" s="66"/>
      <c r="H45" s="66"/>
      <c r="I45" s="64"/>
      <c r="J45" s="64"/>
      <c r="K45" s="103"/>
      <c r="M45" s="253"/>
      <c r="N45" s="253"/>
      <c r="O45" s="253"/>
      <c r="P45" s="253"/>
      <c r="Q45" s="253"/>
    </row>
    <row r="46" spans="1:17" ht="17.25" customHeight="1" thickBot="1" x14ac:dyDescent="0.25">
      <c r="A46" s="47"/>
      <c r="B46" s="8"/>
      <c r="C46" s="250" t="s">
        <v>44</v>
      </c>
      <c r="D46" s="250"/>
      <c r="E46" s="147">
        <v>5</v>
      </c>
      <c r="F46" s="146" t="s">
        <v>396</v>
      </c>
      <c r="G46" s="250" t="s">
        <v>43</v>
      </c>
      <c r="H46" s="250"/>
      <c r="I46" s="147">
        <v>10</v>
      </c>
      <c r="J46" s="144" t="s">
        <v>396</v>
      </c>
      <c r="K46" s="103" t="s">
        <v>294</v>
      </c>
      <c r="M46" s="253"/>
      <c r="N46" s="253"/>
      <c r="O46" s="253"/>
      <c r="P46" s="253"/>
      <c r="Q46" s="253"/>
    </row>
    <row r="47" spans="1:17" ht="7.5" customHeight="1" thickBot="1" x14ac:dyDescent="0.25">
      <c r="A47" s="47"/>
      <c r="B47" s="8"/>
      <c r="C47" s="127"/>
      <c r="D47" s="127"/>
      <c r="E47" s="128"/>
      <c r="F47" s="128"/>
      <c r="G47" s="127"/>
      <c r="H47" s="127"/>
      <c r="I47" s="128"/>
      <c r="J47" s="128"/>
      <c r="K47" s="103"/>
    </row>
    <row r="48" spans="1:17" ht="17.25" customHeight="1" thickBot="1" x14ac:dyDescent="0.25">
      <c r="A48" s="47"/>
      <c r="B48" s="8" t="s">
        <v>255</v>
      </c>
      <c r="C48" s="127"/>
      <c r="D48" s="127"/>
      <c r="E48" s="128"/>
      <c r="F48" s="128"/>
      <c r="G48" s="127"/>
      <c r="H48" s="127"/>
      <c r="I48" s="98" t="s">
        <v>157</v>
      </c>
      <c r="J48" s="128"/>
      <c r="K48" s="103" t="s">
        <v>284</v>
      </c>
    </row>
    <row r="49" spans="1:22" ht="7.5" customHeight="1" x14ac:dyDescent="0.2">
      <c r="A49" s="29"/>
      <c r="B49" s="20"/>
      <c r="C49" s="22"/>
      <c r="D49" s="22"/>
      <c r="E49" s="22"/>
      <c r="F49" s="22"/>
      <c r="G49" s="22"/>
      <c r="H49" s="22"/>
      <c r="I49" s="22"/>
      <c r="J49" s="22"/>
      <c r="K49" s="85"/>
    </row>
    <row r="50" spans="1:22" ht="17.25" customHeight="1" x14ac:dyDescent="0.2">
      <c r="A50" s="226" t="s">
        <v>254</v>
      </c>
      <c r="B50" s="227"/>
      <c r="C50" s="67"/>
      <c r="D50" s="67"/>
      <c r="E50" s="67"/>
      <c r="F50" s="67"/>
      <c r="G50" s="67"/>
      <c r="H50" s="67"/>
      <c r="I50" s="67"/>
      <c r="J50" s="67"/>
      <c r="K50" s="86"/>
      <c r="R50" s="211"/>
      <c r="S50" s="211"/>
      <c r="T50" s="211"/>
      <c r="U50" s="211"/>
      <c r="V50" s="211"/>
    </row>
    <row r="51" spans="1:22" ht="7.5" customHeight="1" x14ac:dyDescent="0.2">
      <c r="A51" s="30"/>
      <c r="B51" s="24"/>
      <c r="C51" s="24"/>
      <c r="D51" s="24"/>
      <c r="E51" s="24"/>
      <c r="F51" s="24"/>
      <c r="G51" s="24"/>
      <c r="H51" s="24"/>
      <c r="I51" s="24"/>
      <c r="J51" s="24"/>
      <c r="K51" s="82"/>
      <c r="R51" s="211"/>
      <c r="S51" s="211"/>
      <c r="T51" s="211"/>
      <c r="U51" s="211"/>
      <c r="V51" s="211"/>
    </row>
    <row r="52" spans="1:22" ht="17.25" customHeight="1" x14ac:dyDescent="0.2">
      <c r="A52" s="229" t="s">
        <v>137</v>
      </c>
      <c r="B52" s="230"/>
      <c r="C52" s="38"/>
      <c r="D52" s="38"/>
      <c r="E52" s="38"/>
      <c r="F52" s="38"/>
      <c r="G52" s="38"/>
      <c r="H52" s="38"/>
      <c r="I52" s="38"/>
      <c r="J52" s="38"/>
      <c r="K52" s="87"/>
      <c r="R52" s="211"/>
      <c r="S52" s="211"/>
      <c r="T52" s="211"/>
      <c r="U52" s="211"/>
      <c r="V52" s="211"/>
    </row>
    <row r="53" spans="1:22" ht="7.5" customHeight="1" thickBot="1" x14ac:dyDescent="0.25">
      <c r="A53" s="30"/>
      <c r="B53" s="23"/>
      <c r="C53" s="23"/>
      <c r="D53" s="23"/>
      <c r="E53" s="23"/>
      <c r="F53" s="23"/>
      <c r="G53" s="23"/>
      <c r="H53" s="23"/>
      <c r="I53" s="23"/>
      <c r="J53" s="23"/>
      <c r="K53" s="88"/>
      <c r="R53" s="211"/>
      <c r="S53" s="211"/>
      <c r="T53" s="211"/>
      <c r="U53" s="211"/>
      <c r="V53" s="211"/>
    </row>
    <row r="54" spans="1:22" ht="17.25" customHeight="1" thickBot="1" x14ac:dyDescent="0.25">
      <c r="A54" s="30"/>
      <c r="B54" s="39" t="s">
        <v>240</v>
      </c>
      <c r="C54" s="208" t="s">
        <v>165</v>
      </c>
      <c r="D54" s="209"/>
      <c r="E54" s="209"/>
      <c r="F54" s="209"/>
      <c r="G54" s="209"/>
      <c r="H54" s="209"/>
      <c r="I54" s="210"/>
      <c r="J54" s="142"/>
      <c r="K54" s="103" t="s">
        <v>371</v>
      </c>
      <c r="R54" s="211"/>
      <c r="S54" s="211"/>
      <c r="T54" s="211"/>
      <c r="U54" s="211"/>
      <c r="V54" s="211"/>
    </row>
    <row r="55" spans="1:22" ht="7.5" customHeight="1" thickBot="1" x14ac:dyDescent="0.25">
      <c r="A55" s="30"/>
      <c r="B55" s="23"/>
      <c r="C55" s="23"/>
      <c r="D55" s="23"/>
      <c r="E55" s="23"/>
      <c r="F55" s="23"/>
      <c r="G55" s="23"/>
      <c r="H55" s="23"/>
      <c r="I55" s="23"/>
      <c r="J55" s="23"/>
      <c r="K55" s="88"/>
      <c r="R55" s="211"/>
      <c r="S55" s="211"/>
      <c r="T55" s="211"/>
      <c r="U55" s="211"/>
      <c r="V55" s="211"/>
    </row>
    <row r="56" spans="1:22" ht="17.25" customHeight="1" thickBot="1" x14ac:dyDescent="0.25">
      <c r="A56" s="30"/>
      <c r="B56" s="39" t="s">
        <v>236</v>
      </c>
      <c r="C56" s="231">
        <v>0.46</v>
      </c>
      <c r="D56" s="232"/>
      <c r="E56" s="232"/>
      <c r="F56" s="232"/>
      <c r="G56" s="232"/>
      <c r="H56" s="232"/>
      <c r="I56" s="233"/>
      <c r="J56" s="148"/>
      <c r="K56" s="103" t="s">
        <v>478</v>
      </c>
      <c r="R56" s="211"/>
      <c r="S56" s="211"/>
      <c r="T56" s="211"/>
      <c r="U56" s="211"/>
      <c r="V56" s="211"/>
    </row>
    <row r="57" spans="1:22" ht="7.5" customHeight="1" x14ac:dyDescent="0.2">
      <c r="A57" s="30"/>
      <c r="B57" s="39"/>
      <c r="C57" s="31"/>
      <c r="D57" s="31"/>
      <c r="E57" s="31"/>
      <c r="F57" s="31"/>
      <c r="G57" s="31"/>
      <c r="H57" s="31"/>
      <c r="I57" s="31"/>
      <c r="J57" s="31"/>
      <c r="K57" s="84"/>
      <c r="R57" s="211"/>
      <c r="S57" s="211"/>
      <c r="T57" s="211"/>
      <c r="U57" s="211"/>
      <c r="V57" s="211"/>
    </row>
    <row r="58" spans="1:22" ht="17.25" customHeight="1" x14ac:dyDescent="0.2">
      <c r="A58" s="229" t="s">
        <v>200</v>
      </c>
      <c r="B58" s="230"/>
      <c r="C58" s="38"/>
      <c r="D58" s="38"/>
      <c r="E58" s="38"/>
      <c r="F58" s="38"/>
      <c r="G58" s="38"/>
      <c r="H58" s="38"/>
      <c r="I58" s="38"/>
      <c r="J58" s="38"/>
      <c r="K58" s="87"/>
      <c r="R58" s="211"/>
      <c r="S58" s="211"/>
      <c r="T58" s="211"/>
      <c r="U58" s="211"/>
      <c r="V58" s="211"/>
    </row>
    <row r="59" spans="1:22" ht="7.5" customHeight="1" thickBot="1" x14ac:dyDescent="0.25">
      <c r="A59" s="30"/>
      <c r="B59" s="39"/>
      <c r="C59" s="31"/>
      <c r="D59" s="31"/>
      <c r="E59" s="31"/>
      <c r="F59" s="31"/>
      <c r="G59" s="31"/>
      <c r="H59" s="31"/>
      <c r="I59" s="31"/>
      <c r="J59" s="31"/>
      <c r="K59" s="84"/>
    </row>
    <row r="60" spans="1:22" ht="17.25" customHeight="1" thickBot="1" x14ac:dyDescent="0.25">
      <c r="A60" s="30"/>
      <c r="B60" s="39" t="s">
        <v>241</v>
      </c>
      <c r="C60" s="208" t="s">
        <v>166</v>
      </c>
      <c r="D60" s="209"/>
      <c r="E60" s="209"/>
      <c r="F60" s="209"/>
      <c r="G60" s="209"/>
      <c r="H60" s="209"/>
      <c r="I60" s="210"/>
      <c r="J60" s="142"/>
      <c r="K60" s="103" t="s">
        <v>284</v>
      </c>
    </row>
    <row r="61" spans="1:22" ht="7.5" customHeight="1" thickBot="1" x14ac:dyDescent="0.25">
      <c r="A61" s="30"/>
      <c r="B61" s="23"/>
      <c r="C61" s="23"/>
      <c r="D61" s="23"/>
      <c r="E61" s="23"/>
      <c r="F61" s="23"/>
      <c r="G61" s="23"/>
      <c r="H61" s="23"/>
      <c r="I61" s="23"/>
      <c r="J61" s="23"/>
      <c r="K61" s="88"/>
    </row>
    <row r="62" spans="1:22" ht="17.25" customHeight="1" thickBot="1" x14ac:dyDescent="0.25">
      <c r="A62" s="30"/>
      <c r="B62" s="39" t="s">
        <v>236</v>
      </c>
      <c r="C62" s="231">
        <v>0.46</v>
      </c>
      <c r="D62" s="232"/>
      <c r="E62" s="232"/>
      <c r="F62" s="232"/>
      <c r="G62" s="232"/>
      <c r="H62" s="232"/>
      <c r="I62" s="233"/>
      <c r="J62" s="148"/>
      <c r="K62" s="103" t="s">
        <v>478</v>
      </c>
    </row>
    <row r="63" spans="1:22" ht="7.5" customHeight="1" x14ac:dyDescent="0.2">
      <c r="A63" s="30"/>
      <c r="B63" s="39"/>
      <c r="C63" s="31"/>
      <c r="D63" s="31"/>
      <c r="E63" s="31"/>
      <c r="F63" s="31"/>
      <c r="G63" s="31"/>
      <c r="H63" s="31"/>
      <c r="I63" s="31"/>
      <c r="J63" s="31"/>
      <c r="K63" s="84"/>
    </row>
    <row r="64" spans="1:22" ht="7.5" customHeight="1" x14ac:dyDescent="0.2">
      <c r="A64" s="30"/>
      <c r="B64" s="39"/>
      <c r="C64" s="31"/>
      <c r="D64" s="31"/>
      <c r="E64" s="31"/>
      <c r="F64" s="31"/>
      <c r="G64" s="31"/>
      <c r="H64" s="31"/>
      <c r="I64" s="31"/>
      <c r="J64" s="31"/>
      <c r="K64" s="84"/>
    </row>
    <row r="65" spans="1:17" ht="17.25" customHeight="1" x14ac:dyDescent="0.2">
      <c r="A65" s="229" t="s">
        <v>372</v>
      </c>
      <c r="B65" s="230"/>
      <c r="C65" s="38"/>
      <c r="D65" s="38"/>
      <c r="E65" s="38"/>
      <c r="F65" s="38"/>
      <c r="G65" s="38"/>
      <c r="H65" s="38"/>
      <c r="I65" s="38"/>
      <c r="J65" s="38"/>
      <c r="K65" s="87"/>
      <c r="P65" s="211"/>
      <c r="Q65" s="211"/>
    </row>
    <row r="66" spans="1:17" ht="7.5" customHeight="1" thickBot="1" x14ac:dyDescent="0.25">
      <c r="A66" s="30"/>
      <c r="B66" s="39"/>
      <c r="C66" s="31"/>
      <c r="D66" s="31"/>
      <c r="E66" s="31"/>
      <c r="F66" s="31"/>
      <c r="G66" s="31"/>
      <c r="H66" s="31"/>
      <c r="I66" s="31"/>
      <c r="J66" s="31"/>
      <c r="K66" s="84"/>
      <c r="P66" s="211"/>
      <c r="Q66" s="211"/>
    </row>
    <row r="67" spans="1:17" ht="17.25" customHeight="1" thickBot="1" x14ac:dyDescent="0.25">
      <c r="A67" s="30"/>
      <c r="B67" s="39" t="s">
        <v>242</v>
      </c>
      <c r="C67" s="208" t="s">
        <v>181</v>
      </c>
      <c r="D67" s="209"/>
      <c r="E67" s="209"/>
      <c r="F67" s="209"/>
      <c r="G67" s="209"/>
      <c r="H67" s="209"/>
      <c r="I67" s="210"/>
      <c r="J67" s="142"/>
      <c r="K67" s="103" t="s">
        <v>284</v>
      </c>
      <c r="P67" s="211"/>
      <c r="Q67" s="211"/>
    </row>
    <row r="68" spans="1:17" ht="7.5" customHeight="1" thickBot="1" x14ac:dyDescent="0.25">
      <c r="A68" s="30"/>
      <c r="B68" s="23"/>
      <c r="C68" s="23"/>
      <c r="D68" s="23"/>
      <c r="E68" s="23"/>
      <c r="F68" s="23"/>
      <c r="G68" s="23"/>
      <c r="H68" s="23"/>
      <c r="I68" s="23"/>
      <c r="J68" s="23"/>
      <c r="K68" s="88"/>
      <c r="P68" s="211"/>
      <c r="Q68" s="211"/>
    </row>
    <row r="69" spans="1:17" ht="17.25" customHeight="1" thickBot="1" x14ac:dyDescent="0.25">
      <c r="A69" s="30"/>
      <c r="B69" s="39" t="s">
        <v>236</v>
      </c>
      <c r="C69" s="231"/>
      <c r="D69" s="232"/>
      <c r="E69" s="232"/>
      <c r="F69" s="232"/>
      <c r="G69" s="232"/>
      <c r="H69" s="232"/>
      <c r="I69" s="233"/>
      <c r="J69" s="148"/>
      <c r="K69" s="103" t="s">
        <v>479</v>
      </c>
      <c r="P69" s="211"/>
      <c r="Q69" s="211"/>
    </row>
    <row r="70" spans="1:17" ht="7.5" customHeight="1" x14ac:dyDescent="0.2">
      <c r="A70" s="30"/>
      <c r="B70" s="39"/>
      <c r="C70" s="31"/>
      <c r="D70" s="31"/>
      <c r="E70" s="31"/>
      <c r="F70" s="31"/>
      <c r="G70" s="31"/>
      <c r="H70" s="31"/>
      <c r="I70" s="31"/>
      <c r="J70" s="31"/>
      <c r="K70" s="84"/>
      <c r="M70" s="65"/>
      <c r="P70" s="211"/>
      <c r="Q70" s="211"/>
    </row>
    <row r="71" spans="1:17" ht="17.25" customHeight="1" x14ac:dyDescent="0.2">
      <c r="A71" s="229" t="s">
        <v>238</v>
      </c>
      <c r="B71" s="230"/>
      <c r="C71" s="38"/>
      <c r="D71" s="38"/>
      <c r="E71" s="38"/>
      <c r="F71" s="38"/>
      <c r="G71" s="38"/>
      <c r="H71" s="38"/>
      <c r="I71" s="38"/>
      <c r="J71" s="38"/>
      <c r="K71" s="87"/>
      <c r="P71" s="211"/>
      <c r="Q71" s="211"/>
    </row>
    <row r="72" spans="1:17" ht="7.5" customHeight="1" thickBot="1" x14ac:dyDescent="0.25">
      <c r="A72" s="30"/>
      <c r="B72" s="39"/>
      <c r="C72" s="31"/>
      <c r="D72" s="31"/>
      <c r="E72" s="31"/>
      <c r="F72" s="31"/>
      <c r="G72" s="31"/>
      <c r="H72" s="31"/>
      <c r="I72" s="31"/>
      <c r="J72" s="31"/>
      <c r="K72" s="84"/>
      <c r="P72" s="211"/>
      <c r="Q72" s="211"/>
    </row>
    <row r="73" spans="1:17" ht="17.25" customHeight="1" thickBot="1" x14ac:dyDescent="0.25">
      <c r="A73" s="30"/>
      <c r="B73" s="125" t="s">
        <v>227</v>
      </c>
      <c r="C73" s="247" t="s">
        <v>248</v>
      </c>
      <c r="D73" s="248"/>
      <c r="E73" s="248"/>
      <c r="F73" s="248"/>
      <c r="G73" s="248"/>
      <c r="H73" s="248"/>
      <c r="I73" s="249"/>
      <c r="J73" s="149"/>
      <c r="K73" s="103" t="s">
        <v>454</v>
      </c>
      <c r="P73" s="211"/>
      <c r="Q73" s="211"/>
    </row>
    <row r="74" spans="1:17" ht="7.5" customHeight="1" thickBot="1" x14ac:dyDescent="0.25">
      <c r="A74" s="30"/>
      <c r="B74" s="23"/>
      <c r="C74" s="23"/>
      <c r="D74" s="23"/>
      <c r="E74" s="23"/>
      <c r="F74" s="23"/>
      <c r="G74" s="23"/>
      <c r="H74" s="23"/>
      <c r="I74" s="23"/>
      <c r="J74" s="23"/>
      <c r="K74" s="88"/>
      <c r="P74" s="211"/>
      <c r="Q74" s="211"/>
    </row>
    <row r="75" spans="1:17" ht="17.25" customHeight="1" thickBot="1" x14ac:dyDescent="0.25">
      <c r="A75" s="30"/>
      <c r="B75" s="39" t="s">
        <v>236</v>
      </c>
      <c r="C75" s="231">
        <v>0.4</v>
      </c>
      <c r="D75" s="232"/>
      <c r="E75" s="232"/>
      <c r="F75" s="232"/>
      <c r="G75" s="232"/>
      <c r="H75" s="232"/>
      <c r="I75" s="233"/>
      <c r="J75" s="148"/>
      <c r="K75" s="103" t="s">
        <v>480</v>
      </c>
      <c r="P75" s="211"/>
      <c r="Q75" s="211"/>
    </row>
    <row r="76" spans="1:17" ht="7.5" customHeight="1" x14ac:dyDescent="0.2">
      <c r="A76" s="30"/>
      <c r="B76" s="39"/>
      <c r="C76" s="31"/>
      <c r="D76" s="31"/>
      <c r="E76" s="31"/>
      <c r="F76" s="31"/>
      <c r="G76" s="31"/>
      <c r="H76" s="31"/>
      <c r="I76" s="31"/>
      <c r="J76" s="31"/>
      <c r="K76" s="84"/>
      <c r="M76" s="65"/>
      <c r="P76" s="211"/>
      <c r="Q76" s="211"/>
    </row>
    <row r="77" spans="1:17" ht="17.25" customHeight="1" x14ac:dyDescent="0.2">
      <c r="A77" s="229" t="s">
        <v>239</v>
      </c>
      <c r="B77" s="230"/>
      <c r="C77" s="38"/>
      <c r="D77" s="38"/>
      <c r="E77" s="38"/>
      <c r="F77" s="38"/>
      <c r="G77" s="38"/>
      <c r="H77" s="38"/>
      <c r="I77" s="38"/>
      <c r="J77" s="38"/>
      <c r="K77" s="87"/>
      <c r="P77" s="211"/>
      <c r="Q77" s="211"/>
    </row>
    <row r="78" spans="1:17" ht="7.5" customHeight="1" thickBot="1" x14ac:dyDescent="0.25">
      <c r="A78" s="30"/>
      <c r="B78" s="39"/>
      <c r="C78" s="31"/>
      <c r="D78" s="31"/>
      <c r="E78" s="31"/>
      <c r="F78" s="31"/>
      <c r="G78" s="31"/>
      <c r="H78" s="31"/>
      <c r="I78" s="31"/>
      <c r="J78" s="31"/>
      <c r="K78" s="84"/>
      <c r="P78" s="211"/>
      <c r="Q78" s="211"/>
    </row>
    <row r="79" spans="1:17" ht="17.25" customHeight="1" thickBot="1" x14ac:dyDescent="0.25">
      <c r="A79" s="30"/>
      <c r="B79" s="125" t="s">
        <v>227</v>
      </c>
      <c r="C79" s="247" t="s">
        <v>374</v>
      </c>
      <c r="D79" s="248"/>
      <c r="E79" s="248"/>
      <c r="F79" s="248"/>
      <c r="G79" s="248"/>
      <c r="H79" s="248"/>
      <c r="I79" s="249"/>
      <c r="J79" s="149"/>
      <c r="K79" s="103" t="s">
        <v>373</v>
      </c>
      <c r="P79" s="211"/>
      <c r="Q79" s="211"/>
    </row>
    <row r="80" spans="1:17" ht="8.5" customHeight="1" thickBot="1" x14ac:dyDescent="0.25">
      <c r="A80" s="30"/>
      <c r="B80" s="23"/>
      <c r="C80" s="23"/>
      <c r="D80" s="23"/>
      <c r="E80" s="23"/>
      <c r="F80" s="23"/>
      <c r="G80" s="23"/>
      <c r="H80" s="23"/>
      <c r="I80" s="23"/>
      <c r="J80" s="23"/>
      <c r="K80" s="88"/>
      <c r="P80" s="211"/>
      <c r="Q80" s="211"/>
    </row>
    <row r="81" spans="1:18" ht="17.25" customHeight="1" thickBot="1" x14ac:dyDescent="0.25">
      <c r="A81" s="30"/>
      <c r="B81" s="39" t="s">
        <v>236</v>
      </c>
      <c r="C81" s="231">
        <v>0.3</v>
      </c>
      <c r="D81" s="232"/>
      <c r="E81" s="232"/>
      <c r="F81" s="232"/>
      <c r="G81" s="232"/>
      <c r="H81" s="232"/>
      <c r="I81" s="233"/>
      <c r="J81" s="148"/>
      <c r="K81" s="103" t="s">
        <v>481</v>
      </c>
      <c r="P81" s="211"/>
      <c r="Q81" s="211"/>
    </row>
    <row r="82" spans="1:18" ht="17" customHeight="1" x14ac:dyDescent="0.2">
      <c r="A82" s="30"/>
      <c r="B82" s="39"/>
      <c r="C82" s="148"/>
      <c r="D82" s="148"/>
      <c r="E82" s="148"/>
      <c r="F82" s="148"/>
      <c r="G82" s="148"/>
      <c r="H82" s="148"/>
      <c r="I82" s="148"/>
      <c r="J82" s="148"/>
      <c r="K82" s="103"/>
      <c r="P82" s="211"/>
      <c r="Q82" s="211"/>
    </row>
    <row r="83" spans="1:18" ht="17" customHeight="1" x14ac:dyDescent="0.2">
      <c r="A83" s="251" t="s">
        <v>405</v>
      </c>
      <c r="B83" s="252"/>
      <c r="C83" s="155"/>
      <c r="D83" s="155"/>
      <c r="E83" s="155"/>
      <c r="F83" s="155"/>
      <c r="G83" s="155"/>
      <c r="H83" s="155"/>
      <c r="I83" s="155"/>
      <c r="J83" s="156"/>
      <c r="K83" s="157"/>
      <c r="P83" s="211"/>
      <c r="Q83" s="211"/>
    </row>
    <row r="84" spans="1:18" ht="8" customHeight="1" thickBot="1" x14ac:dyDescent="0.25">
      <c r="A84" s="30"/>
      <c r="B84" s="39"/>
      <c r="C84" s="148"/>
      <c r="D84" s="148"/>
      <c r="E84" s="148"/>
      <c r="F84" s="148"/>
      <c r="G84" s="148"/>
      <c r="H84" s="148"/>
      <c r="I84" s="148"/>
      <c r="J84" s="148"/>
      <c r="K84" s="103"/>
      <c r="P84" s="211"/>
      <c r="Q84" s="211"/>
    </row>
    <row r="85" spans="1:18" ht="17.25" customHeight="1" thickBot="1" x14ac:dyDescent="0.25">
      <c r="A85" s="30"/>
      <c r="B85" s="39" t="s">
        <v>236</v>
      </c>
      <c r="C85" s="231">
        <v>0.14000000000000001</v>
      </c>
      <c r="D85" s="232"/>
      <c r="E85" s="232"/>
      <c r="F85" s="232"/>
      <c r="G85" s="232"/>
      <c r="H85" s="232"/>
      <c r="I85" s="233"/>
      <c r="J85" s="148"/>
      <c r="K85" s="103" t="s">
        <v>481</v>
      </c>
      <c r="P85" s="211"/>
      <c r="Q85" s="211"/>
    </row>
    <row r="86" spans="1:18" ht="7.5" customHeight="1" x14ac:dyDescent="0.2">
      <c r="A86" s="30"/>
      <c r="B86" s="23"/>
      <c r="C86" s="23"/>
      <c r="D86" s="23"/>
      <c r="E86" s="23"/>
      <c r="F86" s="23"/>
      <c r="G86" s="23"/>
      <c r="H86" s="23"/>
      <c r="I86" s="23"/>
      <c r="J86" s="23"/>
      <c r="K86" s="88"/>
      <c r="P86" s="211"/>
      <c r="Q86" s="211"/>
    </row>
    <row r="87" spans="1:18" ht="7.5" customHeight="1" x14ac:dyDescent="0.2">
      <c r="A87" s="30"/>
      <c r="B87" s="39"/>
      <c r="C87" s="31"/>
      <c r="D87" s="31"/>
      <c r="E87" s="31"/>
      <c r="F87" s="31"/>
      <c r="G87" s="31"/>
      <c r="H87" s="31"/>
      <c r="I87" s="31"/>
      <c r="J87" s="31"/>
      <c r="K87" s="84"/>
      <c r="M87" s="65"/>
      <c r="P87" s="211"/>
      <c r="Q87" s="211"/>
    </row>
    <row r="88" spans="1:18" ht="17.25" customHeight="1" x14ac:dyDescent="0.2">
      <c r="A88" s="285" t="s">
        <v>27</v>
      </c>
      <c r="B88" s="286"/>
      <c r="C88" s="21"/>
      <c r="D88" s="21"/>
      <c r="E88" s="21"/>
      <c r="F88" s="21"/>
      <c r="G88" s="21"/>
      <c r="H88" s="21"/>
      <c r="I88" s="21"/>
      <c r="J88" s="21"/>
      <c r="K88" s="81"/>
      <c r="M88" s="224"/>
      <c r="N88" s="224"/>
      <c r="O88" s="224"/>
      <c r="P88" s="224"/>
      <c r="Q88" s="224"/>
      <c r="R88" s="224"/>
    </row>
    <row r="89" spans="1:18" ht="17.25" customHeight="1" x14ac:dyDescent="0.2">
      <c r="A89" s="284" t="s">
        <v>467</v>
      </c>
      <c r="B89" s="284"/>
      <c r="C89" s="284"/>
      <c r="D89" s="284"/>
      <c r="E89" s="284"/>
      <c r="F89" s="284"/>
      <c r="G89" s="284"/>
      <c r="H89" s="284"/>
      <c r="I89" s="284"/>
      <c r="J89" s="284"/>
      <c r="K89" s="284"/>
      <c r="M89" s="224"/>
      <c r="N89" s="224"/>
      <c r="O89" s="224"/>
      <c r="P89" s="224"/>
      <c r="Q89" s="224"/>
      <c r="R89" s="224"/>
    </row>
    <row r="90" spans="1:18" ht="17.25" customHeight="1" x14ac:dyDescent="0.2">
      <c r="A90" s="284"/>
      <c r="B90" s="284"/>
      <c r="C90" s="284"/>
      <c r="D90" s="284"/>
      <c r="E90" s="284"/>
      <c r="F90" s="284"/>
      <c r="G90" s="284"/>
      <c r="H90" s="284"/>
      <c r="I90" s="284"/>
      <c r="J90" s="284"/>
      <c r="K90" s="284"/>
      <c r="M90" s="224"/>
      <c r="N90" s="224"/>
      <c r="O90" s="224"/>
      <c r="P90" s="224"/>
      <c r="Q90" s="224"/>
      <c r="R90" s="224"/>
    </row>
    <row r="91" spans="1:18" ht="17.25" customHeight="1" x14ac:dyDescent="0.2">
      <c r="A91" s="284"/>
      <c r="B91" s="284"/>
      <c r="C91" s="284"/>
      <c r="D91" s="284"/>
      <c r="E91" s="284"/>
      <c r="F91" s="284"/>
      <c r="G91" s="284"/>
      <c r="H91" s="284"/>
      <c r="I91" s="284"/>
      <c r="J91" s="284"/>
      <c r="K91" s="284"/>
      <c r="M91" s="224"/>
      <c r="N91" s="224"/>
      <c r="O91" s="224"/>
      <c r="P91" s="224"/>
      <c r="Q91" s="224"/>
      <c r="R91" s="224"/>
    </row>
    <row r="92" spans="1:18" ht="7.5" customHeight="1" x14ac:dyDescent="0.2">
      <c r="A92" s="167"/>
      <c r="B92" s="23"/>
      <c r="C92" s="23"/>
      <c r="D92" s="23"/>
      <c r="E92" s="23"/>
      <c r="F92" s="23"/>
      <c r="G92" s="23"/>
      <c r="H92" s="23"/>
      <c r="I92" s="23"/>
      <c r="J92" s="23"/>
      <c r="K92" s="88"/>
      <c r="M92" s="224"/>
      <c r="N92" s="224"/>
      <c r="O92" s="224"/>
      <c r="P92" s="224"/>
      <c r="Q92" s="224"/>
      <c r="R92" s="224"/>
    </row>
    <row r="93" spans="1:18" ht="17.25" customHeight="1" x14ac:dyDescent="0.2">
      <c r="A93" s="238" t="s">
        <v>126</v>
      </c>
      <c r="B93" s="239"/>
      <c r="C93" s="92"/>
      <c r="D93" s="92"/>
      <c r="E93" s="92"/>
      <c r="F93" s="92"/>
      <c r="G93" s="92"/>
      <c r="H93" s="92"/>
      <c r="I93" s="92"/>
      <c r="J93" s="92"/>
      <c r="K93" s="93"/>
      <c r="M93" s="225" t="s">
        <v>204</v>
      </c>
      <c r="N93" s="225"/>
      <c r="O93" s="225"/>
      <c r="P93" s="225"/>
      <c r="Q93" s="225"/>
      <c r="R93" s="225"/>
    </row>
    <row r="94" spans="1:18" ht="7.5" customHeight="1" thickBot="1" x14ac:dyDescent="0.25">
      <c r="A94" s="47"/>
      <c r="B94" s="8"/>
      <c r="K94" s="84"/>
      <c r="M94" s="225"/>
      <c r="N94" s="225"/>
      <c r="O94" s="225"/>
      <c r="P94" s="225"/>
      <c r="Q94" s="225"/>
      <c r="R94" s="225"/>
    </row>
    <row r="95" spans="1:18" ht="17.25" customHeight="1" thickBot="1" x14ac:dyDescent="0.25">
      <c r="A95" s="47"/>
      <c r="B95" s="175" t="s">
        <v>456</v>
      </c>
      <c r="C95" s="176" t="s">
        <v>157</v>
      </c>
      <c r="D95" s="177"/>
      <c r="E95" s="177"/>
      <c r="F95" s="177"/>
      <c r="G95" s="177"/>
      <c r="H95" s="177"/>
      <c r="I95" s="177"/>
      <c r="J95" s="178"/>
      <c r="K95" s="179"/>
      <c r="M95" s="225"/>
      <c r="N95" s="225"/>
      <c r="O95" s="225"/>
      <c r="P95" s="225"/>
      <c r="Q95" s="225"/>
      <c r="R95" s="225"/>
    </row>
    <row r="96" spans="1:18" ht="17.25" customHeight="1" x14ac:dyDescent="0.2">
      <c r="A96" s="47"/>
      <c r="B96" s="175"/>
      <c r="C96" s="273" t="s">
        <v>453</v>
      </c>
      <c r="D96" s="273"/>
      <c r="E96" s="273"/>
      <c r="F96" s="273"/>
      <c r="G96" s="273"/>
      <c r="H96" s="273"/>
      <c r="I96" s="273"/>
      <c r="J96" s="273"/>
      <c r="K96" s="274"/>
      <c r="M96" s="225"/>
      <c r="N96" s="225"/>
      <c r="O96" s="225"/>
      <c r="P96" s="225"/>
      <c r="Q96" s="225"/>
      <c r="R96" s="225"/>
    </row>
    <row r="97" spans="1:19" ht="7.5" customHeight="1" thickBot="1" x14ac:dyDescent="0.25">
      <c r="A97" s="47"/>
      <c r="B97" s="8"/>
      <c r="C97" s="32"/>
      <c r="D97" s="32"/>
      <c r="E97" s="32"/>
      <c r="F97" s="32"/>
      <c r="G97" s="32"/>
      <c r="H97" s="32"/>
      <c r="I97" s="32"/>
      <c r="J97" s="32"/>
      <c r="K97" s="84"/>
      <c r="M97" s="225"/>
      <c r="N97" s="225"/>
      <c r="O97" s="225"/>
      <c r="P97" s="225"/>
      <c r="Q97" s="225"/>
      <c r="R97" s="225"/>
    </row>
    <row r="98" spans="1:19" ht="17.25" customHeight="1" thickBot="1" x14ac:dyDescent="0.25">
      <c r="A98" s="47"/>
      <c r="B98" s="8" t="s">
        <v>65</v>
      </c>
      <c r="C98" s="208" t="s">
        <v>380</v>
      </c>
      <c r="D98" s="209"/>
      <c r="E98" s="209"/>
      <c r="F98" s="209"/>
      <c r="G98" s="209"/>
      <c r="H98" s="209"/>
      <c r="I98" s="210"/>
      <c r="J98" s="142"/>
      <c r="K98" s="137" t="s">
        <v>375</v>
      </c>
      <c r="M98" s="225"/>
      <c r="N98" s="225"/>
      <c r="O98" s="225"/>
      <c r="P98" s="225"/>
      <c r="Q98" s="225"/>
      <c r="R98" s="225"/>
    </row>
    <row r="99" spans="1:19" ht="7.5" customHeight="1" thickBot="1" x14ac:dyDescent="0.25">
      <c r="A99" s="47"/>
      <c r="B99" s="8"/>
      <c r="C99" s="32"/>
      <c r="D99" s="32"/>
      <c r="E99" s="32"/>
      <c r="F99" s="32"/>
      <c r="G99" s="32"/>
      <c r="H99" s="32"/>
      <c r="I99" s="32"/>
      <c r="J99" s="32"/>
      <c r="K99" s="137"/>
      <c r="M99" s="225"/>
      <c r="N99" s="225"/>
      <c r="O99" s="225"/>
      <c r="P99" s="225"/>
      <c r="Q99" s="225"/>
      <c r="R99" s="225"/>
    </row>
    <row r="100" spans="1:19" ht="17.25" customHeight="1" thickBot="1" x14ac:dyDescent="0.25">
      <c r="A100" s="47"/>
      <c r="B100" s="8" t="s">
        <v>203</v>
      </c>
      <c r="C100" s="208" t="s">
        <v>245</v>
      </c>
      <c r="D100" s="209"/>
      <c r="E100" s="209"/>
      <c r="F100" s="209"/>
      <c r="G100" s="209"/>
      <c r="H100" s="209"/>
      <c r="I100" s="210"/>
      <c r="J100" s="142"/>
      <c r="K100" s="137" t="s">
        <v>284</v>
      </c>
      <c r="M100" s="225"/>
      <c r="N100" s="225"/>
      <c r="O100" s="225"/>
      <c r="P100" s="225"/>
      <c r="Q100" s="225"/>
      <c r="R100" s="225"/>
    </row>
    <row r="101" spans="1:19" ht="7.5" customHeight="1" thickBot="1" x14ac:dyDescent="0.25">
      <c r="A101" s="47"/>
      <c r="B101" s="8"/>
      <c r="C101" s="32"/>
      <c r="D101" s="32"/>
      <c r="E101" s="32"/>
      <c r="F101" s="32"/>
      <c r="G101" s="32"/>
      <c r="H101" s="32"/>
      <c r="I101" s="32"/>
      <c r="J101" s="32"/>
      <c r="K101" s="137"/>
      <c r="M101" s="8"/>
      <c r="N101" s="8"/>
      <c r="O101" s="8"/>
      <c r="P101" s="8"/>
      <c r="Q101" s="8"/>
    </row>
    <row r="102" spans="1:19" ht="17.25" customHeight="1" thickBot="1" x14ac:dyDescent="0.25">
      <c r="A102" s="47"/>
      <c r="B102" s="8" t="s">
        <v>64</v>
      </c>
      <c r="C102" s="208" t="s">
        <v>377</v>
      </c>
      <c r="D102" s="209"/>
      <c r="E102" s="209"/>
      <c r="F102" s="209"/>
      <c r="G102" s="209"/>
      <c r="H102" s="209"/>
      <c r="I102" s="210"/>
      <c r="J102" s="142"/>
      <c r="K102" s="137" t="s">
        <v>376</v>
      </c>
      <c r="M102" s="211" t="s">
        <v>148</v>
      </c>
      <c r="N102" s="211"/>
      <c r="O102" s="211"/>
      <c r="P102" s="211"/>
      <c r="Q102" s="211"/>
      <c r="S102" s="3" t="s">
        <v>260</v>
      </c>
    </row>
    <row r="103" spans="1:19" ht="7.5" customHeight="1" thickBot="1" x14ac:dyDescent="0.25">
      <c r="A103" s="47"/>
      <c r="B103" s="8"/>
      <c r="C103" s="32"/>
      <c r="D103" s="32"/>
      <c r="E103" s="32"/>
      <c r="F103" s="32"/>
      <c r="G103" s="32"/>
      <c r="H103" s="32"/>
      <c r="I103" s="32"/>
      <c r="J103" s="32"/>
      <c r="K103" s="103"/>
      <c r="M103" s="211"/>
      <c r="N103" s="211"/>
      <c r="O103" s="211"/>
      <c r="P103" s="211"/>
      <c r="Q103" s="211"/>
    </row>
    <row r="104" spans="1:19" ht="17.25" customHeight="1" thickBot="1" x14ac:dyDescent="0.25">
      <c r="A104" s="47"/>
      <c r="B104" s="32" t="s">
        <v>66</v>
      </c>
      <c r="C104" s="214">
        <v>100</v>
      </c>
      <c r="D104" s="215"/>
      <c r="E104" s="32" t="s">
        <v>68</v>
      </c>
      <c r="F104" s="32"/>
      <c r="G104" s="32"/>
      <c r="H104" s="32"/>
      <c r="I104" s="32"/>
      <c r="J104" s="32"/>
      <c r="K104" s="138" t="s">
        <v>378</v>
      </c>
      <c r="M104" s="211"/>
      <c r="N104" s="211"/>
      <c r="O104" s="211"/>
      <c r="P104" s="211"/>
      <c r="Q104" s="211"/>
      <c r="S104" s="3" t="s">
        <v>261</v>
      </c>
    </row>
    <row r="105" spans="1:19" ht="7.5" customHeight="1" thickBot="1" x14ac:dyDescent="0.25">
      <c r="A105" s="47"/>
      <c r="B105" s="32"/>
      <c r="C105" s="32"/>
      <c r="D105" s="32"/>
      <c r="E105" s="32"/>
      <c r="F105" s="32"/>
      <c r="G105" s="32"/>
      <c r="H105" s="32"/>
      <c r="I105" s="32"/>
      <c r="J105" s="32"/>
      <c r="K105" s="103"/>
      <c r="M105" s="211"/>
      <c r="N105" s="211"/>
      <c r="O105" s="211"/>
      <c r="P105" s="211"/>
      <c r="Q105" s="211"/>
    </row>
    <row r="106" spans="1:19" ht="17.25" customHeight="1" thickBot="1" x14ac:dyDescent="0.25">
      <c r="A106" s="47"/>
      <c r="B106" s="32" t="s">
        <v>67</v>
      </c>
      <c r="C106" s="216" t="s">
        <v>155</v>
      </c>
      <c r="D106" s="217"/>
      <c r="E106" s="235" t="s">
        <v>69</v>
      </c>
      <c r="F106" s="236"/>
      <c r="G106" s="236"/>
      <c r="H106" s="237"/>
      <c r="I106" s="141"/>
      <c r="J106" s="150" t="s">
        <v>117</v>
      </c>
      <c r="K106" s="103" t="s">
        <v>379</v>
      </c>
      <c r="M106" s="211"/>
      <c r="N106" s="211"/>
      <c r="O106" s="211"/>
      <c r="P106" s="211"/>
      <c r="Q106" s="211"/>
      <c r="S106" s="3" t="s">
        <v>262</v>
      </c>
    </row>
    <row r="107" spans="1:19" ht="7.5" customHeight="1" thickBot="1" x14ac:dyDescent="0.25">
      <c r="A107" s="47"/>
      <c r="B107" s="32"/>
      <c r="C107" s="32"/>
      <c r="D107" s="32"/>
      <c r="E107" s="32"/>
      <c r="F107" s="32"/>
      <c r="G107" s="32"/>
      <c r="H107" s="32"/>
      <c r="I107" s="32"/>
      <c r="J107" s="32"/>
      <c r="K107" s="103"/>
      <c r="M107" s="8"/>
      <c r="N107" s="8"/>
      <c r="O107" s="8"/>
      <c r="P107" s="8"/>
      <c r="Q107" s="8"/>
    </row>
    <row r="108" spans="1:19" ht="17.25" customHeight="1" thickBot="1" x14ac:dyDescent="0.25">
      <c r="A108" s="47"/>
      <c r="B108" s="32" t="s">
        <v>439</v>
      </c>
      <c r="C108" s="216">
        <v>15</v>
      </c>
      <c r="D108" s="217"/>
      <c r="E108" s="3" t="s">
        <v>440</v>
      </c>
      <c r="I108" s="142"/>
      <c r="J108" s="150"/>
      <c r="K108" s="103" t="s">
        <v>441</v>
      </c>
      <c r="M108" s="8"/>
      <c r="N108" s="8"/>
      <c r="O108" s="8"/>
      <c r="P108" s="8"/>
      <c r="Q108" s="8"/>
    </row>
    <row r="109" spans="1:19" ht="8.25" customHeight="1" thickBot="1" x14ac:dyDescent="0.25">
      <c r="A109" s="47"/>
      <c r="B109" s="8"/>
      <c r="C109" s="32"/>
      <c r="D109" s="32"/>
      <c r="E109" s="32"/>
      <c r="F109" s="32"/>
      <c r="G109" s="32"/>
      <c r="H109" s="32"/>
      <c r="I109" s="32"/>
      <c r="J109" s="32"/>
      <c r="K109" s="84"/>
      <c r="M109" s="8"/>
      <c r="N109" s="8"/>
      <c r="O109" s="8"/>
      <c r="P109" s="8"/>
      <c r="Q109" s="8"/>
    </row>
    <row r="110" spans="1:19" ht="17.25" customHeight="1" thickBot="1" x14ac:dyDescent="0.25">
      <c r="A110" s="47"/>
      <c r="B110" s="32" t="s">
        <v>464</v>
      </c>
      <c r="C110" s="240" t="s">
        <v>465</v>
      </c>
      <c r="D110" s="241"/>
      <c r="E110" s="241"/>
      <c r="F110" s="241"/>
      <c r="G110" s="241"/>
      <c r="H110" s="241"/>
      <c r="I110" s="242"/>
      <c r="J110" s="150"/>
      <c r="K110" s="103" t="s">
        <v>466</v>
      </c>
      <c r="M110" s="8"/>
      <c r="N110" s="8"/>
      <c r="O110" s="8"/>
      <c r="P110" s="8"/>
      <c r="Q110" s="8"/>
    </row>
    <row r="111" spans="1:19" ht="8.25" customHeight="1" x14ac:dyDescent="0.2">
      <c r="A111" s="47"/>
      <c r="B111" s="8"/>
      <c r="C111" s="32"/>
      <c r="D111" s="32"/>
      <c r="E111" s="32"/>
      <c r="F111" s="32"/>
      <c r="G111" s="32"/>
      <c r="H111" s="32"/>
      <c r="I111" s="32"/>
      <c r="J111" s="32"/>
      <c r="K111" s="84"/>
      <c r="M111" s="8"/>
      <c r="N111" s="8"/>
      <c r="O111" s="8"/>
      <c r="P111" s="8"/>
      <c r="Q111" s="8"/>
    </row>
    <row r="112" spans="1:19" ht="17.25" customHeight="1" x14ac:dyDescent="0.2">
      <c r="A112" s="238" t="s">
        <v>128</v>
      </c>
      <c r="B112" s="239"/>
      <c r="C112" s="92"/>
      <c r="D112" s="92"/>
      <c r="E112" s="92"/>
      <c r="F112" s="92"/>
      <c r="G112" s="92"/>
      <c r="H112" s="92"/>
      <c r="I112" s="92"/>
      <c r="J112" s="92"/>
      <c r="K112" s="91"/>
      <c r="M112" s="234" t="s">
        <v>160</v>
      </c>
      <c r="N112" s="234"/>
      <c r="O112" s="234"/>
      <c r="P112" s="234"/>
      <c r="Q112" s="234"/>
    </row>
    <row r="113" spans="1:17" ht="7.5" customHeight="1" thickBot="1" x14ac:dyDescent="0.25">
      <c r="A113" s="47"/>
      <c r="B113" s="8"/>
      <c r="K113" s="84"/>
      <c r="M113" s="234"/>
      <c r="N113" s="234"/>
      <c r="O113" s="234"/>
      <c r="P113" s="234"/>
      <c r="Q113" s="234"/>
    </row>
    <row r="114" spans="1:17" ht="17.25" customHeight="1" thickBot="1" x14ac:dyDescent="0.25">
      <c r="A114" s="47"/>
      <c r="B114" s="175" t="s">
        <v>456</v>
      </c>
      <c r="C114" s="176" t="s">
        <v>157</v>
      </c>
      <c r="D114" s="177"/>
      <c r="E114" s="177"/>
      <c r="F114" s="177"/>
      <c r="G114" s="177"/>
      <c r="H114" s="177"/>
      <c r="I114" s="177"/>
      <c r="J114" s="178"/>
      <c r="K114" s="179"/>
      <c r="M114" s="234"/>
      <c r="N114" s="234"/>
      <c r="O114" s="234"/>
      <c r="P114" s="234"/>
      <c r="Q114" s="234"/>
    </row>
    <row r="115" spans="1:17" ht="17.25" customHeight="1" x14ac:dyDescent="0.2">
      <c r="A115" s="47"/>
      <c r="B115" s="175"/>
      <c r="C115" s="273" t="s">
        <v>453</v>
      </c>
      <c r="D115" s="273"/>
      <c r="E115" s="273"/>
      <c r="F115" s="273"/>
      <c r="G115" s="273"/>
      <c r="H115" s="273"/>
      <c r="I115" s="273"/>
      <c r="J115" s="273"/>
      <c r="K115" s="274"/>
      <c r="M115" s="234"/>
      <c r="N115" s="234"/>
      <c r="O115" s="234"/>
      <c r="P115" s="234"/>
      <c r="Q115" s="234"/>
    </row>
    <row r="116" spans="1:17" ht="7.5" customHeight="1" thickBot="1" x14ac:dyDescent="0.25">
      <c r="A116" s="47"/>
      <c r="B116" s="8"/>
      <c r="K116" s="84"/>
      <c r="M116" s="234"/>
      <c r="N116" s="234"/>
      <c r="O116" s="234"/>
      <c r="P116" s="234"/>
      <c r="Q116" s="234"/>
    </row>
    <row r="117" spans="1:17" ht="17.25" customHeight="1" thickBot="1" x14ac:dyDescent="0.25">
      <c r="A117" s="47"/>
      <c r="B117" s="8"/>
      <c r="C117" s="240" t="s">
        <v>28</v>
      </c>
      <c r="D117" s="241"/>
      <c r="E117" s="241"/>
      <c r="F117" s="241"/>
      <c r="G117" s="241"/>
      <c r="H117" s="241"/>
      <c r="I117" s="242"/>
      <c r="J117" s="151"/>
      <c r="K117" s="103" t="s">
        <v>400</v>
      </c>
      <c r="M117" s="234"/>
      <c r="N117" s="234"/>
      <c r="O117" s="234"/>
      <c r="P117" s="234"/>
      <c r="Q117" s="234"/>
    </row>
    <row r="118" spans="1:17" ht="7.5" customHeight="1" thickBot="1" x14ac:dyDescent="0.25">
      <c r="A118" s="47"/>
      <c r="B118" s="8"/>
      <c r="K118" s="84"/>
      <c r="M118" s="234"/>
      <c r="N118" s="234"/>
      <c r="O118" s="234"/>
      <c r="P118" s="234"/>
      <c r="Q118" s="234"/>
    </row>
    <row r="119" spans="1:17" ht="17.25" customHeight="1" thickBot="1" x14ac:dyDescent="0.25">
      <c r="A119" s="47"/>
      <c r="B119" s="32" t="s">
        <v>464</v>
      </c>
      <c r="C119" s="240" t="s">
        <v>465</v>
      </c>
      <c r="D119" s="241"/>
      <c r="E119" s="241"/>
      <c r="F119" s="241"/>
      <c r="G119" s="241"/>
      <c r="H119" s="241"/>
      <c r="I119" s="242"/>
      <c r="J119" s="150"/>
      <c r="K119" s="103" t="s">
        <v>466</v>
      </c>
      <c r="M119" s="8"/>
      <c r="N119" s="8"/>
      <c r="O119" s="8"/>
      <c r="P119" s="8"/>
      <c r="Q119" s="8"/>
    </row>
    <row r="120" spans="1:17" ht="8.25" customHeight="1" x14ac:dyDescent="0.2">
      <c r="A120" s="47"/>
      <c r="B120" s="8"/>
      <c r="C120" s="32"/>
      <c r="D120" s="32"/>
      <c r="E120" s="32"/>
      <c r="F120" s="32"/>
      <c r="G120" s="32"/>
      <c r="H120" s="32"/>
      <c r="I120" s="32"/>
      <c r="J120" s="32"/>
      <c r="K120" s="84"/>
      <c r="M120" s="8"/>
      <c r="N120" s="8"/>
      <c r="O120" s="8"/>
      <c r="P120" s="8"/>
      <c r="Q120" s="8"/>
    </row>
    <row r="121" spans="1:17" ht="17.25" customHeight="1" x14ac:dyDescent="0.2">
      <c r="A121" s="238" t="s">
        <v>435</v>
      </c>
      <c r="B121" s="239"/>
      <c r="C121" s="92"/>
      <c r="D121" s="92"/>
      <c r="E121" s="92"/>
      <c r="F121" s="92"/>
      <c r="G121" s="92"/>
      <c r="H121" s="92"/>
      <c r="I121" s="92"/>
      <c r="J121" s="92"/>
      <c r="K121" s="91"/>
      <c r="M121" s="8"/>
      <c r="N121" s="8"/>
      <c r="O121" s="8"/>
      <c r="P121" s="8"/>
      <c r="Q121" s="8"/>
    </row>
    <row r="122" spans="1:17" ht="7.5" customHeight="1" thickBot="1" x14ac:dyDescent="0.25">
      <c r="A122" s="47"/>
      <c r="B122" s="8"/>
      <c r="K122" s="84"/>
      <c r="M122" s="8"/>
      <c r="N122" s="8"/>
      <c r="O122" s="8"/>
      <c r="P122" s="8"/>
      <c r="Q122" s="8"/>
    </row>
    <row r="123" spans="1:17" ht="17.25" customHeight="1" thickBot="1" x14ac:dyDescent="0.25">
      <c r="A123" s="47"/>
      <c r="B123" s="175" t="s">
        <v>456</v>
      </c>
      <c r="C123" s="176" t="s">
        <v>157</v>
      </c>
      <c r="D123" s="177"/>
      <c r="E123" s="177"/>
      <c r="F123" s="177"/>
      <c r="G123" s="177"/>
      <c r="H123" s="177"/>
      <c r="I123" s="177"/>
      <c r="J123" s="178"/>
      <c r="K123" s="179"/>
      <c r="M123" s="8"/>
      <c r="N123" s="8"/>
      <c r="O123" s="8"/>
      <c r="P123" s="8"/>
      <c r="Q123" s="8"/>
    </row>
    <row r="124" spans="1:17" ht="17.25" customHeight="1" x14ac:dyDescent="0.2">
      <c r="A124" s="47"/>
      <c r="B124" s="175"/>
      <c r="C124" s="243" t="s">
        <v>453</v>
      </c>
      <c r="D124" s="243"/>
      <c r="E124" s="243"/>
      <c r="F124" s="243"/>
      <c r="G124" s="243"/>
      <c r="H124" s="243"/>
      <c r="I124" s="243"/>
      <c r="J124" s="243"/>
      <c r="K124" s="244"/>
      <c r="M124" s="8"/>
      <c r="N124" s="8"/>
      <c r="O124" s="8"/>
      <c r="P124" s="8"/>
      <c r="Q124" s="8"/>
    </row>
    <row r="125" spans="1:17" ht="7.5" customHeight="1" thickBot="1" x14ac:dyDescent="0.25">
      <c r="A125" s="47"/>
      <c r="B125" s="8"/>
      <c r="C125" s="151"/>
      <c r="D125" s="151"/>
      <c r="E125" s="151"/>
      <c r="F125" s="151"/>
      <c r="G125" s="151"/>
      <c r="H125" s="151"/>
      <c r="I125" s="151"/>
      <c r="J125" s="151"/>
      <c r="K125" s="103"/>
      <c r="M125" s="8"/>
      <c r="N125" s="8"/>
      <c r="O125" s="8"/>
      <c r="P125" s="8"/>
      <c r="Q125" s="8"/>
    </row>
    <row r="126" spans="1:17" ht="17.25" customHeight="1" thickBot="1" x14ac:dyDescent="0.25">
      <c r="A126" s="47"/>
      <c r="B126" s="8" t="s">
        <v>65</v>
      </c>
      <c r="C126" s="240" t="s">
        <v>437</v>
      </c>
      <c r="D126" s="241"/>
      <c r="E126" s="241"/>
      <c r="F126" s="241"/>
      <c r="G126" s="241"/>
      <c r="H126" s="241"/>
      <c r="I126" s="242"/>
      <c r="J126" s="151"/>
      <c r="K126" s="103" t="s">
        <v>438</v>
      </c>
      <c r="M126" s="8"/>
      <c r="N126" s="8"/>
      <c r="O126" s="8"/>
      <c r="P126" s="8"/>
      <c r="Q126" s="8"/>
    </row>
    <row r="127" spans="1:17" ht="7.5" customHeight="1" thickBot="1" x14ac:dyDescent="0.25">
      <c r="A127" s="47"/>
      <c r="B127" s="8"/>
      <c r="C127" s="151"/>
      <c r="D127" s="151"/>
      <c r="E127" s="151"/>
      <c r="F127" s="151"/>
      <c r="G127" s="151"/>
      <c r="H127" s="151"/>
      <c r="I127" s="151"/>
      <c r="J127" s="151"/>
      <c r="K127" s="103"/>
      <c r="M127" s="8"/>
      <c r="N127" s="8"/>
      <c r="O127" s="8"/>
      <c r="P127" s="8"/>
      <c r="Q127" s="8"/>
    </row>
    <row r="128" spans="1:17" ht="17.25" customHeight="1" thickBot="1" x14ac:dyDescent="0.25">
      <c r="A128" s="47"/>
      <c r="B128" s="8" t="s">
        <v>64</v>
      </c>
      <c r="C128" s="208" t="s">
        <v>377</v>
      </c>
      <c r="D128" s="209"/>
      <c r="E128" s="209"/>
      <c r="F128" s="209"/>
      <c r="G128" s="209"/>
      <c r="H128" s="209"/>
      <c r="I128" s="210"/>
      <c r="J128" s="142"/>
      <c r="K128" s="137" t="s">
        <v>376</v>
      </c>
      <c r="M128" s="8"/>
      <c r="N128" s="8"/>
      <c r="O128" s="8"/>
      <c r="P128" s="8"/>
      <c r="Q128" s="8"/>
    </row>
    <row r="129" spans="1:17" ht="7.5" customHeight="1" thickBot="1" x14ac:dyDescent="0.25">
      <c r="A129" s="47"/>
      <c r="B129" s="8"/>
      <c r="C129" s="32"/>
      <c r="D129" s="32"/>
      <c r="E129" s="32"/>
      <c r="F129" s="32"/>
      <c r="G129" s="32"/>
      <c r="H129" s="32"/>
      <c r="I129" s="32"/>
      <c r="J129" s="32"/>
      <c r="K129" s="103"/>
      <c r="M129" s="8"/>
      <c r="N129" s="8"/>
      <c r="O129" s="8"/>
      <c r="P129" s="8"/>
      <c r="Q129" s="8"/>
    </row>
    <row r="130" spans="1:17" ht="17.25" customHeight="1" thickBot="1" x14ac:dyDescent="0.25">
      <c r="A130" s="47"/>
      <c r="B130" s="32" t="s">
        <v>66</v>
      </c>
      <c r="C130" s="214">
        <v>100</v>
      </c>
      <c r="D130" s="215"/>
      <c r="E130" s="32" t="s">
        <v>68</v>
      </c>
      <c r="F130" s="32"/>
      <c r="G130" s="32"/>
      <c r="H130" s="32"/>
      <c r="I130" s="32"/>
      <c r="J130" s="32"/>
      <c r="K130" s="138" t="s">
        <v>378</v>
      </c>
      <c r="M130" s="8"/>
      <c r="N130" s="8"/>
      <c r="O130" s="8"/>
      <c r="P130" s="8"/>
      <c r="Q130" s="8"/>
    </row>
    <row r="131" spans="1:17" ht="7.5" customHeight="1" thickBot="1" x14ac:dyDescent="0.25">
      <c r="A131" s="47"/>
      <c r="B131" s="32"/>
      <c r="C131" s="32"/>
      <c r="D131" s="32"/>
      <c r="E131" s="32"/>
      <c r="F131" s="32"/>
      <c r="G131" s="32"/>
      <c r="H131" s="32"/>
      <c r="I131" s="32"/>
      <c r="J131" s="32"/>
      <c r="K131" s="103"/>
      <c r="M131" s="8"/>
      <c r="N131" s="8"/>
      <c r="O131" s="8"/>
      <c r="P131" s="8"/>
      <c r="Q131" s="8"/>
    </row>
    <row r="132" spans="1:17" ht="17.25" customHeight="1" thickBot="1" x14ac:dyDescent="0.25">
      <c r="A132" s="47"/>
      <c r="B132" s="32" t="s">
        <v>67</v>
      </c>
      <c r="C132" s="216" t="s">
        <v>155</v>
      </c>
      <c r="D132" s="217"/>
      <c r="E132" s="235" t="s">
        <v>69</v>
      </c>
      <c r="F132" s="236"/>
      <c r="G132" s="236"/>
      <c r="H132" s="237"/>
      <c r="I132" s="141"/>
      <c r="J132" s="150" t="s">
        <v>117</v>
      </c>
      <c r="K132" s="103" t="s">
        <v>379</v>
      </c>
      <c r="M132" s="8"/>
      <c r="N132" s="8"/>
      <c r="O132" s="8"/>
      <c r="P132" s="8"/>
      <c r="Q132" s="8"/>
    </row>
    <row r="133" spans="1:17" ht="7.5" customHeight="1" thickBot="1" x14ac:dyDescent="0.25">
      <c r="A133" s="47"/>
      <c r="B133" s="32"/>
      <c r="C133" s="32"/>
      <c r="D133" s="32"/>
      <c r="E133" s="32"/>
      <c r="F133" s="32"/>
      <c r="G133" s="32"/>
      <c r="H133" s="32"/>
      <c r="I133" s="32"/>
      <c r="J133" s="32"/>
      <c r="K133" s="103"/>
      <c r="M133" s="8"/>
      <c r="N133" s="8"/>
      <c r="O133" s="8"/>
      <c r="P133" s="8"/>
      <c r="Q133" s="8"/>
    </row>
    <row r="134" spans="1:17" ht="17.25" customHeight="1" thickBot="1" x14ac:dyDescent="0.25">
      <c r="A134" s="47"/>
      <c r="B134" s="32" t="s">
        <v>439</v>
      </c>
      <c r="C134" s="216">
        <v>20</v>
      </c>
      <c r="D134" s="217"/>
      <c r="E134" s="3" t="s">
        <v>440</v>
      </c>
      <c r="I134" s="142"/>
      <c r="J134" s="150"/>
      <c r="K134" s="103" t="s">
        <v>441</v>
      </c>
      <c r="M134" s="8"/>
      <c r="N134" s="8"/>
      <c r="O134" s="8"/>
      <c r="P134" s="8"/>
      <c r="Q134" s="8"/>
    </row>
    <row r="135" spans="1:17" ht="7" customHeight="1" thickBot="1" x14ac:dyDescent="0.25">
      <c r="A135" s="47"/>
      <c r="B135" s="8"/>
      <c r="C135" s="151"/>
      <c r="D135" s="151"/>
      <c r="E135" s="151"/>
      <c r="F135" s="151"/>
      <c r="G135" s="151"/>
      <c r="H135" s="151"/>
      <c r="I135" s="151"/>
      <c r="J135" s="151"/>
      <c r="K135" s="103"/>
      <c r="M135" s="8"/>
      <c r="N135" s="8"/>
      <c r="O135" s="8"/>
      <c r="P135" s="8"/>
      <c r="Q135" s="8"/>
    </row>
    <row r="136" spans="1:17" ht="17" customHeight="1" thickBot="1" x14ac:dyDescent="0.25">
      <c r="A136" s="47"/>
      <c r="B136" s="32" t="s">
        <v>464</v>
      </c>
      <c r="C136" s="240" t="s">
        <v>465</v>
      </c>
      <c r="D136" s="241"/>
      <c r="E136" s="241"/>
      <c r="F136" s="241"/>
      <c r="G136" s="241"/>
      <c r="H136" s="241"/>
      <c r="I136" s="242"/>
      <c r="J136" s="150"/>
      <c r="K136" s="103" t="s">
        <v>466</v>
      </c>
      <c r="M136" s="8"/>
      <c r="N136" s="8"/>
      <c r="O136" s="8"/>
      <c r="P136" s="8"/>
      <c r="Q136" s="8"/>
    </row>
    <row r="137" spans="1:17" ht="8.25" customHeight="1" x14ac:dyDescent="0.2">
      <c r="A137" s="47"/>
      <c r="B137" s="8"/>
      <c r="C137" s="32"/>
      <c r="D137" s="32"/>
      <c r="E137" s="32"/>
      <c r="F137" s="32"/>
      <c r="G137" s="32"/>
      <c r="H137" s="32"/>
      <c r="I137" s="32"/>
      <c r="J137" s="32"/>
      <c r="K137" s="84"/>
      <c r="M137" s="8"/>
      <c r="N137" s="8"/>
      <c r="O137" s="8"/>
      <c r="P137" s="8"/>
      <c r="Q137" s="8"/>
    </row>
    <row r="138" spans="1:17" ht="17.25" customHeight="1" x14ac:dyDescent="0.2">
      <c r="A138" s="238" t="s">
        <v>442</v>
      </c>
      <c r="B138" s="239"/>
      <c r="C138" s="92"/>
      <c r="D138" s="92"/>
      <c r="E138" s="92"/>
      <c r="F138" s="92"/>
      <c r="G138" s="92"/>
      <c r="H138" s="92"/>
      <c r="I138" s="92"/>
      <c r="J138" s="92"/>
      <c r="K138" s="91"/>
      <c r="M138" s="8"/>
      <c r="N138" s="8"/>
      <c r="O138" s="8"/>
      <c r="P138" s="8"/>
      <c r="Q138" s="8"/>
    </row>
    <row r="139" spans="1:17" ht="7.5" customHeight="1" thickBot="1" x14ac:dyDescent="0.25">
      <c r="A139" s="47"/>
      <c r="B139" s="8"/>
      <c r="K139" s="84"/>
      <c r="M139" s="8"/>
      <c r="N139" s="8"/>
      <c r="O139" s="8"/>
      <c r="P139" s="8"/>
      <c r="Q139" s="8"/>
    </row>
    <row r="140" spans="1:17" ht="17.25" customHeight="1" thickBot="1" x14ac:dyDescent="0.25">
      <c r="A140" s="47"/>
      <c r="B140" s="175" t="s">
        <v>456</v>
      </c>
      <c r="C140" s="176" t="s">
        <v>157</v>
      </c>
      <c r="D140" s="177"/>
      <c r="E140" s="177"/>
      <c r="F140" s="177"/>
      <c r="G140" s="177"/>
      <c r="H140" s="177"/>
      <c r="I140" s="177"/>
      <c r="J140" s="178"/>
      <c r="K140" s="179"/>
      <c r="M140" s="8"/>
      <c r="N140" s="8"/>
      <c r="O140" s="8"/>
      <c r="P140" s="8"/>
      <c r="Q140" s="8"/>
    </row>
    <row r="141" spans="1:17" ht="17.25" customHeight="1" x14ac:dyDescent="0.2">
      <c r="A141" s="47"/>
      <c r="B141" s="175"/>
      <c r="C141" s="243" t="s">
        <v>436</v>
      </c>
      <c r="D141" s="243"/>
      <c r="E141" s="243"/>
      <c r="F141" s="243"/>
      <c r="G141" s="243"/>
      <c r="H141" s="243"/>
      <c r="I141" s="243"/>
      <c r="J141" s="243"/>
      <c r="K141" s="244"/>
      <c r="M141" s="8"/>
      <c r="N141" s="8"/>
      <c r="O141" s="8"/>
      <c r="P141" s="8"/>
      <c r="Q141" s="8"/>
    </row>
    <row r="142" spans="1:17" ht="7.5" customHeight="1" thickBot="1" x14ac:dyDescent="0.25">
      <c r="A142" s="47"/>
      <c r="B142" s="8"/>
      <c r="C142" s="151"/>
      <c r="D142" s="151"/>
      <c r="E142" s="151"/>
      <c r="F142" s="151"/>
      <c r="G142" s="151"/>
      <c r="H142" s="151"/>
      <c r="I142" s="151"/>
      <c r="J142" s="151"/>
      <c r="K142" s="103"/>
      <c r="M142" s="8"/>
      <c r="N142" s="8"/>
      <c r="O142" s="8"/>
      <c r="P142" s="8"/>
      <c r="Q142" s="8"/>
    </row>
    <row r="143" spans="1:17" ht="17.25" customHeight="1" thickBot="1" x14ac:dyDescent="0.25">
      <c r="A143" s="47"/>
      <c r="B143" s="8" t="s">
        <v>65</v>
      </c>
      <c r="C143" s="240" t="s">
        <v>443</v>
      </c>
      <c r="D143" s="241"/>
      <c r="E143" s="241"/>
      <c r="F143" s="241"/>
      <c r="G143" s="241"/>
      <c r="H143" s="241"/>
      <c r="I143" s="242"/>
      <c r="J143" s="151"/>
      <c r="K143" s="103" t="s">
        <v>400</v>
      </c>
      <c r="M143" s="8"/>
      <c r="N143" s="8"/>
      <c r="O143" s="8"/>
      <c r="P143" s="8"/>
      <c r="Q143" s="8"/>
    </row>
    <row r="144" spans="1:17" ht="7.5" customHeight="1" thickBot="1" x14ac:dyDescent="0.25">
      <c r="A144" s="47"/>
      <c r="B144" s="8"/>
      <c r="C144" s="151"/>
      <c r="D144" s="151"/>
      <c r="E144" s="151"/>
      <c r="F144" s="151"/>
      <c r="G144" s="151"/>
      <c r="H144" s="151"/>
      <c r="I144" s="151"/>
      <c r="J144" s="151"/>
      <c r="K144" s="103"/>
      <c r="M144" s="8"/>
      <c r="N144" s="8"/>
      <c r="O144" s="8"/>
      <c r="P144" s="8"/>
      <c r="Q144" s="8"/>
    </row>
    <row r="145" spans="1:17" ht="17.25" customHeight="1" thickBot="1" x14ac:dyDescent="0.25">
      <c r="A145" s="47"/>
      <c r="B145" s="8" t="s">
        <v>64</v>
      </c>
      <c r="C145" s="208" t="s">
        <v>377</v>
      </c>
      <c r="D145" s="209"/>
      <c r="E145" s="209"/>
      <c r="F145" s="209"/>
      <c r="G145" s="209"/>
      <c r="H145" s="209"/>
      <c r="I145" s="210"/>
      <c r="J145" s="142"/>
      <c r="K145" s="137" t="s">
        <v>376</v>
      </c>
      <c r="M145" s="8"/>
      <c r="N145" s="8"/>
      <c r="O145" s="8"/>
      <c r="P145" s="8"/>
      <c r="Q145" s="8"/>
    </row>
    <row r="146" spans="1:17" ht="7.5" customHeight="1" thickBot="1" x14ac:dyDescent="0.25">
      <c r="A146" s="47"/>
      <c r="B146" s="8"/>
      <c r="C146" s="32"/>
      <c r="D146" s="32"/>
      <c r="E146" s="32"/>
      <c r="F146" s="32"/>
      <c r="G146" s="32"/>
      <c r="H146" s="32"/>
      <c r="I146" s="32"/>
      <c r="J146" s="32"/>
      <c r="K146" s="103"/>
      <c r="M146" s="8"/>
      <c r="N146" s="8"/>
      <c r="O146" s="8"/>
      <c r="P146" s="8"/>
      <c r="Q146" s="8"/>
    </row>
    <row r="147" spans="1:17" ht="17.25" customHeight="1" thickBot="1" x14ac:dyDescent="0.25">
      <c r="A147" s="47"/>
      <c r="B147" s="32" t="s">
        <v>66</v>
      </c>
      <c r="C147" s="214">
        <v>100</v>
      </c>
      <c r="D147" s="215"/>
      <c r="E147" s="32" t="s">
        <v>68</v>
      </c>
      <c r="F147" s="32"/>
      <c r="G147" s="32"/>
      <c r="H147" s="32"/>
      <c r="I147" s="32"/>
      <c r="J147" s="32"/>
      <c r="K147" s="138" t="s">
        <v>378</v>
      </c>
      <c r="M147" s="8"/>
      <c r="N147" s="8"/>
      <c r="O147" s="8"/>
      <c r="P147" s="8"/>
      <c r="Q147" s="8"/>
    </row>
    <row r="148" spans="1:17" ht="7.5" customHeight="1" thickBot="1" x14ac:dyDescent="0.25">
      <c r="A148" s="47"/>
      <c r="B148" s="32"/>
      <c r="C148" s="32"/>
      <c r="D148" s="32"/>
      <c r="E148" s="32"/>
      <c r="F148" s="32"/>
      <c r="G148" s="32"/>
      <c r="H148" s="32"/>
      <c r="I148" s="32"/>
      <c r="J148" s="32"/>
      <c r="K148" s="103"/>
      <c r="M148" s="8"/>
      <c r="N148" s="8"/>
      <c r="O148" s="8"/>
      <c r="P148" s="8"/>
      <c r="Q148" s="8"/>
    </row>
    <row r="149" spans="1:17" ht="17.25" customHeight="1" thickBot="1" x14ac:dyDescent="0.25">
      <c r="A149" s="47"/>
      <c r="B149" s="32" t="s">
        <v>67</v>
      </c>
      <c r="C149" s="216" t="s">
        <v>155</v>
      </c>
      <c r="D149" s="217"/>
      <c r="E149" s="235" t="s">
        <v>69</v>
      </c>
      <c r="F149" s="236"/>
      <c r="G149" s="236"/>
      <c r="H149" s="237"/>
      <c r="I149" s="141"/>
      <c r="J149" s="150" t="s">
        <v>117</v>
      </c>
      <c r="K149" s="103" t="s">
        <v>379</v>
      </c>
      <c r="M149" s="8"/>
      <c r="N149" s="8"/>
      <c r="O149" s="8"/>
      <c r="P149" s="8"/>
      <c r="Q149" s="8"/>
    </row>
    <row r="150" spans="1:17" ht="7.5" customHeight="1" thickBot="1" x14ac:dyDescent="0.25">
      <c r="A150" s="47"/>
      <c r="B150" s="32"/>
      <c r="C150" s="32"/>
      <c r="D150" s="32"/>
      <c r="E150" s="32"/>
      <c r="F150" s="32"/>
      <c r="G150" s="32"/>
      <c r="H150" s="32"/>
      <c r="I150" s="32"/>
      <c r="J150" s="32"/>
      <c r="K150" s="103"/>
      <c r="M150" s="8"/>
      <c r="N150" s="8"/>
      <c r="O150" s="8"/>
      <c r="P150" s="8"/>
      <c r="Q150" s="8"/>
    </row>
    <row r="151" spans="1:17" ht="17.25" customHeight="1" thickBot="1" x14ac:dyDescent="0.25">
      <c r="A151" s="47"/>
      <c r="B151" s="32" t="s">
        <v>439</v>
      </c>
      <c r="C151" s="216">
        <v>5</v>
      </c>
      <c r="D151" s="217"/>
      <c r="E151" s="3" t="s">
        <v>440</v>
      </c>
      <c r="I151" s="142"/>
      <c r="J151" s="150"/>
      <c r="K151" s="103" t="s">
        <v>441</v>
      </c>
      <c r="M151" s="8"/>
      <c r="N151" s="8"/>
      <c r="O151" s="8"/>
      <c r="P151" s="8"/>
      <c r="Q151" s="8"/>
    </row>
    <row r="152" spans="1:17" ht="7" customHeight="1" thickBot="1" x14ac:dyDescent="0.25">
      <c r="A152" s="30"/>
      <c r="B152" s="39"/>
      <c r="C152" s="31"/>
      <c r="D152" s="31"/>
      <c r="E152" s="31"/>
      <c r="F152" s="31"/>
      <c r="G152" s="31"/>
      <c r="H152" s="31"/>
      <c r="I152" s="31"/>
      <c r="J152" s="31"/>
      <c r="K152" s="84"/>
      <c r="M152" s="8"/>
      <c r="N152" s="8"/>
      <c r="O152" s="8"/>
      <c r="P152" s="8"/>
      <c r="Q152" s="8"/>
    </row>
    <row r="153" spans="1:17" ht="17" customHeight="1" thickBot="1" x14ac:dyDescent="0.25">
      <c r="A153" s="47"/>
      <c r="B153" s="32" t="s">
        <v>464</v>
      </c>
      <c r="C153" s="240" t="s">
        <v>465</v>
      </c>
      <c r="D153" s="241"/>
      <c r="E153" s="241"/>
      <c r="F153" s="241"/>
      <c r="G153" s="241"/>
      <c r="H153" s="241"/>
      <c r="I153" s="242"/>
      <c r="J153" s="150"/>
      <c r="K153" s="103" t="s">
        <v>466</v>
      </c>
      <c r="M153" s="8"/>
      <c r="N153" s="8"/>
      <c r="O153" s="8"/>
      <c r="P153" s="8"/>
      <c r="Q153" s="8"/>
    </row>
    <row r="154" spans="1:17" ht="8.25" customHeight="1" x14ac:dyDescent="0.2">
      <c r="A154" s="47"/>
      <c r="B154" s="8"/>
      <c r="C154" s="32"/>
      <c r="D154" s="32"/>
      <c r="E154" s="32"/>
      <c r="F154" s="32"/>
      <c r="G154" s="32"/>
      <c r="H154" s="32"/>
      <c r="I154" s="32"/>
      <c r="J154" s="32"/>
      <c r="K154" s="84"/>
      <c r="M154" s="8"/>
      <c r="N154" s="8"/>
      <c r="O154" s="8"/>
      <c r="P154" s="8"/>
      <c r="Q154" s="8"/>
    </row>
    <row r="155" spans="1:17" ht="17.25" customHeight="1" x14ac:dyDescent="0.2">
      <c r="A155" s="226" t="s">
        <v>87</v>
      </c>
      <c r="B155" s="227"/>
      <c r="C155" s="227"/>
      <c r="D155" s="227"/>
      <c r="E155" s="227"/>
      <c r="F155" s="227"/>
      <c r="G155" s="227"/>
      <c r="H155" s="227"/>
      <c r="I155" s="227"/>
      <c r="J155" s="227"/>
      <c r="K155" s="228"/>
      <c r="M155" s="8"/>
      <c r="N155" s="8"/>
      <c r="O155" s="8"/>
      <c r="P155" s="8"/>
      <c r="Q155" s="8"/>
    </row>
    <row r="156" spans="1:17" ht="7.5" customHeight="1" x14ac:dyDescent="0.2">
      <c r="A156" s="30"/>
      <c r="B156" s="39"/>
      <c r="C156" s="31"/>
      <c r="D156" s="31"/>
      <c r="E156" s="31"/>
      <c r="F156" s="31"/>
      <c r="G156" s="31"/>
      <c r="H156" s="31"/>
      <c r="I156" s="31"/>
      <c r="J156" s="31"/>
      <c r="K156" s="84"/>
    </row>
    <row r="157" spans="1:17" ht="17.25" customHeight="1" x14ac:dyDescent="0.2">
      <c r="A157" s="238" t="s">
        <v>129</v>
      </c>
      <c r="B157" s="239"/>
      <c r="C157" s="92"/>
      <c r="D157" s="92"/>
      <c r="E157" s="92"/>
      <c r="F157" s="92"/>
      <c r="G157" s="92"/>
      <c r="H157" s="92"/>
      <c r="I157" s="92"/>
      <c r="J157" s="92"/>
      <c r="K157" s="91"/>
      <c r="M157" s="211" t="s">
        <v>161</v>
      </c>
      <c r="N157" s="211"/>
      <c r="O157" s="211"/>
      <c r="P157" s="211"/>
      <c r="Q157" s="211"/>
    </row>
    <row r="158" spans="1:17" ht="7.5" customHeight="1" thickBot="1" x14ac:dyDescent="0.25">
      <c r="A158" s="30"/>
      <c r="B158" s="39"/>
      <c r="C158" s="75"/>
      <c r="D158" s="75"/>
      <c r="E158" s="75"/>
      <c r="I158" s="73"/>
      <c r="J158" s="73"/>
      <c r="K158" s="84"/>
      <c r="M158" s="211"/>
      <c r="N158" s="211"/>
      <c r="O158" s="211"/>
      <c r="P158" s="211"/>
      <c r="Q158" s="211"/>
    </row>
    <row r="159" spans="1:17" ht="17.25" customHeight="1" thickBot="1" x14ac:dyDescent="0.25">
      <c r="A159" s="30"/>
      <c r="B159" s="75" t="s">
        <v>88</v>
      </c>
      <c r="C159" s="97" t="s">
        <v>157</v>
      </c>
      <c r="E159" s="75"/>
      <c r="F159" s="73" t="s">
        <v>118</v>
      </c>
      <c r="G159" s="212">
        <v>3</v>
      </c>
      <c r="H159" s="213"/>
      <c r="I159" s="3" t="s">
        <v>117</v>
      </c>
      <c r="K159" s="103" t="s">
        <v>383</v>
      </c>
      <c r="M159" s="211"/>
      <c r="N159" s="211"/>
      <c r="O159" s="211"/>
      <c r="P159" s="211"/>
      <c r="Q159" s="211"/>
    </row>
    <row r="160" spans="1:17" ht="7.5" customHeight="1" thickBot="1" x14ac:dyDescent="0.25">
      <c r="A160" s="30"/>
      <c r="B160" s="39"/>
      <c r="C160" s="25"/>
      <c r="D160" s="25"/>
      <c r="E160" s="25"/>
      <c r="G160" s="25"/>
      <c r="I160" s="74"/>
      <c r="J160" s="74"/>
      <c r="K160" s="103"/>
      <c r="M160" s="211"/>
      <c r="N160" s="211"/>
      <c r="O160" s="211"/>
      <c r="P160" s="211"/>
      <c r="Q160" s="211"/>
    </row>
    <row r="161" spans="1:17" ht="17.25" customHeight="1" thickBot="1" x14ac:dyDescent="0.25">
      <c r="A161" s="30"/>
      <c r="B161" s="75" t="s">
        <v>89</v>
      </c>
      <c r="C161" s="97" t="s">
        <v>157</v>
      </c>
      <c r="E161" s="75"/>
      <c r="F161" s="73" t="s">
        <v>118</v>
      </c>
      <c r="G161" s="212">
        <v>5</v>
      </c>
      <c r="H161" s="213"/>
      <c r="I161" s="3" t="s">
        <v>117</v>
      </c>
      <c r="K161" s="103" t="s">
        <v>384</v>
      </c>
      <c r="M161" s="211"/>
      <c r="N161" s="211"/>
      <c r="O161" s="211"/>
      <c r="P161" s="211"/>
      <c r="Q161" s="211"/>
    </row>
    <row r="162" spans="1:17" ht="7.5" customHeight="1" thickBot="1" x14ac:dyDescent="0.25">
      <c r="A162" s="30"/>
      <c r="B162" s="39"/>
      <c r="C162" s="25"/>
      <c r="D162" s="25"/>
      <c r="E162" s="25"/>
      <c r="G162" s="25"/>
      <c r="I162" s="74"/>
      <c r="J162" s="74"/>
      <c r="K162" s="103"/>
      <c r="M162" s="211"/>
      <c r="N162" s="211"/>
      <c r="O162" s="211"/>
      <c r="P162" s="211"/>
      <c r="Q162" s="211"/>
    </row>
    <row r="163" spans="1:17" ht="17.25" customHeight="1" thickBot="1" x14ac:dyDescent="0.25">
      <c r="A163" s="30"/>
      <c r="B163" s="75" t="s">
        <v>90</v>
      </c>
      <c r="C163" s="97" t="s">
        <v>157</v>
      </c>
      <c r="E163" s="75"/>
      <c r="F163" s="73" t="s">
        <v>118</v>
      </c>
      <c r="G163" s="212">
        <v>2</v>
      </c>
      <c r="H163" s="213"/>
      <c r="I163" s="3" t="s">
        <v>117</v>
      </c>
      <c r="K163" s="103" t="s">
        <v>385</v>
      </c>
      <c r="M163" s="211"/>
      <c r="N163" s="211"/>
      <c r="O163" s="211"/>
      <c r="P163" s="211"/>
      <c r="Q163" s="211"/>
    </row>
    <row r="164" spans="1:17" ht="7.5" customHeight="1" thickBot="1" x14ac:dyDescent="0.25">
      <c r="A164" s="30"/>
      <c r="B164" s="39"/>
      <c r="C164" s="25"/>
      <c r="D164" s="25"/>
      <c r="E164" s="25"/>
      <c r="G164" s="25"/>
      <c r="H164" s="25"/>
      <c r="I164" s="25"/>
      <c r="J164" s="25"/>
      <c r="K164" s="103"/>
      <c r="M164" s="211"/>
      <c r="N164" s="211"/>
      <c r="O164" s="211"/>
      <c r="P164" s="211"/>
      <c r="Q164" s="211"/>
    </row>
    <row r="165" spans="1:17" ht="17.25" customHeight="1" thickBot="1" x14ac:dyDescent="0.25">
      <c r="A165" s="30"/>
      <c r="B165" s="163" t="s">
        <v>429</v>
      </c>
      <c r="C165" s="97" t="s">
        <v>157</v>
      </c>
      <c r="E165" s="75"/>
      <c r="F165" s="73" t="s">
        <v>118</v>
      </c>
      <c r="G165" s="212">
        <v>2</v>
      </c>
      <c r="H165" s="213"/>
      <c r="I165" s="3" t="s">
        <v>117</v>
      </c>
      <c r="K165" s="103" t="s">
        <v>385</v>
      </c>
      <c r="M165" s="211"/>
      <c r="N165" s="211"/>
      <c r="O165" s="211"/>
      <c r="P165" s="211"/>
      <c r="Q165" s="211"/>
    </row>
    <row r="166" spans="1:17" ht="7.5" customHeight="1" thickBot="1" x14ac:dyDescent="0.25">
      <c r="A166" s="30"/>
      <c r="B166" s="39"/>
      <c r="C166" s="25"/>
      <c r="D166" s="25"/>
      <c r="E166" s="25"/>
      <c r="G166" s="25"/>
      <c r="H166" s="25"/>
      <c r="I166" s="25"/>
      <c r="J166" s="25"/>
      <c r="K166" s="103"/>
      <c r="M166" s="211"/>
      <c r="N166" s="211"/>
      <c r="O166" s="211"/>
      <c r="P166" s="211"/>
      <c r="Q166" s="211"/>
    </row>
    <row r="167" spans="1:17" ht="17.25" customHeight="1" thickBot="1" x14ac:dyDescent="0.25">
      <c r="A167" s="30"/>
      <c r="B167" s="75" t="s">
        <v>91</v>
      </c>
      <c r="C167" s="97" t="s">
        <v>157</v>
      </c>
      <c r="E167" s="75"/>
      <c r="F167" s="73" t="s">
        <v>118</v>
      </c>
      <c r="G167" s="212">
        <v>2</v>
      </c>
      <c r="H167" s="213"/>
      <c r="I167" s="3" t="s">
        <v>117</v>
      </c>
      <c r="K167" s="103" t="s">
        <v>385</v>
      </c>
      <c r="M167" s="211"/>
      <c r="N167" s="211"/>
      <c r="O167" s="211"/>
      <c r="P167" s="211"/>
      <c r="Q167" s="211"/>
    </row>
    <row r="168" spans="1:17" ht="7.5" customHeight="1" thickBot="1" x14ac:dyDescent="0.25">
      <c r="A168" s="30"/>
      <c r="B168" s="39"/>
      <c r="C168" s="25"/>
      <c r="D168" s="25"/>
      <c r="E168" s="25"/>
      <c r="G168" s="25"/>
      <c r="H168" s="25"/>
      <c r="I168" s="25"/>
      <c r="J168" s="25"/>
      <c r="K168" s="103"/>
    </row>
    <row r="169" spans="1:17" ht="17.25" customHeight="1" thickBot="1" x14ac:dyDescent="0.25">
      <c r="A169" s="30"/>
      <c r="B169" s="75" t="s">
        <v>92</v>
      </c>
      <c r="C169" s="97" t="s">
        <v>157</v>
      </c>
      <c r="E169" s="75"/>
      <c r="F169" s="73" t="s">
        <v>118</v>
      </c>
      <c r="G169" s="212">
        <v>5</v>
      </c>
      <c r="H169" s="213"/>
      <c r="I169" s="3" t="s">
        <v>117</v>
      </c>
      <c r="K169" s="103" t="s">
        <v>384</v>
      </c>
      <c r="M169" s="139" t="s">
        <v>390</v>
      </c>
    </row>
    <row r="170" spans="1:17" ht="7.5" customHeight="1" thickBot="1" x14ac:dyDescent="0.25">
      <c r="A170" s="30"/>
      <c r="B170" s="39"/>
      <c r="C170" s="25"/>
      <c r="D170" s="25"/>
      <c r="E170" s="25"/>
      <c r="G170" s="25"/>
      <c r="H170" s="25"/>
      <c r="I170" s="25"/>
      <c r="J170" s="25"/>
      <c r="K170" s="103"/>
    </row>
    <row r="171" spans="1:17" ht="17.25" customHeight="1" thickBot="1" x14ac:dyDescent="0.25">
      <c r="A171" s="30"/>
      <c r="B171" s="75" t="s">
        <v>94</v>
      </c>
      <c r="C171" s="97" t="s">
        <v>157</v>
      </c>
      <c r="E171" s="75"/>
      <c r="F171" s="73" t="s">
        <v>118</v>
      </c>
      <c r="G171" s="212">
        <v>3</v>
      </c>
      <c r="H171" s="213"/>
      <c r="I171" s="3" t="s">
        <v>120</v>
      </c>
      <c r="K171" s="103" t="s">
        <v>383</v>
      </c>
    </row>
    <row r="172" spans="1:17" ht="7.5" customHeight="1" thickBot="1" x14ac:dyDescent="0.25">
      <c r="A172" s="30"/>
      <c r="B172" s="39"/>
      <c r="C172" s="25"/>
      <c r="D172" s="25"/>
      <c r="E172" s="25"/>
      <c r="G172" s="25"/>
      <c r="H172" s="25"/>
      <c r="I172" s="25"/>
      <c r="J172" s="25"/>
      <c r="K172" s="103"/>
    </row>
    <row r="173" spans="1:17" ht="17.25" customHeight="1" thickBot="1" x14ac:dyDescent="0.25">
      <c r="A173" s="30"/>
      <c r="B173" s="75" t="s">
        <v>93</v>
      </c>
      <c r="C173" s="97" t="s">
        <v>157</v>
      </c>
      <c r="E173" s="75"/>
      <c r="F173" s="73" t="s">
        <v>118</v>
      </c>
      <c r="G173" s="212">
        <v>20</v>
      </c>
      <c r="H173" s="213"/>
      <c r="I173" s="3" t="s">
        <v>120</v>
      </c>
      <c r="K173" s="103" t="s">
        <v>386</v>
      </c>
    </row>
    <row r="174" spans="1:17" ht="7.5" customHeight="1" thickBot="1" x14ac:dyDescent="0.25">
      <c r="A174" s="30"/>
      <c r="B174" s="39"/>
      <c r="C174" s="25"/>
      <c r="D174" s="25"/>
      <c r="E174" s="25"/>
      <c r="F174" s="25"/>
      <c r="G174" s="25"/>
      <c r="H174" s="25"/>
      <c r="I174" s="25"/>
      <c r="J174" s="25"/>
      <c r="K174" s="89"/>
    </row>
    <row r="175" spans="1:17" ht="17.25" customHeight="1" x14ac:dyDescent="0.2">
      <c r="A175" s="30"/>
      <c r="B175" s="32" t="s">
        <v>95</v>
      </c>
      <c r="C175" s="218"/>
      <c r="D175" s="219"/>
      <c r="E175" s="219"/>
      <c r="F175" s="219"/>
      <c r="G175" s="219"/>
      <c r="H175" s="219"/>
      <c r="I175" s="220"/>
      <c r="J175" s="152"/>
      <c r="K175" s="89" t="s">
        <v>402</v>
      </c>
    </row>
    <row r="176" spans="1:17" ht="17.25" customHeight="1" thickBot="1" x14ac:dyDescent="0.25">
      <c r="A176" s="30"/>
      <c r="B176" s="32"/>
      <c r="C176" s="221"/>
      <c r="D176" s="222"/>
      <c r="E176" s="222"/>
      <c r="F176" s="222"/>
      <c r="G176" s="222"/>
      <c r="H176" s="222"/>
      <c r="I176" s="223"/>
      <c r="J176" s="152"/>
      <c r="K176" s="89"/>
    </row>
    <row r="177" spans="1:11" ht="7.5" customHeight="1" x14ac:dyDescent="0.2">
      <c r="A177" s="30"/>
      <c r="B177" s="39"/>
      <c r="C177" s="32"/>
      <c r="D177" s="32"/>
      <c r="E177" s="25"/>
      <c r="F177" s="25"/>
      <c r="G177" s="25"/>
      <c r="H177" s="25"/>
      <c r="I177" s="25"/>
      <c r="J177" s="25"/>
      <c r="K177" s="89"/>
    </row>
    <row r="178" spans="1:11" ht="17.25" customHeight="1" x14ac:dyDescent="0.2">
      <c r="A178" s="238" t="s">
        <v>130</v>
      </c>
      <c r="B178" s="239"/>
      <c r="C178" s="90"/>
      <c r="D178" s="90"/>
      <c r="E178" s="94"/>
      <c r="F178" s="94"/>
      <c r="G178" s="94"/>
      <c r="H178" s="94"/>
      <c r="I178" s="94"/>
      <c r="J178" s="94"/>
      <c r="K178" s="95"/>
    </row>
    <row r="179" spans="1:11" ht="7.5" customHeight="1" thickBot="1" x14ac:dyDescent="0.25">
      <c r="A179" s="30"/>
      <c r="B179" s="39"/>
      <c r="C179" s="32"/>
      <c r="D179" s="32"/>
      <c r="E179" s="25"/>
      <c r="F179" s="25"/>
      <c r="G179" s="25"/>
      <c r="H179" s="25"/>
      <c r="I179" s="25"/>
      <c r="J179" s="25"/>
      <c r="K179" s="89"/>
    </row>
    <row r="180" spans="1:11" ht="17.25" customHeight="1" thickBot="1" x14ac:dyDescent="0.25">
      <c r="A180" s="30"/>
      <c r="B180" s="75" t="s">
        <v>97</v>
      </c>
      <c r="C180" s="97" t="s">
        <v>157</v>
      </c>
      <c r="D180" s="32"/>
      <c r="E180" s="25"/>
      <c r="F180" s="25"/>
      <c r="G180" s="25"/>
      <c r="H180" s="25"/>
      <c r="I180" s="25"/>
      <c r="J180" s="25"/>
      <c r="K180" s="103" t="s">
        <v>381</v>
      </c>
    </row>
    <row r="181" spans="1:11" ht="7.5" customHeight="1" thickBot="1" x14ac:dyDescent="0.25">
      <c r="A181" s="30"/>
      <c r="B181" s="25"/>
      <c r="D181" s="32"/>
      <c r="E181" s="25"/>
      <c r="F181" s="25"/>
      <c r="G181" s="25"/>
      <c r="H181" s="25"/>
      <c r="I181" s="25"/>
      <c r="J181" s="25"/>
      <c r="K181" s="103"/>
    </row>
    <row r="182" spans="1:11" ht="17.25" customHeight="1" thickBot="1" x14ac:dyDescent="0.25">
      <c r="A182" s="30"/>
      <c r="B182" s="75" t="s">
        <v>98</v>
      </c>
      <c r="C182" s="97" t="s">
        <v>157</v>
      </c>
      <c r="D182" s="32"/>
      <c r="E182" s="25"/>
      <c r="F182" s="25"/>
      <c r="G182" s="25"/>
      <c r="H182" s="25"/>
      <c r="I182" s="25"/>
      <c r="J182" s="25"/>
      <c r="K182" s="103" t="s">
        <v>381</v>
      </c>
    </row>
    <row r="183" spans="1:11" ht="7.5" customHeight="1" thickBot="1" x14ac:dyDescent="0.25">
      <c r="A183" s="30"/>
      <c r="B183" s="25"/>
      <c r="D183" s="25"/>
      <c r="E183" s="25"/>
      <c r="G183" s="25"/>
      <c r="I183" s="74"/>
      <c r="J183" s="74"/>
      <c r="K183" s="103"/>
    </row>
    <row r="184" spans="1:11" ht="17.25" customHeight="1" thickBot="1" x14ac:dyDescent="0.25">
      <c r="A184" s="30"/>
      <c r="B184" s="75" t="s">
        <v>99</v>
      </c>
      <c r="C184" s="97" t="s">
        <v>157</v>
      </c>
      <c r="E184" s="75"/>
      <c r="F184" s="73" t="s">
        <v>118</v>
      </c>
      <c r="G184" s="212">
        <v>1</v>
      </c>
      <c r="H184" s="213"/>
      <c r="I184" s="3" t="s">
        <v>122</v>
      </c>
      <c r="K184" s="103" t="s">
        <v>382</v>
      </c>
    </row>
    <row r="185" spans="1:11" ht="7.5" customHeight="1" thickBot="1" x14ac:dyDescent="0.25">
      <c r="A185" s="30"/>
      <c r="B185" s="25"/>
      <c r="D185" s="25"/>
      <c r="E185" s="25"/>
      <c r="F185" s="25"/>
      <c r="G185" s="25"/>
      <c r="H185" s="25"/>
      <c r="I185" s="25"/>
      <c r="J185" s="25"/>
      <c r="K185" s="103"/>
    </row>
    <row r="186" spans="1:11" ht="17.25" customHeight="1" thickBot="1" x14ac:dyDescent="0.25">
      <c r="A186" s="30"/>
      <c r="B186" s="75" t="s">
        <v>92</v>
      </c>
      <c r="C186" s="97" t="str">
        <f>C169</f>
        <v>有</v>
      </c>
      <c r="E186" s="75"/>
      <c r="F186" s="73" t="s">
        <v>118</v>
      </c>
      <c r="G186" s="212">
        <v>2</v>
      </c>
      <c r="H186" s="213"/>
      <c r="I186" s="3" t="s">
        <v>117</v>
      </c>
      <c r="K186" s="103" t="s">
        <v>387</v>
      </c>
    </row>
    <row r="187" spans="1:11" ht="7.5" customHeight="1" thickBot="1" x14ac:dyDescent="0.25">
      <c r="A187" s="30"/>
      <c r="B187" s="25"/>
      <c r="D187" s="25"/>
      <c r="E187" s="25"/>
      <c r="F187" s="25"/>
      <c r="G187" s="25"/>
      <c r="H187" s="25"/>
      <c r="I187" s="25"/>
      <c r="J187" s="25"/>
      <c r="K187" s="103"/>
    </row>
    <row r="188" spans="1:11" ht="17.25" customHeight="1" thickBot="1" x14ac:dyDescent="0.25">
      <c r="A188" s="30"/>
      <c r="B188" s="75" t="s">
        <v>94</v>
      </c>
      <c r="C188" s="97" t="s">
        <v>157</v>
      </c>
      <c r="E188" s="75"/>
      <c r="F188" s="73" t="s">
        <v>118</v>
      </c>
      <c r="G188" s="212">
        <v>2</v>
      </c>
      <c r="H188" s="213"/>
      <c r="I188" s="3" t="s">
        <v>120</v>
      </c>
      <c r="K188" s="103" t="s">
        <v>387</v>
      </c>
    </row>
    <row r="189" spans="1:11" ht="7.5" customHeight="1" thickBot="1" x14ac:dyDescent="0.25">
      <c r="A189" s="30"/>
      <c r="B189" s="25"/>
      <c r="D189" s="25"/>
      <c r="E189" s="25"/>
      <c r="F189" s="25"/>
      <c r="G189" s="25"/>
      <c r="H189" s="25"/>
      <c r="I189" s="25"/>
      <c r="J189" s="25"/>
      <c r="K189" s="103"/>
    </row>
    <row r="190" spans="1:11" ht="17.25" customHeight="1" thickBot="1" x14ac:dyDescent="0.25">
      <c r="A190" s="30"/>
      <c r="B190" s="75" t="s">
        <v>101</v>
      </c>
      <c r="C190" s="97" t="s">
        <v>157</v>
      </c>
      <c r="E190" s="75"/>
      <c r="F190" s="73" t="s">
        <v>118</v>
      </c>
      <c r="G190" s="212">
        <v>1</v>
      </c>
      <c r="H190" s="213"/>
      <c r="I190" s="3" t="s">
        <v>117</v>
      </c>
      <c r="K190" s="103" t="s">
        <v>382</v>
      </c>
    </row>
    <row r="191" spans="1:11" ht="7.5" customHeight="1" thickBot="1" x14ac:dyDescent="0.25">
      <c r="A191" s="30"/>
      <c r="B191" s="25"/>
      <c r="D191" s="25"/>
      <c r="E191" s="25"/>
      <c r="F191" s="25"/>
      <c r="G191" s="25"/>
      <c r="H191" s="25"/>
      <c r="I191" s="25"/>
      <c r="J191" s="25"/>
      <c r="K191" s="103"/>
    </row>
    <row r="192" spans="1:11" ht="17.25" customHeight="1" thickBot="1" x14ac:dyDescent="0.25">
      <c r="A192" s="30"/>
      <c r="B192" s="75" t="s">
        <v>100</v>
      </c>
      <c r="C192" s="97" t="s">
        <v>157</v>
      </c>
      <c r="E192" s="75"/>
      <c r="F192" s="73" t="s">
        <v>118</v>
      </c>
      <c r="G192" s="212">
        <v>5</v>
      </c>
      <c r="H192" s="213"/>
      <c r="I192" s="3" t="s">
        <v>117</v>
      </c>
      <c r="K192" s="103" t="s">
        <v>388</v>
      </c>
    </row>
    <row r="193" spans="1:11" ht="7.5" customHeight="1" thickBot="1" x14ac:dyDescent="0.25">
      <c r="A193" s="30"/>
      <c r="B193" s="25"/>
      <c r="D193" s="25"/>
      <c r="E193" s="25"/>
      <c r="F193" s="25"/>
      <c r="G193" s="25"/>
      <c r="H193" s="25"/>
      <c r="I193" s="25"/>
      <c r="J193" s="25"/>
      <c r="K193" s="103"/>
    </row>
    <row r="194" spans="1:11" ht="17.25" customHeight="1" thickBot="1" x14ac:dyDescent="0.25">
      <c r="A194" s="30"/>
      <c r="B194" s="75" t="s">
        <v>93</v>
      </c>
      <c r="C194" s="97" t="s">
        <v>157</v>
      </c>
      <c r="E194" s="75"/>
      <c r="F194" s="73" t="s">
        <v>118</v>
      </c>
      <c r="G194" s="212">
        <v>20</v>
      </c>
      <c r="H194" s="213"/>
      <c r="I194" s="3" t="s">
        <v>120</v>
      </c>
      <c r="K194" s="103" t="s">
        <v>389</v>
      </c>
    </row>
    <row r="195" spans="1:11" ht="7.5" customHeight="1" thickBot="1" x14ac:dyDescent="0.25">
      <c r="A195" s="30"/>
      <c r="B195" s="25"/>
      <c r="D195" s="25"/>
      <c r="E195" s="25"/>
      <c r="F195" s="25"/>
      <c r="G195" s="25"/>
      <c r="H195" s="25"/>
      <c r="I195" s="25"/>
      <c r="J195" s="25"/>
      <c r="K195" s="103"/>
    </row>
    <row r="196" spans="1:11" ht="17.25" customHeight="1" thickBot="1" x14ac:dyDescent="0.25">
      <c r="A196" s="30"/>
      <c r="B196" s="75" t="s">
        <v>102</v>
      </c>
      <c r="C196" s="97" t="s">
        <v>157</v>
      </c>
      <c r="E196" s="75"/>
      <c r="F196" s="73" t="s">
        <v>118</v>
      </c>
      <c r="G196" s="212">
        <v>5</v>
      </c>
      <c r="H196" s="213"/>
      <c r="I196" s="3" t="s">
        <v>121</v>
      </c>
      <c r="K196" s="103" t="s">
        <v>388</v>
      </c>
    </row>
    <row r="197" spans="1:11" ht="7.5" customHeight="1" thickBot="1" x14ac:dyDescent="0.25">
      <c r="A197" s="30"/>
      <c r="B197" s="25"/>
      <c r="D197" s="25"/>
      <c r="E197" s="25"/>
      <c r="F197" s="25"/>
      <c r="G197" s="25"/>
      <c r="H197" s="25"/>
      <c r="I197" s="25"/>
      <c r="J197" s="25"/>
      <c r="K197" s="103"/>
    </row>
    <row r="198" spans="1:11" ht="17.25" customHeight="1" thickBot="1" x14ac:dyDescent="0.25">
      <c r="A198" s="30"/>
      <c r="B198" s="75" t="s">
        <v>103</v>
      </c>
      <c r="C198" s="97" t="s">
        <v>157</v>
      </c>
      <c r="E198" s="75"/>
      <c r="F198" s="73"/>
      <c r="G198" s="271"/>
      <c r="H198" s="271"/>
      <c r="K198" s="103" t="s">
        <v>381</v>
      </c>
    </row>
    <row r="199" spans="1:11" ht="7.5" customHeight="1" thickBot="1" x14ac:dyDescent="0.25">
      <c r="A199" s="30"/>
      <c r="B199" s="25"/>
      <c r="D199" s="25"/>
      <c r="E199" s="25"/>
      <c r="F199" s="25"/>
      <c r="G199" s="25"/>
      <c r="H199" s="25"/>
      <c r="I199" s="25"/>
      <c r="J199" s="25"/>
      <c r="K199" s="103"/>
    </row>
    <row r="200" spans="1:11" ht="17.25" customHeight="1" thickBot="1" x14ac:dyDescent="0.25">
      <c r="A200" s="30"/>
      <c r="B200" s="163" t="s">
        <v>431</v>
      </c>
      <c r="C200" s="164" t="s">
        <v>157</v>
      </c>
      <c r="D200" s="165"/>
      <c r="E200" s="163"/>
      <c r="F200" s="166" t="s">
        <v>118</v>
      </c>
      <c r="G200" s="257">
        <v>3</v>
      </c>
      <c r="H200" s="258"/>
      <c r="I200" s="165" t="s">
        <v>120</v>
      </c>
      <c r="K200" s="103" t="s">
        <v>389</v>
      </c>
    </row>
    <row r="201" spans="1:11" ht="7.5" customHeight="1" thickBot="1" x14ac:dyDescent="0.25">
      <c r="A201" s="30"/>
      <c r="B201" s="25"/>
      <c r="D201" s="25"/>
      <c r="E201" s="25"/>
      <c r="F201" s="25"/>
      <c r="G201" s="25"/>
      <c r="H201" s="25"/>
      <c r="I201" s="25"/>
      <c r="J201" s="25"/>
      <c r="K201" s="89"/>
    </row>
    <row r="202" spans="1:11" ht="17.25" customHeight="1" x14ac:dyDescent="0.2">
      <c r="A202" s="30"/>
      <c r="B202" s="32" t="s">
        <v>95</v>
      </c>
      <c r="C202" s="218"/>
      <c r="D202" s="219"/>
      <c r="E202" s="219"/>
      <c r="F202" s="219"/>
      <c r="G202" s="219"/>
      <c r="H202" s="219"/>
      <c r="I202" s="220"/>
      <c r="J202" s="152"/>
      <c r="K202" s="89" t="s">
        <v>402</v>
      </c>
    </row>
    <row r="203" spans="1:11" ht="17.25" customHeight="1" thickBot="1" x14ac:dyDescent="0.25">
      <c r="A203" s="30"/>
      <c r="B203" s="32"/>
      <c r="C203" s="221"/>
      <c r="D203" s="222"/>
      <c r="E203" s="222"/>
      <c r="F203" s="222"/>
      <c r="G203" s="222"/>
      <c r="H203" s="222"/>
      <c r="I203" s="223"/>
      <c r="J203" s="152"/>
      <c r="K203" s="89"/>
    </row>
    <row r="204" spans="1:11" ht="7.5" customHeight="1" x14ac:dyDescent="0.2">
      <c r="A204" s="30"/>
      <c r="B204" s="39"/>
      <c r="C204" s="32"/>
      <c r="D204" s="32"/>
      <c r="E204" s="25"/>
      <c r="F204" s="25"/>
      <c r="G204" s="25"/>
      <c r="H204" s="25"/>
      <c r="I204" s="25"/>
      <c r="J204" s="25"/>
      <c r="K204" s="89"/>
    </row>
    <row r="205" spans="1:11" ht="17.25" customHeight="1" x14ac:dyDescent="0.2">
      <c r="A205" s="238" t="s">
        <v>131</v>
      </c>
      <c r="B205" s="239"/>
      <c r="C205" s="92"/>
      <c r="D205" s="92"/>
      <c r="E205" s="92"/>
      <c r="F205" s="92"/>
      <c r="G205" s="92"/>
      <c r="H205" s="92"/>
      <c r="I205" s="92"/>
      <c r="J205" s="92"/>
      <c r="K205" s="95"/>
    </row>
    <row r="206" spans="1:11" ht="7.5" customHeight="1" thickBot="1" x14ac:dyDescent="0.25">
      <c r="A206" s="30"/>
      <c r="B206" s="39"/>
      <c r="C206" s="75"/>
      <c r="D206" s="75"/>
      <c r="E206" s="75"/>
      <c r="I206" s="73"/>
      <c r="J206" s="73"/>
      <c r="K206" s="89"/>
    </row>
    <row r="207" spans="1:11" ht="17.25" customHeight="1" thickBot="1" x14ac:dyDescent="0.25">
      <c r="A207" s="30"/>
      <c r="B207" s="75" t="s">
        <v>104</v>
      </c>
      <c r="C207" s="97" t="s">
        <v>157</v>
      </c>
      <c r="E207" s="75"/>
      <c r="F207" s="73" t="s">
        <v>118</v>
      </c>
      <c r="G207" s="212">
        <v>3</v>
      </c>
      <c r="H207" s="213"/>
      <c r="I207" s="3" t="s">
        <v>123</v>
      </c>
      <c r="K207" s="103" t="s">
        <v>383</v>
      </c>
    </row>
    <row r="208" spans="1:11" ht="7.5" customHeight="1" thickBot="1" x14ac:dyDescent="0.25">
      <c r="A208" s="30"/>
      <c r="B208" s="25"/>
      <c r="D208" s="25"/>
      <c r="E208" s="25"/>
      <c r="G208" s="25"/>
      <c r="I208" s="74"/>
      <c r="J208" s="74"/>
      <c r="K208" s="89"/>
    </row>
    <row r="209" spans="1:11" ht="17.25" customHeight="1" thickBot="1" x14ac:dyDescent="0.25">
      <c r="A209" s="30"/>
      <c r="B209" s="75" t="s">
        <v>105</v>
      </c>
      <c r="C209" s="97" t="s">
        <v>157</v>
      </c>
      <c r="E209" s="75"/>
      <c r="F209" s="73" t="s">
        <v>118</v>
      </c>
      <c r="G209" s="212">
        <v>3</v>
      </c>
      <c r="H209" s="213"/>
      <c r="I209" s="3" t="s">
        <v>123</v>
      </c>
      <c r="K209" s="103" t="s">
        <v>383</v>
      </c>
    </row>
    <row r="210" spans="1:11" ht="7.5" customHeight="1" thickBot="1" x14ac:dyDescent="0.25">
      <c r="A210" s="30"/>
      <c r="B210" s="25"/>
      <c r="D210" s="25"/>
      <c r="E210" s="25"/>
      <c r="G210" s="25"/>
      <c r="I210" s="74"/>
      <c r="J210" s="74"/>
      <c r="K210" s="89"/>
    </row>
    <row r="211" spans="1:11" ht="17.25" customHeight="1" thickBot="1" x14ac:dyDescent="0.25">
      <c r="A211" s="30"/>
      <c r="B211" s="75" t="s">
        <v>106</v>
      </c>
      <c r="C211" s="97" t="s">
        <v>157</v>
      </c>
      <c r="E211" s="75"/>
      <c r="F211" s="73" t="s">
        <v>118</v>
      </c>
      <c r="G211" s="212">
        <v>10</v>
      </c>
      <c r="H211" s="213"/>
      <c r="I211" s="3" t="s">
        <v>124</v>
      </c>
      <c r="K211" s="103" t="s">
        <v>391</v>
      </c>
    </row>
    <row r="212" spans="1:11" ht="7.5" customHeight="1" thickBot="1" x14ac:dyDescent="0.25">
      <c r="A212" s="30"/>
      <c r="B212" s="25"/>
      <c r="D212" s="25"/>
      <c r="E212" s="25"/>
      <c r="F212" s="25"/>
      <c r="G212" s="25"/>
      <c r="H212" s="25"/>
      <c r="I212" s="25"/>
      <c r="J212" s="25"/>
      <c r="K212" s="89"/>
    </row>
    <row r="213" spans="1:11" ht="17.25" customHeight="1" thickBot="1" x14ac:dyDescent="0.25">
      <c r="A213" s="30"/>
      <c r="B213" s="75" t="s">
        <v>107</v>
      </c>
      <c r="C213" s="97" t="s">
        <v>157</v>
      </c>
      <c r="E213" s="75"/>
      <c r="F213" s="73" t="s">
        <v>118</v>
      </c>
      <c r="G213" s="212">
        <v>10</v>
      </c>
      <c r="H213" s="213"/>
      <c r="I213" s="3" t="s">
        <v>125</v>
      </c>
      <c r="K213" s="103" t="s">
        <v>391</v>
      </c>
    </row>
    <row r="214" spans="1:11" ht="7.5" customHeight="1" thickBot="1" x14ac:dyDescent="0.25">
      <c r="A214" s="30"/>
      <c r="B214" s="25"/>
      <c r="D214" s="25"/>
      <c r="E214" s="25"/>
      <c r="F214" s="25"/>
      <c r="G214" s="25"/>
      <c r="H214" s="25"/>
      <c r="I214" s="25"/>
      <c r="J214" s="25"/>
      <c r="K214" s="89"/>
    </row>
    <row r="215" spans="1:11" ht="17.25" customHeight="1" x14ac:dyDescent="0.2">
      <c r="A215" s="30"/>
      <c r="B215" s="32" t="s">
        <v>95</v>
      </c>
      <c r="C215" s="218"/>
      <c r="D215" s="219"/>
      <c r="E215" s="219"/>
      <c r="F215" s="219"/>
      <c r="G215" s="219"/>
      <c r="H215" s="219"/>
      <c r="I215" s="220"/>
      <c r="J215" s="152"/>
      <c r="K215" s="89" t="s">
        <v>402</v>
      </c>
    </row>
    <row r="216" spans="1:11" ht="17.25" customHeight="1" thickBot="1" x14ac:dyDescent="0.25">
      <c r="A216" s="30"/>
      <c r="B216" s="32"/>
      <c r="C216" s="221"/>
      <c r="D216" s="222"/>
      <c r="E216" s="222"/>
      <c r="F216" s="222"/>
      <c r="G216" s="222"/>
      <c r="H216" s="222"/>
      <c r="I216" s="223"/>
      <c r="J216" s="152"/>
      <c r="K216" s="89"/>
    </row>
    <row r="217" spans="1:11" ht="7.5" customHeight="1" x14ac:dyDescent="0.2">
      <c r="A217" s="30"/>
      <c r="B217" s="39"/>
      <c r="C217" s="32"/>
      <c r="D217" s="32"/>
      <c r="E217" s="25"/>
      <c r="F217" s="25"/>
      <c r="G217" s="25"/>
      <c r="H217" s="25"/>
      <c r="I217" s="25"/>
      <c r="J217" s="25"/>
      <c r="K217" s="89"/>
    </row>
    <row r="218" spans="1:11" ht="17.25" customHeight="1" x14ac:dyDescent="0.2">
      <c r="A218" s="238" t="s">
        <v>132</v>
      </c>
      <c r="B218" s="239"/>
      <c r="C218" s="92"/>
      <c r="D218" s="92"/>
      <c r="E218" s="92"/>
      <c r="F218" s="92"/>
      <c r="G218" s="92"/>
      <c r="H218" s="92"/>
      <c r="I218" s="92"/>
      <c r="J218" s="92"/>
      <c r="K218" s="95"/>
    </row>
    <row r="219" spans="1:11" ht="7.5" customHeight="1" thickBot="1" x14ac:dyDescent="0.25">
      <c r="A219" s="30"/>
      <c r="B219" s="39"/>
      <c r="C219" s="75"/>
      <c r="D219" s="75"/>
      <c r="E219" s="75"/>
      <c r="I219" s="73"/>
      <c r="J219" s="73"/>
      <c r="K219" s="89"/>
    </row>
    <row r="220" spans="1:11" ht="17.25" customHeight="1" thickBot="1" x14ac:dyDescent="0.25">
      <c r="A220" s="30"/>
      <c r="B220" s="75" t="s">
        <v>108</v>
      </c>
      <c r="C220" s="97" t="s">
        <v>157</v>
      </c>
      <c r="E220" s="75"/>
      <c r="F220" s="73" t="s">
        <v>118</v>
      </c>
      <c r="G220" s="212">
        <v>100</v>
      </c>
      <c r="H220" s="213"/>
      <c r="I220" s="3" t="s">
        <v>122</v>
      </c>
      <c r="K220" s="103" t="s">
        <v>392</v>
      </c>
    </row>
    <row r="221" spans="1:11" ht="7.5" customHeight="1" thickBot="1" x14ac:dyDescent="0.25">
      <c r="A221" s="30"/>
      <c r="B221" s="25"/>
      <c r="D221" s="25"/>
      <c r="E221" s="25"/>
      <c r="G221" s="25"/>
      <c r="I221" s="74"/>
      <c r="J221" s="74"/>
      <c r="K221" s="89"/>
    </row>
    <row r="222" spans="1:11" ht="17.25" customHeight="1" thickBot="1" x14ac:dyDescent="0.25">
      <c r="A222" s="30"/>
      <c r="B222" s="75" t="s">
        <v>109</v>
      </c>
      <c r="C222" s="97" t="s">
        <v>157</v>
      </c>
      <c r="E222" s="75"/>
      <c r="F222" s="73" t="s">
        <v>118</v>
      </c>
      <c r="G222" s="212">
        <v>100</v>
      </c>
      <c r="H222" s="213"/>
      <c r="I222" s="3" t="s">
        <v>122</v>
      </c>
      <c r="K222" s="103" t="s">
        <v>392</v>
      </c>
    </row>
    <row r="223" spans="1:11" ht="7.5" customHeight="1" thickBot="1" x14ac:dyDescent="0.25">
      <c r="A223" s="30"/>
      <c r="B223" s="25"/>
      <c r="D223" s="25"/>
      <c r="E223" s="25"/>
      <c r="G223" s="25"/>
      <c r="I223" s="74"/>
      <c r="J223" s="74"/>
      <c r="K223" s="89"/>
    </row>
    <row r="224" spans="1:11" ht="17.25" customHeight="1" thickBot="1" x14ac:dyDescent="0.25">
      <c r="A224" s="30"/>
      <c r="B224" s="75" t="s">
        <v>110</v>
      </c>
      <c r="C224" s="97" t="s">
        <v>119</v>
      </c>
      <c r="E224" s="75"/>
      <c r="F224" s="73" t="s">
        <v>118</v>
      </c>
      <c r="G224" s="212"/>
      <c r="H224" s="213"/>
      <c r="I224" s="3" t="s">
        <v>120</v>
      </c>
      <c r="K224" s="103" t="s">
        <v>381</v>
      </c>
    </row>
    <row r="225" spans="1:11" ht="7.5" customHeight="1" thickBot="1" x14ac:dyDescent="0.25">
      <c r="A225" s="30"/>
      <c r="B225" s="25"/>
      <c r="D225" s="25"/>
      <c r="E225" s="25"/>
      <c r="F225" s="25"/>
      <c r="G225" s="25"/>
      <c r="H225" s="25"/>
      <c r="I225" s="25"/>
      <c r="J225" s="25"/>
      <c r="K225" s="103"/>
    </row>
    <row r="226" spans="1:11" ht="17.25" customHeight="1" thickBot="1" x14ac:dyDescent="0.25">
      <c r="A226" s="30"/>
      <c r="B226" s="75" t="s">
        <v>111</v>
      </c>
      <c r="C226" s="97" t="s">
        <v>119</v>
      </c>
      <c r="E226" s="75"/>
      <c r="F226" s="73" t="s">
        <v>118</v>
      </c>
      <c r="G226" s="212"/>
      <c r="H226" s="213"/>
      <c r="I226" s="3" t="s">
        <v>120</v>
      </c>
      <c r="K226" s="103" t="s">
        <v>381</v>
      </c>
    </row>
    <row r="227" spans="1:11" ht="7.5" customHeight="1" thickBot="1" x14ac:dyDescent="0.25">
      <c r="A227" s="30"/>
      <c r="B227" s="25"/>
      <c r="D227" s="25"/>
      <c r="E227" s="25"/>
      <c r="F227" s="25"/>
      <c r="G227" s="25"/>
      <c r="H227" s="25"/>
      <c r="I227" s="25"/>
      <c r="J227" s="25"/>
      <c r="K227" s="89"/>
    </row>
    <row r="228" spans="1:11" ht="17.25" customHeight="1" thickBot="1" x14ac:dyDescent="0.25">
      <c r="A228" s="30"/>
      <c r="B228" s="32" t="s">
        <v>95</v>
      </c>
      <c r="C228" s="281"/>
      <c r="D228" s="282"/>
      <c r="E228" s="282"/>
      <c r="F228" s="282"/>
      <c r="G228" s="282"/>
      <c r="H228" s="282"/>
      <c r="I228" s="283"/>
      <c r="J228" s="153"/>
      <c r="K228" s="89" t="s">
        <v>402</v>
      </c>
    </row>
    <row r="229" spans="1:11" ht="7.5" customHeight="1" x14ac:dyDescent="0.2">
      <c r="A229" s="30"/>
      <c r="B229" s="39"/>
      <c r="C229" s="32"/>
      <c r="D229" s="32"/>
      <c r="E229" s="25"/>
      <c r="F229" s="25"/>
      <c r="G229" s="25"/>
      <c r="H229" s="25"/>
      <c r="I229" s="25"/>
      <c r="J229" s="25"/>
      <c r="K229" s="89"/>
    </row>
    <row r="230" spans="1:11" ht="17.25" customHeight="1" x14ac:dyDescent="0.2">
      <c r="A230" s="238" t="s">
        <v>133</v>
      </c>
      <c r="B230" s="239"/>
      <c r="C230" s="90"/>
      <c r="D230" s="90"/>
      <c r="E230" s="94"/>
      <c r="F230" s="94"/>
      <c r="G230" s="94"/>
      <c r="H230" s="94"/>
      <c r="I230" s="94"/>
      <c r="J230" s="94"/>
      <c r="K230" s="95"/>
    </row>
    <row r="231" spans="1:11" ht="7.5" customHeight="1" thickBot="1" x14ac:dyDescent="0.25">
      <c r="A231" s="30"/>
      <c r="B231" s="39"/>
      <c r="C231" s="32"/>
      <c r="D231" s="32"/>
      <c r="E231" s="25"/>
      <c r="F231" s="25"/>
      <c r="G231" s="25"/>
      <c r="H231" s="25"/>
      <c r="I231" s="25"/>
      <c r="J231" s="25"/>
      <c r="K231" s="89"/>
    </row>
    <row r="232" spans="1:11" ht="17.25" customHeight="1" thickBot="1" x14ac:dyDescent="0.25">
      <c r="A232" s="30"/>
      <c r="B232" s="75" t="s">
        <v>112</v>
      </c>
      <c r="C232" s="97" t="s">
        <v>157</v>
      </c>
      <c r="E232" s="75"/>
      <c r="F232" s="73" t="s">
        <v>118</v>
      </c>
      <c r="G232" s="212">
        <v>100</v>
      </c>
      <c r="H232" s="213"/>
      <c r="I232" s="3" t="s">
        <v>122</v>
      </c>
      <c r="K232" s="103" t="s">
        <v>392</v>
      </c>
    </row>
    <row r="233" spans="1:11" ht="7.5" customHeight="1" thickBot="1" x14ac:dyDescent="0.25">
      <c r="A233" s="30"/>
      <c r="B233" s="25"/>
      <c r="D233" s="25"/>
      <c r="E233" s="25"/>
      <c r="G233" s="25"/>
      <c r="I233" s="74"/>
      <c r="J233" s="74"/>
      <c r="K233" s="89"/>
    </row>
    <row r="234" spans="1:11" ht="17.25" customHeight="1" thickBot="1" x14ac:dyDescent="0.25">
      <c r="A234" s="30"/>
      <c r="B234" s="75" t="s">
        <v>113</v>
      </c>
      <c r="C234" s="97" t="s">
        <v>157</v>
      </c>
      <c r="E234" s="75"/>
      <c r="F234" s="73" t="s">
        <v>118</v>
      </c>
      <c r="G234" s="212">
        <v>10</v>
      </c>
      <c r="H234" s="213"/>
      <c r="I234" s="3" t="s">
        <v>122</v>
      </c>
      <c r="K234" s="103" t="s">
        <v>391</v>
      </c>
    </row>
    <row r="235" spans="1:11" ht="7.5" customHeight="1" thickBot="1" x14ac:dyDescent="0.25">
      <c r="A235" s="30"/>
      <c r="B235" s="25"/>
      <c r="D235" s="25"/>
      <c r="E235" s="25"/>
      <c r="G235" s="25"/>
      <c r="I235" s="74"/>
      <c r="J235" s="74"/>
      <c r="K235" s="89"/>
    </row>
    <row r="236" spans="1:11" ht="17.25" customHeight="1" thickBot="1" x14ac:dyDescent="0.25">
      <c r="A236" s="30"/>
      <c r="B236" s="75" t="s">
        <v>114</v>
      </c>
      <c r="C236" s="97" t="s">
        <v>157</v>
      </c>
      <c r="E236" s="75"/>
      <c r="F236" s="73" t="s">
        <v>118</v>
      </c>
      <c r="G236" s="212">
        <v>100</v>
      </c>
      <c r="H236" s="213"/>
      <c r="I236" s="3" t="s">
        <v>122</v>
      </c>
      <c r="K236" s="103" t="s">
        <v>391</v>
      </c>
    </row>
    <row r="237" spans="1:11" ht="7.5" customHeight="1" thickBot="1" x14ac:dyDescent="0.25">
      <c r="A237" s="30"/>
      <c r="B237" s="25"/>
      <c r="D237" s="25"/>
      <c r="E237" s="25"/>
      <c r="G237" s="25"/>
      <c r="I237" s="74"/>
      <c r="J237" s="74"/>
      <c r="K237" s="89"/>
    </row>
    <row r="238" spans="1:11" ht="17.25" customHeight="1" thickBot="1" x14ac:dyDescent="0.25">
      <c r="A238" s="30"/>
      <c r="B238" s="163" t="s">
        <v>432</v>
      </c>
      <c r="C238" s="164" t="s">
        <v>157</v>
      </c>
      <c r="D238" s="165"/>
      <c r="E238" s="163"/>
      <c r="F238" s="166" t="s">
        <v>118</v>
      </c>
      <c r="G238" s="257">
        <v>100</v>
      </c>
      <c r="H238" s="258"/>
      <c r="I238" s="165" t="s">
        <v>122</v>
      </c>
      <c r="K238" s="103" t="s">
        <v>391</v>
      </c>
    </row>
    <row r="239" spans="1:11" ht="7.5" customHeight="1" thickBot="1" x14ac:dyDescent="0.25">
      <c r="A239" s="30"/>
      <c r="B239" s="25"/>
      <c r="D239" s="25"/>
      <c r="E239" s="25"/>
      <c r="F239" s="25"/>
      <c r="G239" s="25"/>
      <c r="H239" s="25"/>
      <c r="I239" s="25"/>
      <c r="J239" s="25"/>
      <c r="K239" s="89"/>
    </row>
    <row r="240" spans="1:11" ht="17.25" customHeight="1" x14ac:dyDescent="0.2">
      <c r="A240" s="30"/>
      <c r="B240" s="32" t="s">
        <v>95</v>
      </c>
      <c r="C240" s="275"/>
      <c r="D240" s="276"/>
      <c r="E240" s="276"/>
      <c r="F240" s="276"/>
      <c r="G240" s="276"/>
      <c r="H240" s="276"/>
      <c r="I240" s="277"/>
      <c r="J240" s="154"/>
      <c r="K240" s="89" t="s">
        <v>402</v>
      </c>
    </row>
    <row r="241" spans="1:17" ht="17.25" customHeight="1" thickBot="1" x14ac:dyDescent="0.25">
      <c r="A241" s="30"/>
      <c r="B241" s="39"/>
      <c r="C241" s="278"/>
      <c r="D241" s="279"/>
      <c r="E241" s="279"/>
      <c r="F241" s="279"/>
      <c r="G241" s="279"/>
      <c r="H241" s="279"/>
      <c r="I241" s="280"/>
      <c r="J241" s="154"/>
      <c r="K241" s="89"/>
    </row>
    <row r="242" spans="1:17" ht="7.5" customHeight="1" x14ac:dyDescent="0.2">
      <c r="A242" s="30"/>
      <c r="B242" s="39"/>
      <c r="C242" s="32"/>
      <c r="D242" s="32"/>
      <c r="E242" s="25"/>
      <c r="F242" s="25"/>
      <c r="G242" s="25"/>
      <c r="H242" s="25"/>
      <c r="I242" s="25"/>
      <c r="J242" s="25"/>
      <c r="K242" s="89"/>
    </row>
    <row r="243" spans="1:17" ht="17.25" customHeight="1" x14ac:dyDescent="0.2">
      <c r="A243" s="238" t="s">
        <v>134</v>
      </c>
      <c r="B243" s="239"/>
      <c r="C243" s="90"/>
      <c r="D243" s="90"/>
      <c r="E243" s="94"/>
      <c r="F243" s="94"/>
      <c r="G243" s="94"/>
      <c r="H243" s="94"/>
      <c r="I243" s="94"/>
      <c r="J243" s="94"/>
      <c r="K243" s="95"/>
    </row>
    <row r="244" spans="1:17" ht="7.5" customHeight="1" thickBot="1" x14ac:dyDescent="0.25">
      <c r="A244" s="30"/>
      <c r="B244" s="39"/>
      <c r="C244" s="32"/>
      <c r="D244" s="32"/>
      <c r="E244" s="25"/>
      <c r="F244" s="25"/>
      <c r="G244" s="25"/>
      <c r="H244" s="25"/>
      <c r="I244" s="25"/>
      <c r="J244" s="25"/>
      <c r="K244" s="89"/>
    </row>
    <row r="245" spans="1:17" ht="17.25" customHeight="1" thickBot="1" x14ac:dyDescent="0.25">
      <c r="A245" s="30"/>
      <c r="B245" s="75" t="s">
        <v>115</v>
      </c>
      <c r="C245" s="97" t="s">
        <v>157</v>
      </c>
      <c r="E245" s="75"/>
      <c r="F245" s="73" t="s">
        <v>118</v>
      </c>
      <c r="G245" s="212">
        <v>10</v>
      </c>
      <c r="H245" s="213"/>
      <c r="I245" s="3" t="s">
        <v>120</v>
      </c>
      <c r="K245" s="103" t="s">
        <v>393</v>
      </c>
    </row>
    <row r="246" spans="1:17" ht="7.5" customHeight="1" thickBot="1" x14ac:dyDescent="0.25">
      <c r="A246" s="30"/>
      <c r="B246" s="25"/>
      <c r="D246" s="25"/>
      <c r="E246" s="25"/>
      <c r="G246" s="25"/>
      <c r="I246" s="74"/>
      <c r="J246" s="74"/>
      <c r="K246" s="89"/>
    </row>
    <row r="247" spans="1:17" ht="17.25" customHeight="1" thickBot="1" x14ac:dyDescent="0.25">
      <c r="A247" s="30"/>
      <c r="B247" s="75" t="s">
        <v>116</v>
      </c>
      <c r="C247" s="97" t="s">
        <v>119</v>
      </c>
      <c r="E247" s="75"/>
      <c r="F247" s="73" t="s">
        <v>118</v>
      </c>
      <c r="G247" s="212"/>
      <c r="H247" s="213"/>
      <c r="I247" s="3" t="s">
        <v>117</v>
      </c>
      <c r="K247" s="103" t="s">
        <v>381</v>
      </c>
    </row>
    <row r="248" spans="1:17" ht="7.5" customHeight="1" thickBot="1" x14ac:dyDescent="0.25">
      <c r="A248" s="30"/>
      <c r="B248" s="25"/>
      <c r="D248" s="25"/>
      <c r="E248" s="25"/>
      <c r="G248" s="25"/>
      <c r="I248" s="74"/>
      <c r="J248" s="74"/>
      <c r="K248" s="89"/>
    </row>
    <row r="249" spans="1:17" ht="17.25" customHeight="1" x14ac:dyDescent="0.2">
      <c r="A249" s="30"/>
      <c r="B249" s="32" t="s">
        <v>95</v>
      </c>
      <c r="C249" s="275"/>
      <c r="D249" s="276"/>
      <c r="E249" s="276"/>
      <c r="F249" s="276"/>
      <c r="G249" s="276"/>
      <c r="H249" s="276"/>
      <c r="I249" s="277"/>
      <c r="J249" s="154"/>
      <c r="K249" s="89" t="s">
        <v>402</v>
      </c>
    </row>
    <row r="250" spans="1:17" ht="17.25" customHeight="1" thickBot="1" x14ac:dyDescent="0.25">
      <c r="A250" s="30"/>
      <c r="B250" s="39"/>
      <c r="C250" s="278"/>
      <c r="D250" s="279"/>
      <c r="E250" s="279"/>
      <c r="F250" s="279"/>
      <c r="G250" s="279"/>
      <c r="H250" s="279"/>
      <c r="I250" s="280"/>
      <c r="J250" s="154"/>
      <c r="K250" s="89"/>
    </row>
    <row r="251" spans="1:17" ht="7.5" customHeight="1" x14ac:dyDescent="0.2">
      <c r="A251" s="30"/>
      <c r="B251" s="39"/>
      <c r="C251" s="32"/>
      <c r="D251" s="32"/>
      <c r="E251" s="25"/>
      <c r="F251" s="25"/>
      <c r="G251" s="25"/>
      <c r="H251" s="25"/>
      <c r="I251" s="25"/>
      <c r="J251" s="25"/>
      <c r="K251" s="89"/>
    </row>
    <row r="252" spans="1:17" ht="17.25" customHeight="1" x14ac:dyDescent="0.2">
      <c r="A252" s="226" t="s">
        <v>30</v>
      </c>
      <c r="B252" s="227"/>
      <c r="C252" s="67"/>
      <c r="D252" s="67"/>
      <c r="E252" s="67"/>
      <c r="F252" s="67"/>
      <c r="G252" s="67"/>
      <c r="H252" s="67"/>
      <c r="I252" s="67"/>
      <c r="J252" s="67"/>
      <c r="K252" s="86"/>
    </row>
    <row r="253" spans="1:17" ht="7.5" customHeight="1" x14ac:dyDescent="0.2">
      <c r="A253" s="26"/>
      <c r="B253" s="24"/>
      <c r="C253" s="24"/>
      <c r="D253" s="24"/>
      <c r="E253" s="24"/>
      <c r="F253" s="24"/>
      <c r="G253" s="24"/>
      <c r="H253" s="24"/>
      <c r="I253" s="24"/>
      <c r="J253" s="24"/>
      <c r="K253" s="82"/>
    </row>
    <row r="254" spans="1:17" ht="17.25" customHeight="1" x14ac:dyDescent="0.2">
      <c r="A254" s="238" t="s">
        <v>135</v>
      </c>
      <c r="B254" s="239"/>
      <c r="C254" s="92"/>
      <c r="D254" s="92"/>
      <c r="E254" s="92"/>
      <c r="F254" s="92"/>
      <c r="G254" s="92"/>
      <c r="H254" s="92"/>
      <c r="I254" s="92"/>
      <c r="J254" s="92"/>
      <c r="K254" s="91"/>
      <c r="M254" s="211" t="s">
        <v>144</v>
      </c>
      <c r="N254" s="211"/>
      <c r="O254" s="211"/>
      <c r="P254" s="211"/>
      <c r="Q254" s="211"/>
    </row>
    <row r="255" spans="1:17" ht="7.5" customHeight="1" thickBot="1" x14ac:dyDescent="0.25">
      <c r="A255" s="47"/>
      <c r="B255" s="8"/>
      <c r="K255" s="84"/>
      <c r="M255" s="211"/>
      <c r="N255" s="211"/>
      <c r="O255" s="211"/>
      <c r="P255" s="211"/>
      <c r="Q255" s="211"/>
    </row>
    <row r="256" spans="1:17" ht="17.25" customHeight="1" thickBot="1" x14ac:dyDescent="0.25">
      <c r="A256" s="47"/>
      <c r="B256" s="8" t="s">
        <v>74</v>
      </c>
      <c r="C256" s="208" t="s">
        <v>177</v>
      </c>
      <c r="D256" s="209"/>
      <c r="E256" s="209"/>
      <c r="F256" s="209"/>
      <c r="G256" s="209"/>
      <c r="H256" s="209"/>
      <c r="I256" s="210"/>
      <c r="J256" s="142"/>
      <c r="K256" s="103" t="s">
        <v>284</v>
      </c>
      <c r="M256" s="211"/>
      <c r="N256" s="211"/>
      <c r="O256" s="211"/>
      <c r="P256" s="211"/>
      <c r="Q256" s="211"/>
    </row>
    <row r="257" spans="1:20" ht="7.5" customHeight="1" thickBot="1" x14ac:dyDescent="0.25">
      <c r="A257" s="47"/>
      <c r="B257" s="8"/>
      <c r="C257" s="23"/>
      <c r="D257" s="23"/>
      <c r="E257" s="23"/>
      <c r="F257" s="23"/>
      <c r="G257" s="23"/>
      <c r="H257" s="23"/>
      <c r="I257" s="23"/>
      <c r="J257" s="23"/>
      <c r="K257" s="103"/>
      <c r="M257" s="211"/>
      <c r="N257" s="211"/>
      <c r="O257" s="211"/>
      <c r="P257" s="211"/>
      <c r="Q257" s="211"/>
    </row>
    <row r="258" spans="1:20" ht="17.25" customHeight="1" thickBot="1" x14ac:dyDescent="0.25">
      <c r="A258" s="47"/>
      <c r="B258" s="8" t="s">
        <v>75</v>
      </c>
      <c r="C258" s="214">
        <v>4</v>
      </c>
      <c r="D258" s="215"/>
      <c r="E258" s="32" t="s">
        <v>33</v>
      </c>
      <c r="F258" s="32"/>
      <c r="G258" s="32"/>
      <c r="H258" s="32"/>
      <c r="I258" s="32"/>
      <c r="J258" s="32"/>
      <c r="K258" s="103" t="s">
        <v>284</v>
      </c>
      <c r="M258" s="211"/>
      <c r="N258" s="211"/>
      <c r="O258" s="211"/>
      <c r="P258" s="211"/>
      <c r="Q258" s="211"/>
    </row>
    <row r="259" spans="1:20" ht="7.5" customHeight="1" thickBot="1" x14ac:dyDescent="0.25">
      <c r="A259" s="47"/>
      <c r="B259" s="8"/>
      <c r="C259" s="32"/>
      <c r="D259" s="32"/>
      <c r="E259" s="32"/>
      <c r="F259" s="32"/>
      <c r="G259" s="32"/>
      <c r="H259" s="32"/>
      <c r="I259" s="32"/>
      <c r="J259" s="32"/>
      <c r="K259" s="103"/>
    </row>
    <row r="260" spans="1:20" ht="17.25" customHeight="1" thickBot="1" x14ac:dyDescent="0.25">
      <c r="A260" s="47"/>
      <c r="B260" s="8" t="s">
        <v>78</v>
      </c>
      <c r="C260" s="208" t="s">
        <v>158</v>
      </c>
      <c r="D260" s="209"/>
      <c r="E260" s="209"/>
      <c r="F260" s="209"/>
      <c r="G260" s="209"/>
      <c r="H260" s="209"/>
      <c r="I260" s="210"/>
      <c r="J260" s="142"/>
      <c r="K260" s="103" t="s">
        <v>284</v>
      </c>
      <c r="M260" s="211"/>
      <c r="N260" s="272"/>
      <c r="O260" s="272"/>
      <c r="P260" s="272"/>
      <c r="Q260" s="272"/>
      <c r="R260" s="272"/>
      <c r="S260" s="272"/>
      <c r="T260" s="272"/>
    </row>
    <row r="261" spans="1:20" ht="7.5" customHeight="1" thickBot="1" x14ac:dyDescent="0.25">
      <c r="A261" s="30"/>
      <c r="B261" s="8"/>
      <c r="C261" s="23"/>
      <c r="D261" s="23"/>
      <c r="E261" s="23"/>
      <c r="F261" s="23"/>
      <c r="G261" s="23"/>
      <c r="H261" s="23"/>
      <c r="I261" s="23"/>
      <c r="J261" s="23"/>
      <c r="K261" s="103"/>
      <c r="M261" s="272"/>
      <c r="N261" s="272"/>
      <c r="O261" s="272"/>
      <c r="P261" s="272"/>
      <c r="Q261" s="272"/>
      <c r="R261" s="272"/>
      <c r="S261" s="272"/>
      <c r="T261" s="272"/>
    </row>
    <row r="262" spans="1:20" ht="17.25" customHeight="1" thickBot="1" x14ac:dyDescent="0.25">
      <c r="A262" s="47"/>
      <c r="B262" s="8" t="s">
        <v>76</v>
      </c>
      <c r="C262" s="208" t="s">
        <v>159</v>
      </c>
      <c r="D262" s="209"/>
      <c r="E262" s="209"/>
      <c r="F262" s="209"/>
      <c r="G262" s="209"/>
      <c r="H262" s="209"/>
      <c r="I262" s="210"/>
      <c r="J262" s="142"/>
      <c r="K262" s="103" t="s">
        <v>284</v>
      </c>
      <c r="M262" s="272"/>
      <c r="N262" s="272"/>
      <c r="O262" s="272"/>
      <c r="P262" s="272"/>
      <c r="Q262" s="272"/>
      <c r="R262" s="272"/>
      <c r="S262" s="272"/>
      <c r="T262" s="272"/>
    </row>
    <row r="263" spans="1:20" ht="7.5" customHeight="1" thickBot="1" x14ac:dyDescent="0.25">
      <c r="A263" s="30"/>
      <c r="B263" s="8"/>
      <c r="C263" s="23"/>
      <c r="D263" s="23"/>
      <c r="E263" s="23"/>
      <c r="F263" s="23"/>
      <c r="G263" s="23"/>
      <c r="H263" s="23"/>
      <c r="I263" s="23"/>
      <c r="J263" s="23"/>
      <c r="K263" s="103"/>
      <c r="M263" s="272"/>
      <c r="N263" s="272"/>
      <c r="O263" s="272"/>
      <c r="P263" s="272"/>
      <c r="Q263" s="272"/>
      <c r="R263" s="272"/>
      <c r="S263" s="272"/>
      <c r="T263" s="272"/>
    </row>
    <row r="264" spans="1:20" ht="17.25" customHeight="1" thickBot="1" x14ac:dyDescent="0.25">
      <c r="A264" s="47"/>
      <c r="B264" s="8" t="s">
        <v>77</v>
      </c>
      <c r="C264" s="214">
        <v>5</v>
      </c>
      <c r="D264" s="215"/>
      <c r="E264" s="32" t="s">
        <v>33</v>
      </c>
      <c r="F264" s="32"/>
      <c r="G264" s="32"/>
      <c r="H264" s="32"/>
      <c r="I264" s="32"/>
      <c r="J264" s="32"/>
      <c r="K264" s="103" t="s">
        <v>284</v>
      </c>
      <c r="M264" s="272"/>
      <c r="N264" s="272"/>
      <c r="O264" s="272"/>
      <c r="P264" s="272"/>
      <c r="Q264" s="272"/>
      <c r="R264" s="272"/>
      <c r="S264" s="272"/>
      <c r="T264" s="272"/>
    </row>
    <row r="265" spans="1:20" ht="7.5" customHeight="1" thickBot="1" x14ac:dyDescent="0.25">
      <c r="A265" s="47"/>
      <c r="B265" s="8"/>
      <c r="C265" s="32"/>
      <c r="D265" s="32"/>
      <c r="E265" s="32"/>
      <c r="F265" s="32"/>
      <c r="G265" s="32"/>
      <c r="H265" s="32"/>
      <c r="I265" s="32"/>
      <c r="J265" s="32"/>
      <c r="K265" s="103"/>
      <c r="M265" s="272"/>
      <c r="N265" s="272"/>
      <c r="O265" s="272"/>
      <c r="P265" s="272"/>
      <c r="Q265" s="272"/>
      <c r="R265" s="272"/>
      <c r="S265" s="272"/>
      <c r="T265" s="272"/>
    </row>
    <row r="266" spans="1:20" ht="17.25" customHeight="1" thickBot="1" x14ac:dyDescent="0.25">
      <c r="A266" s="47"/>
      <c r="B266" s="8" t="s">
        <v>79</v>
      </c>
      <c r="C266" s="208" t="s">
        <v>158</v>
      </c>
      <c r="D266" s="209"/>
      <c r="E266" s="209"/>
      <c r="F266" s="209"/>
      <c r="G266" s="209"/>
      <c r="H266" s="209"/>
      <c r="I266" s="210"/>
      <c r="J266" s="142"/>
      <c r="K266" s="103" t="s">
        <v>284</v>
      </c>
      <c r="M266" s="272"/>
      <c r="N266" s="272"/>
      <c r="O266" s="272"/>
      <c r="P266" s="272"/>
      <c r="Q266" s="272"/>
      <c r="R266" s="272"/>
      <c r="S266" s="272"/>
      <c r="T266" s="272"/>
    </row>
    <row r="267" spans="1:20" ht="7.5" customHeight="1" x14ac:dyDescent="0.2">
      <c r="A267" s="30"/>
      <c r="B267" s="39"/>
      <c r="C267" s="39"/>
      <c r="D267" s="39"/>
      <c r="E267" s="39"/>
      <c r="F267" s="39"/>
      <c r="G267" s="39"/>
      <c r="H267" s="39"/>
      <c r="I267" s="39"/>
      <c r="J267" s="39"/>
      <c r="K267" s="84"/>
      <c r="M267" s="272"/>
      <c r="N267" s="272"/>
      <c r="O267" s="272"/>
      <c r="P267" s="272"/>
      <c r="Q267" s="272"/>
      <c r="R267" s="272"/>
      <c r="S267" s="272"/>
      <c r="T267" s="272"/>
    </row>
    <row r="268" spans="1:20" ht="17.25" customHeight="1" x14ac:dyDescent="0.2">
      <c r="A268" s="238" t="s">
        <v>136</v>
      </c>
      <c r="B268" s="239"/>
      <c r="C268" s="92"/>
      <c r="D268" s="92"/>
      <c r="E268" s="92"/>
      <c r="F268" s="92"/>
      <c r="G268" s="92"/>
      <c r="H268" s="92"/>
      <c r="I268" s="92"/>
      <c r="J268" s="92"/>
      <c r="K268" s="91"/>
      <c r="M268" s="272"/>
      <c r="N268" s="272"/>
      <c r="O268" s="272"/>
      <c r="P268" s="272"/>
      <c r="Q268" s="272"/>
      <c r="R268" s="272"/>
      <c r="S268" s="272"/>
      <c r="T268" s="272"/>
    </row>
    <row r="269" spans="1:20" ht="7.5" customHeight="1" thickBot="1" x14ac:dyDescent="0.25">
      <c r="A269" s="47"/>
      <c r="B269" s="8"/>
      <c r="C269" s="23"/>
      <c r="D269" s="23"/>
      <c r="E269" s="23"/>
      <c r="F269" s="23"/>
      <c r="G269" s="23"/>
      <c r="H269" s="23"/>
      <c r="I269" s="23"/>
      <c r="J269" s="23"/>
      <c r="K269" s="84"/>
    </row>
    <row r="270" spans="1:20" ht="17.25" customHeight="1" thickBot="1" x14ac:dyDescent="0.25">
      <c r="A270" s="47"/>
      <c r="B270" s="8" t="s">
        <v>70</v>
      </c>
      <c r="C270" s="208" t="s">
        <v>177</v>
      </c>
      <c r="D270" s="209"/>
      <c r="E270" s="209"/>
      <c r="F270" s="209"/>
      <c r="G270" s="209"/>
      <c r="H270" s="209"/>
      <c r="I270" s="210"/>
      <c r="J270" s="142"/>
      <c r="K270" s="103" t="s">
        <v>284</v>
      </c>
      <c r="M270" s="211" t="s">
        <v>398</v>
      </c>
      <c r="N270" s="211"/>
      <c r="O270" s="211"/>
      <c r="P270" s="211"/>
      <c r="Q270" s="211"/>
      <c r="R270" s="211"/>
      <c r="S270" s="211"/>
      <c r="T270" s="211"/>
    </row>
    <row r="271" spans="1:20" ht="7.5" customHeight="1" thickBot="1" x14ac:dyDescent="0.25">
      <c r="A271" s="47"/>
      <c r="B271" s="8"/>
      <c r="C271" s="23"/>
      <c r="D271" s="23"/>
      <c r="E271" s="23"/>
      <c r="F271" s="23"/>
      <c r="G271" s="23"/>
      <c r="H271" s="23"/>
      <c r="I271" s="23"/>
      <c r="J271" s="23"/>
      <c r="K271" s="84"/>
      <c r="M271" s="211"/>
      <c r="N271" s="211"/>
      <c r="O271" s="211"/>
      <c r="P271" s="211"/>
      <c r="Q271" s="211"/>
      <c r="R271" s="211"/>
      <c r="S271" s="211"/>
      <c r="T271" s="211"/>
    </row>
    <row r="272" spans="1:20" ht="17.25" customHeight="1" thickBot="1" x14ac:dyDescent="0.25">
      <c r="A272" s="47"/>
      <c r="B272" s="8" t="s">
        <v>71</v>
      </c>
      <c r="C272" s="214">
        <v>5</v>
      </c>
      <c r="D272" s="215"/>
      <c r="E272" s="32" t="s">
        <v>33</v>
      </c>
      <c r="F272" s="32"/>
      <c r="G272" s="32"/>
      <c r="H272" s="32"/>
      <c r="I272" s="32"/>
      <c r="J272" s="32"/>
      <c r="K272" s="103" t="s">
        <v>284</v>
      </c>
      <c r="M272" s="211"/>
      <c r="N272" s="211"/>
      <c r="O272" s="211"/>
      <c r="P272" s="211"/>
      <c r="Q272" s="211"/>
      <c r="R272" s="211"/>
      <c r="S272" s="211"/>
      <c r="T272" s="211"/>
    </row>
    <row r="273" spans="1:20" ht="7.5" customHeight="1" thickBot="1" x14ac:dyDescent="0.25">
      <c r="A273" s="47"/>
      <c r="B273" s="8"/>
      <c r="C273" s="32"/>
      <c r="D273" s="32"/>
      <c r="E273" s="32"/>
      <c r="F273" s="32"/>
      <c r="G273" s="32"/>
      <c r="H273" s="32"/>
      <c r="I273" s="32"/>
      <c r="J273" s="32"/>
      <c r="K273" s="84"/>
      <c r="M273" s="211"/>
      <c r="N273" s="211"/>
      <c r="O273" s="211"/>
      <c r="P273" s="211"/>
      <c r="Q273" s="211"/>
      <c r="R273" s="211"/>
      <c r="S273" s="211"/>
      <c r="T273" s="211"/>
    </row>
    <row r="274" spans="1:20" ht="17.25" customHeight="1" thickBot="1" x14ac:dyDescent="0.25">
      <c r="A274" s="47"/>
      <c r="B274" s="8" t="s">
        <v>80</v>
      </c>
      <c r="C274" s="208" t="s">
        <v>403</v>
      </c>
      <c r="D274" s="209"/>
      <c r="E274" s="209"/>
      <c r="F274" s="209"/>
      <c r="G274" s="209"/>
      <c r="H274" s="209"/>
      <c r="I274" s="210"/>
      <c r="J274" s="142"/>
      <c r="K274" s="103" t="s">
        <v>284</v>
      </c>
      <c r="M274" s="211"/>
      <c r="N274" s="211"/>
      <c r="O274" s="211"/>
      <c r="P274" s="211"/>
      <c r="Q274" s="211"/>
      <c r="R274" s="211"/>
      <c r="S274" s="211"/>
      <c r="T274" s="211"/>
    </row>
    <row r="275" spans="1:20" ht="7.5" customHeight="1" x14ac:dyDescent="0.2">
      <c r="A275" s="47"/>
      <c r="B275" s="8"/>
      <c r="C275" s="23"/>
      <c r="D275" s="23"/>
      <c r="E275" s="23"/>
      <c r="F275" s="23"/>
      <c r="G275" s="23"/>
      <c r="H275" s="23"/>
      <c r="I275" s="23"/>
      <c r="J275" s="23"/>
      <c r="K275" s="84"/>
      <c r="M275" s="211"/>
      <c r="N275" s="211"/>
      <c r="O275" s="211"/>
      <c r="P275" s="211"/>
      <c r="Q275" s="211"/>
      <c r="R275" s="211"/>
      <c r="S275" s="211"/>
      <c r="T275" s="211"/>
    </row>
    <row r="276" spans="1:20" ht="7.5" customHeight="1" thickBot="1" x14ac:dyDescent="0.25">
      <c r="A276" s="47"/>
      <c r="B276" s="8"/>
      <c r="C276" s="23"/>
      <c r="D276" s="23"/>
      <c r="E276" s="23"/>
      <c r="F276" s="23"/>
      <c r="G276" s="23"/>
      <c r="H276" s="23"/>
      <c r="I276" s="23"/>
      <c r="J276" s="23"/>
      <c r="K276" s="84"/>
      <c r="M276" s="211"/>
      <c r="N276" s="211"/>
      <c r="O276" s="211"/>
      <c r="P276" s="211"/>
      <c r="Q276" s="211"/>
      <c r="R276" s="211"/>
      <c r="S276" s="211"/>
      <c r="T276" s="211"/>
    </row>
    <row r="277" spans="1:20" ht="17.25" customHeight="1" thickBot="1" x14ac:dyDescent="0.25">
      <c r="A277" s="47"/>
      <c r="B277" s="8" t="s">
        <v>72</v>
      </c>
      <c r="C277" s="208" t="s">
        <v>177</v>
      </c>
      <c r="D277" s="209"/>
      <c r="E277" s="209"/>
      <c r="F277" s="209"/>
      <c r="G277" s="209"/>
      <c r="H277" s="209"/>
      <c r="I277" s="210"/>
      <c r="J277" s="142"/>
      <c r="K277" s="103" t="s">
        <v>284</v>
      </c>
      <c r="M277" s="211"/>
      <c r="N277" s="211"/>
      <c r="O277" s="211"/>
      <c r="P277" s="211"/>
      <c r="Q277" s="211"/>
      <c r="R277" s="211"/>
      <c r="S277" s="211"/>
      <c r="T277" s="211"/>
    </row>
    <row r="278" spans="1:20" ht="7.5" customHeight="1" thickBot="1" x14ac:dyDescent="0.25">
      <c r="A278" s="47"/>
      <c r="B278" s="8"/>
      <c r="C278" s="23"/>
      <c r="D278" s="23"/>
      <c r="E278" s="23"/>
      <c r="F278" s="23"/>
      <c r="G278" s="23"/>
      <c r="H278" s="23"/>
      <c r="I278" s="23"/>
      <c r="J278" s="23"/>
      <c r="K278" s="84"/>
      <c r="M278" s="211"/>
      <c r="N278" s="211"/>
      <c r="O278" s="211"/>
      <c r="P278" s="211"/>
      <c r="Q278" s="211"/>
      <c r="R278" s="211"/>
      <c r="S278" s="211"/>
      <c r="T278" s="211"/>
    </row>
    <row r="279" spans="1:20" ht="17.25" customHeight="1" thickBot="1" x14ac:dyDescent="0.25">
      <c r="A279" s="47"/>
      <c r="B279" s="8" t="s">
        <v>73</v>
      </c>
      <c r="C279" s="214">
        <v>7</v>
      </c>
      <c r="D279" s="215"/>
      <c r="E279" s="32" t="s">
        <v>33</v>
      </c>
      <c r="F279" s="32"/>
      <c r="G279" s="32"/>
      <c r="H279" s="32"/>
      <c r="I279" s="32"/>
      <c r="J279" s="32"/>
      <c r="K279" s="103" t="s">
        <v>284</v>
      </c>
      <c r="M279" s="211"/>
      <c r="N279" s="211"/>
      <c r="O279" s="211"/>
      <c r="P279" s="211"/>
      <c r="Q279" s="211"/>
      <c r="R279" s="211"/>
      <c r="S279" s="211"/>
      <c r="T279" s="211"/>
    </row>
    <row r="280" spans="1:20" ht="7.5" customHeight="1" thickBot="1" x14ac:dyDescent="0.25">
      <c r="A280" s="47"/>
      <c r="B280" s="8"/>
      <c r="C280" s="32"/>
      <c r="D280" s="32"/>
      <c r="E280" s="32"/>
      <c r="F280" s="32"/>
      <c r="G280" s="32"/>
      <c r="H280" s="32"/>
      <c r="I280" s="32"/>
      <c r="J280" s="32"/>
      <c r="K280" s="84"/>
      <c r="M280" s="211"/>
      <c r="N280" s="211"/>
      <c r="O280" s="211"/>
      <c r="P280" s="211"/>
      <c r="Q280" s="211"/>
      <c r="R280" s="211"/>
      <c r="S280" s="211"/>
      <c r="T280" s="211"/>
    </row>
    <row r="281" spans="1:20" ht="17.25" customHeight="1" thickBot="1" x14ac:dyDescent="0.25">
      <c r="A281" s="47"/>
      <c r="B281" s="8" t="s">
        <v>81</v>
      </c>
      <c r="C281" s="208" t="s">
        <v>399</v>
      </c>
      <c r="D281" s="209"/>
      <c r="E281" s="209"/>
      <c r="F281" s="209"/>
      <c r="G281" s="209"/>
      <c r="H281" s="209"/>
      <c r="I281" s="210"/>
      <c r="J281" s="142"/>
      <c r="K281" s="103" t="s">
        <v>284</v>
      </c>
      <c r="M281" s="211"/>
      <c r="N281" s="211"/>
      <c r="O281" s="211"/>
      <c r="P281" s="211"/>
      <c r="Q281" s="211"/>
      <c r="R281" s="211"/>
      <c r="S281" s="211"/>
      <c r="T281" s="211"/>
    </row>
    <row r="282" spans="1:20" ht="7.5" customHeight="1" x14ac:dyDescent="0.2">
      <c r="A282" s="76"/>
      <c r="B282" s="77"/>
      <c r="C282" s="78"/>
      <c r="D282" s="78"/>
      <c r="E282" s="78"/>
      <c r="F282" s="78"/>
      <c r="G282" s="78"/>
      <c r="H282" s="78"/>
      <c r="I282" s="78"/>
      <c r="J282" s="78"/>
      <c r="K282" s="85"/>
    </row>
  </sheetData>
  <sheetProtection selectLockedCells="1"/>
  <mergeCells count="153">
    <mergeCell ref="G192:H192"/>
    <mergeCell ref="G194:H194"/>
    <mergeCell ref="C85:I85"/>
    <mergeCell ref="C100:I100"/>
    <mergeCell ref="C102:I102"/>
    <mergeCell ref="C126:I126"/>
    <mergeCell ref="C274:I274"/>
    <mergeCell ref="C130:D130"/>
    <mergeCell ref="C132:D132"/>
    <mergeCell ref="E132:H132"/>
    <mergeCell ref="C134:D134"/>
    <mergeCell ref="C108:D108"/>
    <mergeCell ref="C96:K96"/>
    <mergeCell ref="A89:K91"/>
    <mergeCell ref="A88:B88"/>
    <mergeCell ref="A112:B112"/>
    <mergeCell ref="A268:B268"/>
    <mergeCell ref="A254:B254"/>
    <mergeCell ref="A252:B252"/>
    <mergeCell ref="C151:D151"/>
    <mergeCell ref="C249:I250"/>
    <mergeCell ref="A178:B178"/>
    <mergeCell ref="A205:B205"/>
    <mergeCell ref="A218:B218"/>
    <mergeCell ref="G247:H247"/>
    <mergeCell ref="G207:H207"/>
    <mergeCell ref="G209:H209"/>
    <mergeCell ref="G211:H211"/>
    <mergeCell ref="G213:H213"/>
    <mergeCell ref="G220:H220"/>
    <mergeCell ref="G232:H232"/>
    <mergeCell ref="G245:H245"/>
    <mergeCell ref="G226:H226"/>
    <mergeCell ref="C240:I241"/>
    <mergeCell ref="C228:I228"/>
    <mergeCell ref="G222:H222"/>
    <mergeCell ref="G234:H234"/>
    <mergeCell ref="G236:H236"/>
    <mergeCell ref="C215:I216"/>
    <mergeCell ref="G224:H224"/>
    <mergeCell ref="A230:B230"/>
    <mergeCell ref="A243:B243"/>
    <mergeCell ref="M270:T281"/>
    <mergeCell ref="E106:H106"/>
    <mergeCell ref="C202:I203"/>
    <mergeCell ref="C281:I281"/>
    <mergeCell ref="C270:I270"/>
    <mergeCell ref="C277:I277"/>
    <mergeCell ref="C272:D272"/>
    <mergeCell ref="C279:D279"/>
    <mergeCell ref="C262:I262"/>
    <mergeCell ref="C256:I256"/>
    <mergeCell ref="C258:D258"/>
    <mergeCell ref="C264:D264"/>
    <mergeCell ref="C260:I260"/>
    <mergeCell ref="G196:H196"/>
    <mergeCell ref="G198:H198"/>
    <mergeCell ref="M260:T268"/>
    <mergeCell ref="M254:Q258"/>
    <mergeCell ref="G186:H186"/>
    <mergeCell ref="C115:K115"/>
    <mergeCell ref="C266:I266"/>
    <mergeCell ref="C117:I117"/>
    <mergeCell ref="G165:H165"/>
    <mergeCell ref="G200:H200"/>
    <mergeCell ref="G238:H238"/>
    <mergeCell ref="C7:I7"/>
    <mergeCell ref="A4:K4"/>
    <mergeCell ref="A38:B38"/>
    <mergeCell ref="G40:H40"/>
    <mergeCell ref="C40:D40"/>
    <mergeCell ref="A7:B7"/>
    <mergeCell ref="A8:B8"/>
    <mergeCell ref="C12:I12"/>
    <mergeCell ref="C16:I16"/>
    <mergeCell ref="C26:I26"/>
    <mergeCell ref="C36:I36"/>
    <mergeCell ref="C30:I30"/>
    <mergeCell ref="C22:I22"/>
    <mergeCell ref="C20:I20"/>
    <mergeCell ref="C14:I14"/>
    <mergeCell ref="C34:I34"/>
    <mergeCell ref="C32:I32"/>
    <mergeCell ref="G188:H188"/>
    <mergeCell ref="G190:H190"/>
    <mergeCell ref="A138:B138"/>
    <mergeCell ref="C128:I128"/>
    <mergeCell ref="C124:K124"/>
    <mergeCell ref="G161:H161"/>
    <mergeCell ref="A121:B121"/>
    <mergeCell ref="M21:Q23"/>
    <mergeCell ref="C28:I28"/>
    <mergeCell ref="C18:I18"/>
    <mergeCell ref="P71:Q76"/>
    <mergeCell ref="M26:Q26"/>
    <mergeCell ref="M34:Q36"/>
    <mergeCell ref="A71:B71"/>
    <mergeCell ref="P77:Q85"/>
    <mergeCell ref="C73:I73"/>
    <mergeCell ref="C79:I79"/>
    <mergeCell ref="A52:B52"/>
    <mergeCell ref="A58:B58"/>
    <mergeCell ref="C60:I60"/>
    <mergeCell ref="C42:D42"/>
    <mergeCell ref="G42:H42"/>
    <mergeCell ref="C46:D46"/>
    <mergeCell ref="A83:B83"/>
    <mergeCell ref="P65:Q70"/>
    <mergeCell ref="M40:Q46"/>
    <mergeCell ref="G44:I44"/>
    <mergeCell ref="C69:I69"/>
    <mergeCell ref="G46:H46"/>
    <mergeCell ref="C147:D147"/>
    <mergeCell ref="C149:D149"/>
    <mergeCell ref="E149:H149"/>
    <mergeCell ref="C62:I62"/>
    <mergeCell ref="A77:B77"/>
    <mergeCell ref="A157:B157"/>
    <mergeCell ref="G159:H159"/>
    <mergeCell ref="C143:I143"/>
    <mergeCell ref="A93:B93"/>
    <mergeCell ref="C98:I98"/>
    <mergeCell ref="C75:I75"/>
    <mergeCell ref="C81:I81"/>
    <mergeCell ref="C141:K141"/>
    <mergeCell ref="C110:I110"/>
    <mergeCell ref="C119:I119"/>
    <mergeCell ref="C136:I136"/>
    <mergeCell ref="C153:I153"/>
    <mergeCell ref="C24:I24"/>
    <mergeCell ref="R50:V58"/>
    <mergeCell ref="G184:H184"/>
    <mergeCell ref="G173:H173"/>
    <mergeCell ref="C104:D104"/>
    <mergeCell ref="C106:D106"/>
    <mergeCell ref="C67:I67"/>
    <mergeCell ref="C175:I176"/>
    <mergeCell ref="G163:H163"/>
    <mergeCell ref="G167:H167"/>
    <mergeCell ref="G169:H169"/>
    <mergeCell ref="G171:H171"/>
    <mergeCell ref="M88:R92"/>
    <mergeCell ref="P86:Q87"/>
    <mergeCell ref="M93:R100"/>
    <mergeCell ref="M102:Q106"/>
    <mergeCell ref="A155:K155"/>
    <mergeCell ref="M157:Q167"/>
    <mergeCell ref="A50:B50"/>
    <mergeCell ref="A65:B65"/>
    <mergeCell ref="C56:I56"/>
    <mergeCell ref="C54:I54"/>
    <mergeCell ref="M112:Q118"/>
    <mergeCell ref="C145:I145"/>
  </mergeCells>
  <phoneticPr fontId="8"/>
  <dataValidations count="19">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149:D149 C132:D132 C106:D106" xr:uid="{00000000-0002-0000-0000-000003000000}">
      <formula1>"徒歩,車両"</formula1>
    </dataValidation>
    <dataValidation type="list" allowBlank="1" showInputMessage="1" showErrorMessage="1" sqref="C258:D258 C272:D272 C264:D264 C279:D279" xr:uid="{00000000-0002-0000-0000-000004000000}">
      <formula1>"１,２,３,４,５,６,７,８,９,１０,１１,１２"</formula1>
    </dataValidation>
    <dataValidation type="list" allowBlank="1" showInputMessage="1" sqref="C260:I260 C266:I266" xr:uid="{00000000-0002-0000-0000-000005000000}">
      <formula1>"防災情報及び避難誘導,防災情報,避難誘導"</formula1>
    </dataValidation>
    <dataValidation type="list" allowBlank="1" showInputMessage="1" sqref="C270:I270 C262:I262 C256:I256 C277:I277" xr:uid="{00000000-0002-0000-0000-000006000000}">
      <formula1>"新規採用の従業員,全従業員,全従業員及び利用者"</formula1>
    </dataValidation>
    <dataValidation type="list" allowBlank="1" showInputMessage="1" sqref="C281:I281" xr:uid="{00000000-0002-0000-0000-000007000000}">
      <formula1>"情報伝達訓練,情報伝達訓練、避難経路等の確認,ハザードマップ等を活用した図上訓練,総合的な避難訓練"</formula1>
    </dataValidation>
    <dataValidation type="list" allowBlank="1" showInputMessage="1" showErrorMessage="1" sqref="G44:J44" xr:uid="{00000000-0002-0000-0000-000008000000}">
      <formula1>"平日と同じ,平日と異なる"</formula1>
    </dataValidation>
    <dataValidation operator="greaterThanOrEqual" allowBlank="1" showInputMessage="1" showErrorMessage="1" sqref="G159 G161 G163 G167 G169 G171 G173 G196 G165 G184 G186 G188 G190 G192 G194 G207 G209 G211 G213 G220 G222 G224 G226 G232 G234 G200 G245 G247 G198 G236 G238" xr:uid="{00000000-0002-0000-0000-000009000000}"/>
    <dataValidation type="list" allowBlank="1" showInputMessage="1" showErrorMessage="1" sqref="C159 C161 C163 C167 C169 C171 C173 C180 C184 C186 C188 C190 C192 C194 C196 C165 C182 C234 C211 C213 C207 C224 C226 C247 C209 C220 C200 C222 C232 C245 I48 C198 C236 C238 C123 C140 C114 C95" xr:uid="{00000000-0002-0000-0000-00000A000000}">
      <formula1>"有,無"</formula1>
    </dataValidation>
    <dataValidation type="list" allowBlank="1" showInputMessage="1" showErrorMessage="1" sqref="C100:I100" xr:uid="{A8F1150B-1292-4895-9562-BE1A5D0E0FAB}">
      <formula1>"風水害緊急避難場所,避難先が避難を了承している"</formula1>
    </dataValidation>
    <dataValidation type="list" allowBlank="1" showInputMessage="1" showErrorMessage="1" sqref="C28:J28" xr:uid="{44435799-1F2D-4714-B633-7D63B93DD972}">
      <formula1>"通所,入所（短期）,入所（長期）"</formula1>
    </dataValidation>
    <dataValidation type="list" allowBlank="1" showInputMessage="1" showErrorMessage="1" sqref="J30" xr:uid="{36686EF1-CA52-4959-A5F6-4386CBF666EA}">
      <formula1>"鉄筋コンクリート,木造"</formula1>
    </dataValidation>
    <dataValidation type="list" allowBlank="1" showInputMessage="1" showErrorMessage="1" sqref="C32:J32" xr:uid="{87B7A33F-FBD5-436E-AB3F-280DE9F7DF56}">
      <formula1>"平屋,2階建,3階建,4階建以上"</formula1>
    </dataValidation>
    <dataValidation type="list" allowBlank="1" showInputMessage="1" showErrorMessage="1" sqref="J48" xr:uid="{CD109EB8-05BB-4AD7-B6A3-1DB4DFC00C96}">
      <formula1>"有り,無し"</formula1>
    </dataValidation>
    <dataValidation type="list" allowBlank="1" showInputMessage="1" showErrorMessage="1" sqref="C36:J36" xr:uid="{412FDF93-980A-47BF-B78F-C628FD2F1902}">
      <formula1>"静岡市北部,静岡市南部"</formula1>
    </dataValidation>
    <dataValidation type="list" allowBlank="1" showInputMessage="1" sqref="C274:I274" xr:uid="{7CE9F088-C977-40EE-A7BC-9EAC7C681B0A}">
      <formula1>"情報伝達訓練,情報伝達訓練、避難経路の確認,ハザードマップ等を活用した図上訓練,総合的な避難訓練"</formula1>
    </dataValidation>
    <dataValidation type="list" allowBlank="1" showInputMessage="1" showErrorMessage="1" sqref="C30:I30" xr:uid="{CFE0C59F-180E-45A4-AE3D-D9180E36210F}">
      <formula1>"鉄筋コンクリート,木造,鉄骨,鉄筋鉄骨コンクリート"</formula1>
    </dataValidation>
  </dataValidations>
  <pageMargins left="0.70866141732283472" right="0.70866141732283472" top="0.74803149606299213" bottom="0.74803149606299213" header="0.31496062992125984" footer="0.31496062992125984"/>
  <pageSetup paperSize="9" scale="73" fitToHeight="0" orientation="portrait" r:id="rId1"/>
  <rowBreaks count="3" manualBreakCount="3">
    <brk id="75" max="10" man="1"/>
    <brk id="154" max="10" man="1"/>
    <brk id="204"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B000000}">
          <x14:formula1>
            <xm:f>Sheet1!$A$2:$A$3</xm:f>
          </x14:formula1>
          <xm:sqref>C54:I54</xm:sqref>
        </x14:dataValidation>
        <x14:dataValidation type="list" allowBlank="1" showInputMessage="1" showErrorMessage="1" xr:uid="{B2ED228F-303C-4D18-9A9C-D66F962823FC}">
          <x14:formula1>
            <xm:f>Sheet1!$F$21:$F$33</xm:f>
          </x14:formula1>
          <xm:sqref>C26:J26</xm:sqref>
        </x14:dataValidation>
        <x14:dataValidation type="list" allowBlank="1" showInputMessage="1" showErrorMessage="1" xr:uid="{9C2713BA-E9A1-4AC0-A75E-2105DC91EB7E}">
          <x14:formula1>
            <xm:f>Sheet1!$A$35:$A$109</xm:f>
          </x14:formula1>
          <xm:sqref>C34:J34</xm:sqref>
        </x14:dataValidation>
        <x14:dataValidation type="list" allowBlank="1" showInputMessage="1" showErrorMessage="1" xr:uid="{00000000-0002-0000-0000-00000C000000}">
          <x14:formula1>
            <xm:f>Sheet1!$A$4:$A$12</xm:f>
          </x14:formula1>
          <xm:sqref>C60:I60 C67:I67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A49A"/>
    <pageSetUpPr fitToPage="1"/>
  </sheetPr>
  <dimension ref="A1:Y378"/>
  <sheetViews>
    <sheetView showGridLines="0" showZeros="0" tabSelected="1" zoomScale="104" zoomScaleNormal="104" zoomScaleSheetLayoutView="56" zoomScalePageLayoutView="99" workbookViewId="0"/>
  </sheetViews>
  <sheetFormatPr defaultColWidth="9" defaultRowHeight="13" x14ac:dyDescent="0.2"/>
  <cols>
    <col min="1" max="1" width="9" customWidth="1"/>
    <col min="6" max="6" width="11.36328125" customWidth="1"/>
    <col min="10" max="10" width="13.1796875" customWidth="1"/>
    <col min="11" max="11" width="3" customWidth="1"/>
    <col min="12" max="12" width="18.81640625" customWidth="1"/>
    <col min="13" max="13" width="1.90625" customWidth="1"/>
    <col min="14" max="14" width="11.453125" customWidth="1"/>
    <col min="15" max="15" width="9" customWidth="1"/>
  </cols>
  <sheetData>
    <row r="1" spans="1:11" ht="17.25" customHeight="1" x14ac:dyDescent="0.2">
      <c r="H1" s="483" t="s">
        <v>469</v>
      </c>
      <c r="I1" s="483"/>
      <c r="J1" s="483"/>
    </row>
    <row r="2" spans="1:11" ht="17.25" customHeight="1" x14ac:dyDescent="0.2"/>
    <row r="3" spans="1:11" ht="17.25" customHeight="1" x14ac:dyDescent="0.2">
      <c r="H3" s="184"/>
      <c r="J3" s="449"/>
    </row>
    <row r="4" spans="1:11" ht="17.25" customHeight="1" x14ac:dyDescent="0.2">
      <c r="H4" s="185"/>
      <c r="J4" s="449"/>
    </row>
    <row r="5" spans="1:11" ht="17.25" customHeight="1" x14ac:dyDescent="0.2">
      <c r="J5" s="449"/>
    </row>
    <row r="6" spans="1:11" ht="17.25" customHeight="1" x14ac:dyDescent="0.2">
      <c r="I6" s="186"/>
    </row>
    <row r="7" spans="1:11" ht="17.25" customHeight="1" x14ac:dyDescent="0.2">
      <c r="I7" s="186"/>
    </row>
    <row r="8" spans="1:11" ht="17.25" customHeight="1" x14ac:dyDescent="0.2"/>
    <row r="9" spans="1:11" ht="17.25" customHeight="1" x14ac:dyDescent="0.2"/>
    <row r="10" spans="1:11" ht="17.25" customHeight="1" x14ac:dyDescent="0.2"/>
    <row r="11" spans="1:11" ht="17.25" customHeight="1" x14ac:dyDescent="0.2"/>
    <row r="12" spans="1:11" ht="17.25" customHeight="1" x14ac:dyDescent="0.2"/>
    <row r="13" spans="1:11" ht="17.25" customHeight="1" x14ac:dyDescent="0.2">
      <c r="A13" s="187"/>
      <c r="B13" s="456" t="s">
        <v>447</v>
      </c>
      <c r="C13" s="457"/>
      <c r="D13" s="457"/>
      <c r="E13" s="457"/>
      <c r="F13" s="457"/>
      <c r="G13" s="457"/>
      <c r="H13" s="457"/>
      <c r="I13" s="457"/>
    </row>
    <row r="14" spans="1:11" ht="17.25" customHeight="1" x14ac:dyDescent="0.2">
      <c r="A14" s="187"/>
      <c r="B14" s="457"/>
      <c r="C14" s="457"/>
      <c r="D14" s="457"/>
      <c r="E14" s="457"/>
      <c r="F14" s="457"/>
      <c r="G14" s="457"/>
      <c r="H14" s="457"/>
      <c r="I14" s="457"/>
      <c r="J14" s="188"/>
    </row>
    <row r="15" spans="1:11" ht="17.25" customHeight="1" x14ac:dyDescent="0.2">
      <c r="A15" s="189"/>
      <c r="B15" s="458"/>
      <c r="C15" s="458"/>
      <c r="D15" s="458"/>
      <c r="E15" s="458"/>
      <c r="F15" s="458"/>
      <c r="G15" s="458"/>
      <c r="H15" s="458"/>
      <c r="I15" s="458"/>
      <c r="J15" s="188"/>
    </row>
    <row r="16" spans="1:11" ht="17.25" customHeight="1" x14ac:dyDescent="0.2">
      <c r="A16" s="189"/>
      <c r="B16" s="458"/>
      <c r="C16" s="458"/>
      <c r="D16" s="458"/>
      <c r="E16" s="458"/>
      <c r="F16" s="458"/>
      <c r="G16" s="458"/>
      <c r="H16" s="458"/>
      <c r="I16" s="458"/>
      <c r="J16" s="189"/>
      <c r="K16" s="191"/>
    </row>
    <row r="17" spans="1:11" ht="17.25" customHeight="1" x14ac:dyDescent="0.2">
      <c r="K17" s="191"/>
    </row>
    <row r="18" spans="1:11" ht="17.25" customHeight="1" x14ac:dyDescent="0.2">
      <c r="A18" s="1"/>
    </row>
    <row r="19" spans="1:11" ht="17.25" customHeight="1" x14ac:dyDescent="0.2">
      <c r="A19" s="1"/>
    </row>
    <row r="20" spans="1:11" ht="17.25" customHeight="1" x14ac:dyDescent="0.2">
      <c r="A20" s="1"/>
    </row>
    <row r="21" spans="1:11" ht="17.25" customHeight="1" x14ac:dyDescent="0.2">
      <c r="A21" s="1"/>
    </row>
    <row r="22" spans="1:11" ht="17.25" customHeight="1" x14ac:dyDescent="0.2">
      <c r="D22" s="192"/>
      <c r="E22" s="192"/>
      <c r="F22" s="192"/>
      <c r="G22" s="192"/>
      <c r="H22" s="192"/>
      <c r="I22" s="192"/>
      <c r="J22" s="192"/>
    </row>
    <row r="23" spans="1:11" ht="17.25" customHeight="1" x14ac:dyDescent="0.2">
      <c r="A23" s="192"/>
      <c r="B23" s="192"/>
      <c r="C23" s="192" t="str">
        <f>"施 設 名："&amp;入力シート!C12</f>
        <v>施 設 名：特別養護老人ホーム○○</v>
      </c>
      <c r="D23" s="192"/>
      <c r="E23" s="192"/>
      <c r="F23" s="192"/>
      <c r="G23" s="192"/>
      <c r="H23" s="192"/>
      <c r="I23" s="192"/>
      <c r="J23" s="192"/>
    </row>
    <row r="24" spans="1:11" ht="17.25" customHeight="1" x14ac:dyDescent="0.2"/>
    <row r="25" spans="1:11" ht="17.25" customHeight="1" x14ac:dyDescent="0.2">
      <c r="B25" s="192"/>
      <c r="C25" s="192" t="str">
        <f>"所 在 地："&amp;入力シート!C16&amp;"("&amp;入力シート!C34&amp;"学区）"</f>
        <v>所 在 地：葵区追手町〇番〇号　(葵学区）</v>
      </c>
      <c r="D25" s="192"/>
      <c r="E25" s="192"/>
      <c r="F25" s="192"/>
      <c r="G25" s="192"/>
      <c r="H25" s="192"/>
      <c r="I25" s="192"/>
      <c r="J25" s="192"/>
    </row>
    <row r="26" spans="1:11" ht="17.25" customHeight="1" x14ac:dyDescent="0.2">
      <c r="A26" s="192"/>
      <c r="B26" s="192"/>
      <c r="C26" s="192"/>
      <c r="D26" s="192"/>
      <c r="E26" s="192"/>
      <c r="F26" s="192"/>
      <c r="G26" s="192"/>
      <c r="H26" s="192"/>
      <c r="I26" s="192"/>
      <c r="J26" s="192"/>
    </row>
    <row r="27" spans="1:11" ht="17.25" customHeight="1" x14ac:dyDescent="0.2">
      <c r="C27" s="193" t="str">
        <f>"管 理 者："&amp;入力シート!C20</f>
        <v>管 理 者：〇〇太郎</v>
      </c>
      <c r="D27" s="192"/>
      <c r="E27" s="192"/>
      <c r="F27" s="192"/>
      <c r="G27" s="192"/>
      <c r="H27" s="192"/>
      <c r="I27" s="192"/>
      <c r="J27" s="192"/>
    </row>
    <row r="28" spans="1:11" ht="17.25" customHeight="1" x14ac:dyDescent="0.2">
      <c r="C28" s="193"/>
      <c r="D28" s="192"/>
      <c r="E28" s="192"/>
      <c r="F28" s="192"/>
      <c r="G28" s="192"/>
      <c r="H28" s="192"/>
      <c r="I28" s="192"/>
      <c r="J28" s="192"/>
    </row>
    <row r="29" spans="1:11" ht="17.25" customHeight="1" x14ac:dyDescent="0.2">
      <c r="C29" s="193" t="str">
        <f>"担 当 者："&amp;入力シート!C22</f>
        <v>担 当 者：◇◇次郎</v>
      </c>
      <c r="D29" s="192"/>
      <c r="F29" s="192"/>
      <c r="G29" s="192"/>
      <c r="H29" s="192"/>
      <c r="I29" s="192"/>
      <c r="J29" s="192"/>
      <c r="K29" s="194"/>
    </row>
    <row r="30" spans="1:11" ht="17.25" customHeight="1" x14ac:dyDescent="0.2">
      <c r="C30" s="193"/>
      <c r="D30" s="192"/>
      <c r="E30" s="192"/>
      <c r="F30" s="192"/>
      <c r="G30" s="192"/>
      <c r="H30" s="192"/>
      <c r="I30" s="192"/>
      <c r="J30" s="192"/>
      <c r="K30" s="194"/>
    </row>
    <row r="31" spans="1:11" ht="17.25" customHeight="1" x14ac:dyDescent="0.2">
      <c r="C31" s="193" t="str">
        <f>"電話番号："&amp;入力シート!C18</f>
        <v xml:space="preserve">電話番号：054-221-1012 </v>
      </c>
      <c r="D31" s="192"/>
      <c r="E31" s="192"/>
      <c r="F31" s="192"/>
      <c r="G31" s="192"/>
      <c r="H31" s="192"/>
      <c r="I31" s="192"/>
      <c r="J31" s="192"/>
      <c r="K31" s="190"/>
    </row>
    <row r="32" spans="1:11" ht="17.25" customHeight="1" x14ac:dyDescent="0.2">
      <c r="A32" s="192"/>
      <c r="B32" s="192"/>
      <c r="C32" s="192"/>
      <c r="D32" s="192"/>
      <c r="E32" s="192"/>
      <c r="F32" s="192"/>
      <c r="G32" s="192"/>
      <c r="H32" s="192"/>
      <c r="I32" s="192"/>
      <c r="J32" s="192"/>
      <c r="K32" s="190"/>
    </row>
    <row r="33" spans="1:11" ht="17.25" customHeight="1" x14ac:dyDescent="0.2">
      <c r="A33" s="192"/>
      <c r="B33" s="192"/>
      <c r="C33" s="192"/>
      <c r="D33" s="192"/>
      <c r="F33" s="192"/>
      <c r="G33" s="192"/>
      <c r="H33" s="192"/>
      <c r="I33" s="192"/>
      <c r="J33" s="192"/>
    </row>
    <row r="34" spans="1:11" ht="17.25" customHeight="1" x14ac:dyDescent="0.2"/>
    <row r="35" spans="1:11" ht="17.25" customHeight="1" x14ac:dyDescent="0.2"/>
    <row r="36" spans="1:11" ht="17.25" customHeight="1" x14ac:dyDescent="0.2"/>
    <row r="37" spans="1:11" ht="17.25" customHeight="1" x14ac:dyDescent="0.2">
      <c r="A37" s="450" t="str">
        <f ca="1">入力シート!C10&amp;"年 "&amp;入力シート!E10&amp;"月　作成"</f>
        <v>2026年 4月　作成</v>
      </c>
      <c r="B37" s="450"/>
      <c r="C37" s="450"/>
      <c r="D37" s="450"/>
      <c r="E37" s="450"/>
      <c r="F37" s="450"/>
      <c r="G37" s="450"/>
      <c r="H37" s="450"/>
      <c r="I37" s="450"/>
      <c r="J37" s="450"/>
    </row>
    <row r="38" spans="1:11" ht="17.25" customHeight="1" x14ac:dyDescent="0.2">
      <c r="A38" s="450"/>
      <c r="B38" s="450"/>
      <c r="C38" s="450"/>
      <c r="D38" s="450"/>
      <c r="E38" s="450"/>
      <c r="F38" s="450"/>
      <c r="G38" s="450"/>
      <c r="H38" s="450"/>
      <c r="I38" s="450"/>
      <c r="J38" s="450"/>
    </row>
    <row r="39" spans="1:11" ht="17.25" customHeight="1" x14ac:dyDescent="0.2"/>
    <row r="40" spans="1:11" ht="17.25" customHeight="1" x14ac:dyDescent="0.2"/>
    <row r="41" spans="1:11" ht="17.25" customHeight="1" x14ac:dyDescent="0.2"/>
    <row r="42" spans="1:11" ht="17.25" customHeight="1" x14ac:dyDescent="0.2">
      <c r="A42" s="1"/>
    </row>
    <row r="43" spans="1:11" ht="17.25" customHeight="1" x14ac:dyDescent="0.2">
      <c r="A43" s="1"/>
    </row>
    <row r="44" spans="1:11" ht="17.25" customHeight="1" x14ac:dyDescent="0.2">
      <c r="A44" s="1"/>
    </row>
    <row r="45" spans="1:11" ht="17.25" customHeight="1" x14ac:dyDescent="0.2">
      <c r="A45" s="1"/>
    </row>
    <row r="46" spans="1:11" ht="17.25" customHeight="1" x14ac:dyDescent="0.2">
      <c r="A46" s="1"/>
    </row>
    <row r="47" spans="1:11" ht="17.25" customHeight="1" x14ac:dyDescent="0.2">
      <c r="A47" s="1"/>
    </row>
    <row r="48" spans="1:11" ht="16.5" x14ac:dyDescent="0.2">
      <c r="A48" s="339" t="s">
        <v>3</v>
      </c>
      <c r="B48" s="339"/>
      <c r="C48" s="339"/>
      <c r="D48" s="339"/>
      <c r="E48" s="339"/>
      <c r="F48" s="339"/>
      <c r="G48" s="339"/>
      <c r="H48" s="339"/>
      <c r="I48" s="339"/>
      <c r="J48" s="339"/>
      <c r="K48" s="4"/>
    </row>
    <row r="49" spans="1:25" ht="17.25" customHeight="1" x14ac:dyDescent="0.2">
      <c r="A49" s="374" t="s">
        <v>423</v>
      </c>
      <c r="B49" s="374"/>
      <c r="C49" s="374"/>
      <c r="D49" s="374"/>
      <c r="E49" s="374"/>
      <c r="F49" s="374"/>
      <c r="G49" s="374"/>
      <c r="H49" s="374"/>
      <c r="I49" s="374"/>
      <c r="J49" s="374"/>
      <c r="K49" s="6"/>
      <c r="Y49" t="s">
        <v>21</v>
      </c>
    </row>
    <row r="50" spans="1:25" ht="17.25" customHeight="1" x14ac:dyDescent="0.2">
      <c r="A50" s="374"/>
      <c r="B50" s="374"/>
      <c r="C50" s="374"/>
      <c r="D50" s="374"/>
      <c r="E50" s="374"/>
      <c r="F50" s="374"/>
      <c r="G50" s="374"/>
      <c r="H50" s="374"/>
      <c r="I50" s="374"/>
      <c r="J50" s="374"/>
      <c r="K50" s="6"/>
    </row>
    <row r="51" spans="1:25" ht="17.25" customHeight="1" x14ac:dyDescent="0.2">
      <c r="A51" s="374"/>
      <c r="B51" s="374"/>
      <c r="C51" s="374"/>
      <c r="D51" s="374"/>
      <c r="E51" s="374"/>
      <c r="F51" s="374"/>
      <c r="G51" s="374"/>
      <c r="H51" s="374"/>
      <c r="I51" s="374"/>
      <c r="J51" s="374"/>
      <c r="K51" s="6"/>
    </row>
    <row r="52" spans="1:25" ht="17.25" customHeight="1" x14ac:dyDescent="0.2">
      <c r="A52" s="374"/>
      <c r="B52" s="374"/>
      <c r="C52" s="374"/>
      <c r="D52" s="374"/>
      <c r="E52" s="374"/>
      <c r="F52" s="374"/>
      <c r="G52" s="374"/>
      <c r="H52" s="374"/>
      <c r="I52" s="374"/>
      <c r="J52" s="374"/>
      <c r="K52" s="6"/>
    </row>
    <row r="53" spans="1:25" ht="17.25" customHeight="1" x14ac:dyDescent="0.2">
      <c r="A53" s="374"/>
      <c r="B53" s="374"/>
      <c r="C53" s="374"/>
      <c r="D53" s="374"/>
      <c r="E53" s="374"/>
      <c r="F53" s="374"/>
      <c r="G53" s="374"/>
      <c r="H53" s="374"/>
      <c r="I53" s="374"/>
      <c r="J53" s="374"/>
      <c r="K53" s="6"/>
    </row>
    <row r="54" spans="1:25" ht="17.25" customHeight="1" x14ac:dyDescent="0.2">
      <c r="A54" s="374"/>
      <c r="B54" s="374"/>
      <c r="C54" s="374"/>
      <c r="D54" s="374"/>
      <c r="E54" s="374"/>
      <c r="F54" s="374"/>
      <c r="G54" s="374"/>
      <c r="H54" s="374"/>
      <c r="I54" s="374"/>
      <c r="J54" s="374"/>
      <c r="K54" s="6"/>
    </row>
    <row r="55" spans="1:25" ht="17.25" customHeight="1" x14ac:dyDescent="0.2">
      <c r="A55" s="6"/>
      <c r="B55" s="6"/>
      <c r="C55" s="6"/>
      <c r="D55" s="6"/>
      <c r="E55" s="6"/>
      <c r="F55" s="6"/>
      <c r="G55" s="6"/>
      <c r="H55" s="6"/>
      <c r="I55" s="6"/>
      <c r="J55" s="6"/>
      <c r="K55" s="6"/>
    </row>
    <row r="56" spans="1:25" ht="17.25" customHeight="1" x14ac:dyDescent="0.2">
      <c r="A56" s="398" t="s">
        <v>38</v>
      </c>
      <c r="B56" s="398"/>
      <c r="C56" s="398"/>
      <c r="D56" s="398"/>
      <c r="E56" s="398"/>
      <c r="F56" s="398"/>
      <c r="G56" s="398"/>
      <c r="H56" s="398"/>
      <c r="I56" s="398"/>
      <c r="J56" s="398"/>
      <c r="K56" s="6"/>
    </row>
    <row r="57" spans="1:25" ht="17.25" customHeight="1" x14ac:dyDescent="0.2">
      <c r="A57" s="297" t="s">
        <v>419</v>
      </c>
      <c r="B57" s="297"/>
      <c r="C57" s="297"/>
      <c r="D57" s="297"/>
      <c r="E57" s="297"/>
      <c r="F57" s="297"/>
      <c r="G57" s="297"/>
      <c r="H57" s="297"/>
      <c r="I57" s="297"/>
      <c r="J57" s="297"/>
      <c r="K57" s="6"/>
    </row>
    <row r="58" spans="1:25" ht="17.25" customHeight="1" x14ac:dyDescent="0.2">
      <c r="A58" s="297"/>
      <c r="B58" s="297"/>
      <c r="C58" s="297"/>
      <c r="D58" s="297"/>
      <c r="E58" s="297"/>
      <c r="F58" s="297"/>
      <c r="G58" s="297"/>
      <c r="H58" s="297"/>
      <c r="I58" s="297"/>
      <c r="J58" s="297"/>
      <c r="K58" s="6"/>
    </row>
    <row r="59" spans="1:25" ht="17.25" customHeight="1" x14ac:dyDescent="0.2">
      <c r="A59" s="6"/>
      <c r="B59" s="6"/>
      <c r="C59" s="6"/>
      <c r="D59" s="6"/>
      <c r="E59" s="6"/>
      <c r="F59" s="6"/>
      <c r="G59" s="6"/>
      <c r="H59" s="6"/>
      <c r="I59" s="6"/>
      <c r="J59" s="6"/>
      <c r="K59" s="6"/>
    </row>
    <row r="60" spans="1:25" ht="16.5" x14ac:dyDescent="0.2">
      <c r="A60" s="339" t="s">
        <v>39</v>
      </c>
      <c r="B60" s="339"/>
      <c r="C60" s="339"/>
      <c r="D60" s="339"/>
      <c r="E60" s="339"/>
      <c r="F60" s="339"/>
      <c r="G60" s="339"/>
      <c r="H60" s="339"/>
      <c r="I60" s="339"/>
      <c r="J60" s="339"/>
      <c r="K60" s="4"/>
    </row>
    <row r="61" spans="1:25" ht="18" customHeight="1" x14ac:dyDescent="0.2">
      <c r="A61" s="398" t="s">
        <v>40</v>
      </c>
      <c r="B61" s="398"/>
      <c r="C61" s="398"/>
      <c r="D61" s="398"/>
      <c r="E61" s="398"/>
      <c r="F61" s="398"/>
      <c r="G61" s="398"/>
      <c r="H61" s="398"/>
      <c r="I61" s="398"/>
      <c r="J61" s="398"/>
      <c r="K61" s="6"/>
    </row>
    <row r="62" spans="1:25" ht="17.5" x14ac:dyDescent="0.2">
      <c r="A62" s="5"/>
      <c r="B62" s="5"/>
      <c r="C62" s="5"/>
      <c r="D62" s="5"/>
      <c r="E62" s="5"/>
      <c r="F62" s="5"/>
      <c r="G62" s="5"/>
      <c r="H62" s="5"/>
      <c r="I62" s="5"/>
      <c r="J62" s="5"/>
      <c r="K62" s="5"/>
    </row>
    <row r="63" spans="1:25" ht="17.5" x14ac:dyDescent="0.2">
      <c r="K63" s="5"/>
    </row>
    <row r="64" spans="1:25" ht="18" thickBot="1" x14ac:dyDescent="0.25">
      <c r="A64" s="419" t="s">
        <v>50</v>
      </c>
      <c r="B64" s="419"/>
      <c r="C64" s="419"/>
      <c r="D64" s="419"/>
      <c r="E64" s="419"/>
      <c r="F64" s="419"/>
      <c r="G64" s="419"/>
      <c r="H64" s="419"/>
      <c r="I64" s="419"/>
      <c r="J64" s="419"/>
      <c r="K64" s="5"/>
    </row>
    <row r="65" spans="1:11" ht="17.5" x14ac:dyDescent="0.2">
      <c r="A65" s="5"/>
      <c r="B65" s="453" t="s">
        <v>45</v>
      </c>
      <c r="C65" s="454"/>
      <c r="D65" s="454"/>
      <c r="E65" s="454"/>
      <c r="F65" s="454"/>
      <c r="G65" s="454"/>
      <c r="H65" s="454"/>
      <c r="I65" s="455"/>
      <c r="J65" s="5"/>
      <c r="K65" s="5"/>
    </row>
    <row r="66" spans="1:11" ht="17.5" x14ac:dyDescent="0.2">
      <c r="A66" s="5"/>
      <c r="B66" s="433" t="s">
        <v>41</v>
      </c>
      <c r="C66" s="434"/>
      <c r="D66" s="434"/>
      <c r="E66" s="435"/>
      <c r="F66" s="436" t="s">
        <v>42</v>
      </c>
      <c r="G66" s="434"/>
      <c r="H66" s="434"/>
      <c r="I66" s="437"/>
      <c r="J66" s="5"/>
      <c r="K66" s="5"/>
    </row>
    <row r="67" spans="1:11" ht="17.5" x14ac:dyDescent="0.2">
      <c r="A67" s="5"/>
      <c r="B67" s="433" t="s">
        <v>43</v>
      </c>
      <c r="C67" s="451"/>
      <c r="D67" s="436" t="s">
        <v>44</v>
      </c>
      <c r="E67" s="451"/>
      <c r="F67" s="436" t="s">
        <v>43</v>
      </c>
      <c r="G67" s="451"/>
      <c r="H67" s="436" t="s">
        <v>44</v>
      </c>
      <c r="I67" s="452"/>
      <c r="J67" s="5"/>
      <c r="K67" s="5"/>
    </row>
    <row r="68" spans="1:11" ht="17.5" x14ac:dyDescent="0.2">
      <c r="A68" s="5"/>
      <c r="B68" s="427" t="s">
        <v>46</v>
      </c>
      <c r="C68" s="428"/>
      <c r="D68" s="429" t="s">
        <v>46</v>
      </c>
      <c r="E68" s="428"/>
      <c r="F68" s="58"/>
      <c r="G68" s="59"/>
      <c r="H68" s="58"/>
      <c r="I68" s="60"/>
      <c r="J68" s="5"/>
      <c r="K68" s="5"/>
    </row>
    <row r="69" spans="1:11" ht="17.5" x14ac:dyDescent="0.2">
      <c r="A69" s="5"/>
      <c r="B69" s="440" t="str">
        <f>入力シート!I40&amp;"名"</f>
        <v>20名</v>
      </c>
      <c r="C69" s="441"/>
      <c r="D69" s="445" t="str">
        <f>入力シート!E40&amp;"名"</f>
        <v>15名</v>
      </c>
      <c r="E69" s="441"/>
      <c r="F69" s="430" t="s">
        <v>42</v>
      </c>
      <c r="G69" s="431"/>
      <c r="H69" s="430" t="s">
        <v>42</v>
      </c>
      <c r="I69" s="432"/>
      <c r="J69" s="5"/>
      <c r="K69" s="5"/>
    </row>
    <row r="70" spans="1:11" ht="17.5" x14ac:dyDescent="0.2">
      <c r="A70" s="5"/>
      <c r="B70" s="427" t="s">
        <v>47</v>
      </c>
      <c r="C70" s="428"/>
      <c r="D70" s="429" t="s">
        <v>47</v>
      </c>
      <c r="E70" s="428"/>
      <c r="F70" s="430" t="str">
        <f>IF(入力シート!G44="平日と異なる",入力シート!I46&amp;"名","（平日と同じ）")</f>
        <v>10名</v>
      </c>
      <c r="G70" s="431"/>
      <c r="H70" s="430" t="str">
        <f>IF(入力シート!G44="平日と異なる",入力シート!E46&amp;"名","（平日と同じ）")</f>
        <v>5名</v>
      </c>
      <c r="I70" s="432"/>
      <c r="J70" s="5"/>
      <c r="K70" s="5"/>
    </row>
    <row r="71" spans="1:11" ht="17.5" x14ac:dyDescent="0.2">
      <c r="A71" s="5"/>
      <c r="B71" s="446" t="str">
        <f>入力シート!I42&amp;"名"</f>
        <v>20名</v>
      </c>
      <c r="C71" s="444"/>
      <c r="D71" s="430" t="str">
        <f>入力シート!E42&amp;"名"</f>
        <v>3名</v>
      </c>
      <c r="E71" s="444"/>
      <c r="F71" s="129"/>
      <c r="G71" s="5"/>
      <c r="H71" s="129"/>
      <c r="I71" s="130"/>
      <c r="J71" s="5"/>
      <c r="K71" s="5"/>
    </row>
    <row r="72" spans="1:11" ht="18" thickBot="1" x14ac:dyDescent="0.25">
      <c r="A72" s="130"/>
      <c r="B72" s="447" t="s">
        <v>255</v>
      </c>
      <c r="C72" s="448"/>
      <c r="D72" s="448"/>
      <c r="E72" s="448"/>
      <c r="F72" s="448"/>
      <c r="G72" s="448"/>
      <c r="H72" s="438" t="str">
        <f>入力シート!I48</f>
        <v>有</v>
      </c>
      <c r="I72" s="439"/>
      <c r="J72" s="131"/>
      <c r="K72" s="5"/>
    </row>
    <row r="73" spans="1:11" ht="17.5" x14ac:dyDescent="0.2">
      <c r="A73" s="5"/>
      <c r="B73" s="161"/>
      <c r="C73" s="161"/>
      <c r="D73" s="161"/>
      <c r="E73" s="161"/>
      <c r="F73" s="161"/>
      <c r="G73" s="161"/>
      <c r="H73" s="162"/>
      <c r="I73" s="162"/>
      <c r="J73" s="5"/>
      <c r="K73" s="5"/>
    </row>
    <row r="74" spans="1:11" ht="17.5" x14ac:dyDescent="0.2">
      <c r="A74" s="5"/>
      <c r="B74" s="466" t="s">
        <v>444</v>
      </c>
      <c r="C74" s="466"/>
      <c r="D74" s="466"/>
      <c r="E74" s="466"/>
      <c r="F74" s="466"/>
      <c r="G74" s="466"/>
      <c r="H74" s="466"/>
      <c r="I74" s="466"/>
      <c r="J74" s="5"/>
      <c r="K74" s="5"/>
    </row>
    <row r="75" spans="1:11" ht="17.5" x14ac:dyDescent="0.2">
      <c r="A75" s="5"/>
      <c r="B75" s="466" t="s">
        <v>420</v>
      </c>
      <c r="C75" s="466"/>
      <c r="D75" s="466"/>
      <c r="E75" s="466"/>
      <c r="F75" s="466"/>
      <c r="G75" s="466"/>
      <c r="H75" s="466"/>
      <c r="I75" s="466"/>
      <c r="J75" s="5"/>
      <c r="K75" s="5"/>
    </row>
    <row r="76" spans="1:11" ht="17.5" x14ac:dyDescent="0.2">
      <c r="A76" s="5"/>
      <c r="B76" s="466" t="s">
        <v>421</v>
      </c>
      <c r="C76" s="466"/>
      <c r="D76" s="466"/>
      <c r="E76" s="466"/>
      <c r="F76" s="466"/>
      <c r="G76" s="466"/>
      <c r="H76" s="466"/>
      <c r="I76" s="466"/>
      <c r="J76" s="5"/>
      <c r="K76" s="5"/>
    </row>
    <row r="77" spans="1:11" ht="17.5" x14ac:dyDescent="0.2">
      <c r="A77" s="5"/>
      <c r="B77" s="5"/>
      <c r="C77" s="5"/>
      <c r="D77" s="5"/>
      <c r="E77" s="5"/>
      <c r="F77" s="5"/>
      <c r="G77" s="5"/>
      <c r="H77" s="5"/>
      <c r="I77" s="5"/>
      <c r="J77" s="5"/>
      <c r="K77" s="5"/>
    </row>
    <row r="78" spans="1:11" ht="18" thickBot="1" x14ac:dyDescent="0.25">
      <c r="A78" s="195" t="s">
        <v>244</v>
      </c>
      <c r="C78" s="196"/>
      <c r="J78" s="5"/>
      <c r="K78" s="5"/>
    </row>
    <row r="79" spans="1:11" ht="17.5" x14ac:dyDescent="0.2">
      <c r="A79" s="5"/>
      <c r="B79" s="442" t="s">
        <v>213</v>
      </c>
      <c r="C79" s="443"/>
      <c r="D79" s="467" t="str">
        <f>入力シート!C26</f>
        <v>グループホーム</v>
      </c>
      <c r="E79" s="467"/>
      <c r="F79" s="467"/>
      <c r="G79" s="467"/>
      <c r="H79" s="468"/>
      <c r="J79" s="5"/>
      <c r="K79" s="5"/>
    </row>
    <row r="80" spans="1:11" ht="17.5" x14ac:dyDescent="0.2">
      <c r="A80" s="5"/>
      <c r="B80" s="433" t="s">
        <v>246</v>
      </c>
      <c r="C80" s="435"/>
      <c r="D80" s="459" t="str">
        <f>入力シート!C28</f>
        <v>通所</v>
      </c>
      <c r="E80" s="460"/>
      <c r="F80" s="460"/>
      <c r="G80" s="460"/>
      <c r="H80" s="461"/>
      <c r="J80" s="5"/>
      <c r="K80" s="5"/>
    </row>
    <row r="81" spans="1:11" ht="18" thickBot="1" x14ac:dyDescent="0.25">
      <c r="A81" s="5"/>
      <c r="B81" s="447" t="s">
        <v>202</v>
      </c>
      <c r="C81" s="475"/>
      <c r="D81" s="472" t="str">
        <f>入力シート!C30</f>
        <v>木造</v>
      </c>
      <c r="E81" s="473"/>
      <c r="F81" s="474"/>
      <c r="G81" s="472" t="str">
        <f>入力シート!C32</f>
        <v>3階建</v>
      </c>
      <c r="H81" s="484"/>
      <c r="I81" s="195"/>
      <c r="J81" s="5"/>
      <c r="K81" s="5"/>
    </row>
    <row r="82" spans="1:11" ht="17.5" x14ac:dyDescent="0.2">
      <c r="A82" s="5"/>
      <c r="B82" s="5"/>
      <c r="C82" s="5"/>
      <c r="D82" s="5"/>
      <c r="E82" s="5"/>
      <c r="F82" s="5"/>
      <c r="G82" s="5"/>
      <c r="H82" s="5"/>
      <c r="I82" s="5"/>
      <c r="J82" s="5"/>
      <c r="K82" s="5"/>
    </row>
    <row r="83" spans="1:11" ht="18" thickBot="1" x14ac:dyDescent="0.25">
      <c r="A83" s="419" t="s">
        <v>243</v>
      </c>
      <c r="B83" s="419"/>
      <c r="C83" s="419"/>
      <c r="D83" s="419"/>
      <c r="E83" s="419"/>
      <c r="F83" s="419"/>
      <c r="G83" s="419"/>
      <c r="H83" s="419"/>
      <c r="I83" s="419"/>
      <c r="J83" s="419"/>
      <c r="K83" s="5"/>
    </row>
    <row r="84" spans="1:11" ht="17.5" x14ac:dyDescent="0.2">
      <c r="A84" s="5"/>
      <c r="B84" s="126" t="s">
        <v>234</v>
      </c>
      <c r="C84" s="462" t="s">
        <v>235</v>
      </c>
      <c r="D84" s="463"/>
      <c r="E84" s="476" t="s">
        <v>237</v>
      </c>
      <c r="F84" s="477"/>
      <c r="G84" s="5"/>
      <c r="H84" s="5"/>
      <c r="I84" s="5"/>
      <c r="J84" s="5"/>
      <c r="K84" s="5"/>
    </row>
    <row r="85" spans="1:11" ht="17.5" x14ac:dyDescent="0.2">
      <c r="A85" s="5"/>
      <c r="B85" s="470" t="s">
        <v>233</v>
      </c>
      <c r="C85" s="464" t="str">
        <f>入力シート!C54</f>
        <v>安倍川</v>
      </c>
      <c r="D85" s="465"/>
      <c r="E85" s="422">
        <f>入力シート!C56</f>
        <v>0.46</v>
      </c>
      <c r="F85" s="478"/>
      <c r="G85" s="5"/>
      <c r="H85" s="5"/>
      <c r="I85" s="5"/>
      <c r="J85" s="5"/>
      <c r="K85" s="5"/>
    </row>
    <row r="86" spans="1:11" ht="17.5" x14ac:dyDescent="0.2">
      <c r="A86" s="5"/>
      <c r="B86" s="470"/>
      <c r="C86" s="464" t="str">
        <f>入力シート!C60</f>
        <v>藁科川</v>
      </c>
      <c r="D86" s="465"/>
      <c r="E86" s="422">
        <f>入力シート!C62</f>
        <v>0.46</v>
      </c>
      <c r="F86" s="478"/>
      <c r="G86" s="5"/>
      <c r="H86" s="5"/>
      <c r="I86" s="5"/>
      <c r="J86" s="5"/>
      <c r="K86" s="5"/>
    </row>
    <row r="87" spans="1:11" ht="17.5" x14ac:dyDescent="0.2">
      <c r="A87" s="5"/>
      <c r="B87" s="470"/>
      <c r="C87" s="464" t="str">
        <f>入力シート!C67</f>
        <v>藁科川上流</v>
      </c>
      <c r="D87" s="465"/>
      <c r="E87" s="422">
        <f>入力シート!C69</f>
        <v>0</v>
      </c>
      <c r="F87" s="478"/>
      <c r="G87" s="5"/>
      <c r="H87" s="5"/>
      <c r="I87" s="5"/>
      <c r="J87" s="5"/>
      <c r="K87" s="5"/>
    </row>
    <row r="88" spans="1:11" ht="17.5" x14ac:dyDescent="0.2">
      <c r="A88" s="5"/>
      <c r="B88" s="470"/>
      <c r="C88" s="464" t="str">
        <f>入力シート!C73</f>
        <v>継川</v>
      </c>
      <c r="D88" s="465"/>
      <c r="E88" s="422">
        <f>入力シート!C75</f>
        <v>0.4</v>
      </c>
      <c r="F88" s="478"/>
      <c r="G88" s="5"/>
      <c r="H88" s="5"/>
      <c r="I88" s="5"/>
      <c r="J88" s="5"/>
      <c r="K88" s="5"/>
    </row>
    <row r="89" spans="1:11" ht="18" thickBot="1" x14ac:dyDescent="0.25">
      <c r="A89" s="5"/>
      <c r="B89" s="471"/>
      <c r="C89" s="488" t="str">
        <f>入力シート!C79</f>
        <v>草薙川</v>
      </c>
      <c r="D89" s="489"/>
      <c r="E89" s="479">
        <f>入力シート!C81</f>
        <v>0.3</v>
      </c>
      <c r="F89" s="480"/>
      <c r="G89" s="5"/>
      <c r="H89" s="5"/>
      <c r="I89" s="5"/>
      <c r="J89" s="5"/>
      <c r="K89" s="5"/>
    </row>
    <row r="90" spans="1:11" ht="18" thickBot="1" x14ac:dyDescent="0.25">
      <c r="A90" s="5"/>
      <c r="B90" s="485" t="s">
        <v>404</v>
      </c>
      <c r="C90" s="486"/>
      <c r="D90" s="487"/>
      <c r="E90" s="481">
        <f>入力シート!C85</f>
        <v>0.14000000000000001</v>
      </c>
      <c r="F90" s="482"/>
      <c r="G90" s="131"/>
      <c r="H90" s="5"/>
      <c r="I90" s="5"/>
      <c r="J90" s="5"/>
      <c r="K90" s="5"/>
    </row>
    <row r="91" spans="1:11" ht="17.5" x14ac:dyDescent="0.2">
      <c r="A91" s="5"/>
      <c r="B91" s="158"/>
      <c r="C91" s="5"/>
      <c r="D91" s="5"/>
      <c r="E91" s="158"/>
      <c r="F91" s="158"/>
      <c r="G91" s="5"/>
      <c r="H91" s="5"/>
      <c r="I91" s="5"/>
      <c r="J91" s="5"/>
      <c r="K91" s="5"/>
    </row>
    <row r="92" spans="1:11" ht="17.5" x14ac:dyDescent="0.2">
      <c r="A92" s="5"/>
      <c r="B92" s="5"/>
      <c r="C92" s="5"/>
      <c r="D92" s="5"/>
      <c r="E92" s="5"/>
      <c r="F92" s="5"/>
      <c r="G92" s="5"/>
      <c r="H92" s="5"/>
      <c r="I92" s="5"/>
      <c r="J92" s="5"/>
      <c r="K92" s="5"/>
    </row>
    <row r="93" spans="1:11" ht="17.5" x14ac:dyDescent="0.2">
      <c r="A93" s="431" t="s">
        <v>422</v>
      </c>
      <c r="B93" s="469"/>
      <c r="C93" s="469"/>
      <c r="D93" s="469"/>
      <c r="E93" s="469"/>
      <c r="F93" s="469"/>
      <c r="G93" s="469"/>
      <c r="H93" s="469"/>
      <c r="I93" s="469"/>
      <c r="J93" s="469"/>
      <c r="K93" s="5"/>
    </row>
    <row r="94" spans="1:11" ht="17.5" x14ac:dyDescent="0.2">
      <c r="A94" s="5"/>
      <c r="B94" s="5"/>
      <c r="C94" s="5"/>
      <c r="D94" s="5"/>
      <c r="E94" s="5"/>
      <c r="F94" s="5"/>
      <c r="G94" s="5"/>
      <c r="H94" s="5"/>
      <c r="I94" s="5"/>
      <c r="J94" s="5"/>
      <c r="K94" s="5"/>
    </row>
    <row r="95" spans="1:11" ht="17.5" x14ac:dyDescent="0.2">
      <c r="A95" s="5"/>
      <c r="B95" s="5"/>
      <c r="C95" s="5"/>
      <c r="D95" s="5"/>
      <c r="E95" s="5"/>
      <c r="F95" s="5"/>
      <c r="G95" s="5"/>
      <c r="H95" s="5"/>
      <c r="I95" s="5"/>
      <c r="J95" s="5"/>
      <c r="K95" s="5"/>
    </row>
    <row r="96" spans="1:11" ht="16.5" x14ac:dyDescent="0.2">
      <c r="A96" s="339" t="s">
        <v>472</v>
      </c>
      <c r="B96" s="339"/>
      <c r="C96" s="339"/>
      <c r="D96" s="339"/>
      <c r="E96" s="339"/>
      <c r="F96" s="339"/>
      <c r="G96" s="339"/>
      <c r="H96" s="339"/>
      <c r="I96" s="339"/>
      <c r="J96" s="339"/>
      <c r="K96" s="4"/>
    </row>
    <row r="97" spans="1:11" ht="18" customHeight="1" x14ac:dyDescent="0.2">
      <c r="A97" s="344" t="s">
        <v>450</v>
      </c>
      <c r="B97" s="344"/>
      <c r="C97" s="344"/>
      <c r="D97" s="344"/>
      <c r="E97" s="344"/>
      <c r="F97" s="344"/>
      <c r="G97" s="344"/>
      <c r="H97" s="344"/>
      <c r="I97" s="344"/>
      <c r="J97" s="344"/>
      <c r="K97" s="6"/>
    </row>
    <row r="98" spans="1:11" ht="18" customHeight="1" x14ac:dyDescent="0.2">
      <c r="A98" s="328" t="s">
        <v>127</v>
      </c>
      <c r="B98" s="328"/>
      <c r="C98" s="328"/>
      <c r="D98" s="328"/>
      <c r="E98" s="328"/>
      <c r="F98" s="328"/>
      <c r="G98" s="328"/>
      <c r="H98" s="328"/>
      <c r="I98" s="328"/>
      <c r="J98" s="328"/>
      <c r="K98" s="6"/>
    </row>
    <row r="99" spans="1:11" ht="18" customHeight="1" thickBot="1" x14ac:dyDescent="0.25">
      <c r="A99" s="287" t="s">
        <v>52</v>
      </c>
      <c r="B99" s="287"/>
      <c r="C99" s="287"/>
      <c r="D99" s="287"/>
      <c r="E99" s="287"/>
      <c r="F99" s="287"/>
      <c r="G99" s="287"/>
      <c r="H99" s="287"/>
      <c r="I99" s="287"/>
      <c r="J99" s="287"/>
      <c r="K99" s="6"/>
    </row>
    <row r="100" spans="1:11" ht="17.25" customHeight="1" thickBot="1" x14ac:dyDescent="0.25">
      <c r="A100" s="301" t="s">
        <v>4</v>
      </c>
      <c r="B100" s="302"/>
      <c r="C100" s="302"/>
      <c r="D100" s="302"/>
      <c r="E100" s="303"/>
      <c r="F100" s="36"/>
      <c r="G100" s="300" t="s">
        <v>5</v>
      </c>
      <c r="H100" s="300"/>
      <c r="I100" s="300" t="s">
        <v>6</v>
      </c>
      <c r="J100" s="300"/>
      <c r="K100" s="33"/>
    </row>
    <row r="101" spans="1:11" ht="17.25" customHeight="1" x14ac:dyDescent="0.2">
      <c r="A101" s="325" t="s">
        <v>22</v>
      </c>
      <c r="B101" s="326"/>
      <c r="C101" s="326"/>
      <c r="D101" s="326"/>
      <c r="E101" s="327"/>
      <c r="F101" s="299"/>
      <c r="G101" s="304" t="s">
        <v>7</v>
      </c>
      <c r="H101" s="305"/>
      <c r="I101" s="304" t="s">
        <v>8</v>
      </c>
      <c r="J101" s="305"/>
      <c r="K101" s="34"/>
    </row>
    <row r="102" spans="1:11" ht="17.25" customHeight="1" thickBot="1" x14ac:dyDescent="0.25">
      <c r="A102" s="170" t="s">
        <v>449</v>
      </c>
      <c r="B102" s="329" t="str">
        <f>入力シート!C36&amp;"にレベル２大雨注意報の発表"</f>
        <v>静岡市南部にレベル２大雨注意報の発表</v>
      </c>
      <c r="C102" s="329"/>
      <c r="D102" s="329"/>
      <c r="E102" s="330"/>
      <c r="F102" s="299"/>
      <c r="G102" s="306"/>
      <c r="H102" s="307"/>
      <c r="I102" s="306"/>
      <c r="J102" s="307"/>
      <c r="K102" s="34"/>
    </row>
    <row r="103" spans="1:11" ht="17.25" customHeight="1" x14ac:dyDescent="0.2">
      <c r="A103" s="170"/>
      <c r="B103" s="329"/>
      <c r="C103" s="329"/>
      <c r="D103" s="329"/>
      <c r="E103" s="330"/>
      <c r="F103" s="299"/>
      <c r="G103" s="316" t="s">
        <v>409</v>
      </c>
      <c r="H103" s="317"/>
      <c r="I103" s="310" t="s">
        <v>410</v>
      </c>
      <c r="J103" s="311"/>
      <c r="K103" s="34"/>
    </row>
    <row r="104" spans="1:11" ht="6" customHeight="1" x14ac:dyDescent="0.2">
      <c r="A104" s="170"/>
      <c r="B104" s="197"/>
      <c r="C104" s="197"/>
      <c r="D104" s="197"/>
      <c r="E104" s="198"/>
      <c r="F104" s="299"/>
      <c r="G104" s="316"/>
      <c r="H104" s="317"/>
      <c r="I104" s="310"/>
      <c r="J104" s="311"/>
      <c r="K104" s="34"/>
    </row>
    <row r="105" spans="1:11" ht="17.25" customHeight="1" thickBot="1" x14ac:dyDescent="0.25">
      <c r="A105" s="170" t="str">
        <f>IF(OR(($B$105=Sheet1!$A$2),(出力シート!$B$105=Sheet1!$A$3)),"➢","")</f>
        <v>➢</v>
      </c>
      <c r="B105" s="171" t="str">
        <f>入力シート!$C$54</f>
        <v>安倍川</v>
      </c>
      <c r="C105" s="287" t="str">
        <f>IF(OR(($B$105=Sheet1!$A$2),(出力シート!$B$105=Sheet1!$A$3)),Sheet1!$F$5,"")</f>
        <v>レベル２氾濫注意報</v>
      </c>
      <c r="D105" s="287"/>
      <c r="E105" s="288"/>
      <c r="F105" s="299"/>
      <c r="G105" s="490"/>
      <c r="H105" s="491"/>
      <c r="I105" s="306"/>
      <c r="J105" s="307"/>
      <c r="K105" s="34"/>
    </row>
    <row r="106" spans="1:11" ht="7.5" customHeight="1" x14ac:dyDescent="0.2">
      <c r="A106" s="170"/>
      <c r="B106" s="171"/>
      <c r="C106" s="183"/>
      <c r="D106" s="183"/>
      <c r="E106" s="199"/>
      <c r="F106" s="299"/>
      <c r="G106" s="331" t="s">
        <v>411</v>
      </c>
      <c r="H106" s="332"/>
      <c r="I106" s="304" t="s">
        <v>433</v>
      </c>
      <c r="J106" s="305"/>
      <c r="K106" s="34"/>
    </row>
    <row r="107" spans="1:11" ht="17.25" customHeight="1" x14ac:dyDescent="0.2">
      <c r="A107" s="170" t="s">
        <v>201</v>
      </c>
      <c r="B107" s="496" t="str">
        <f>IF(OR(入力シート!C54&lt;&gt;"",入力シート!C60&lt;&gt;"",入力シート!C67&lt;&gt;"",入力シート!C73&lt;&gt;"",入力シート!C79&lt;&gt;""),"次の河川のキキクルが黄色表示のとき","")</f>
        <v>次の河川のキキクルが黄色表示のとき</v>
      </c>
      <c r="C107" s="496"/>
      <c r="D107" s="496"/>
      <c r="E107" s="497"/>
      <c r="F107" s="299"/>
      <c r="G107" s="333"/>
      <c r="H107" s="334"/>
      <c r="I107" s="310"/>
      <c r="J107" s="311"/>
      <c r="K107" s="34"/>
    </row>
    <row r="108" spans="1:11" ht="17.25" customHeight="1" thickBot="1" x14ac:dyDescent="0.25">
      <c r="A108" s="170"/>
      <c r="B108" s="496"/>
      <c r="C108" s="496"/>
      <c r="D108" s="496"/>
      <c r="E108" s="497"/>
      <c r="F108" s="299"/>
      <c r="G108" s="335"/>
      <c r="H108" s="336"/>
      <c r="I108" s="306"/>
      <c r="J108" s="307"/>
      <c r="K108" s="34"/>
    </row>
    <row r="109" spans="1:11" ht="17.25" customHeight="1" x14ac:dyDescent="0.2">
      <c r="A109" s="170"/>
      <c r="B109" s="200" t="str">
        <f>入力シート!C54</f>
        <v>安倍川</v>
      </c>
      <c r="C109" s="200" t="str">
        <f>入力シート!C60</f>
        <v>藁科川</v>
      </c>
      <c r="D109" s="202" t="str">
        <f>入力シート!C67</f>
        <v>藁科川上流</v>
      </c>
      <c r="E109" s="201" t="str">
        <f>入力シート!C73</f>
        <v>継川</v>
      </c>
      <c r="F109" s="299"/>
      <c r="G109" s="304" t="s">
        <v>468</v>
      </c>
      <c r="H109" s="305"/>
      <c r="I109" s="304" t="s">
        <v>433</v>
      </c>
      <c r="J109" s="305"/>
      <c r="K109" s="34"/>
    </row>
    <row r="110" spans="1:11" ht="17.25" customHeight="1" thickBot="1" x14ac:dyDescent="0.25">
      <c r="A110" s="172"/>
      <c r="B110" s="321" t="str">
        <f>入力シート!C79</f>
        <v>草薙川</v>
      </c>
      <c r="C110" s="321"/>
      <c r="D110" s="321"/>
      <c r="E110" s="322"/>
      <c r="F110" s="299"/>
      <c r="G110" s="306"/>
      <c r="H110" s="307"/>
      <c r="I110" s="306"/>
      <c r="J110" s="307"/>
      <c r="K110" s="34"/>
    </row>
    <row r="111" spans="1:11" ht="17.25" customHeight="1" thickBot="1" x14ac:dyDescent="0.25">
      <c r="A111" s="124"/>
      <c r="B111" s="123"/>
      <c r="C111" s="123"/>
      <c r="D111" s="123"/>
      <c r="E111" s="123"/>
      <c r="F111" s="55"/>
      <c r="G111" s="34"/>
      <c r="H111" s="34"/>
      <c r="I111" s="34"/>
      <c r="J111" s="34"/>
      <c r="K111" s="34"/>
    </row>
    <row r="112" spans="1:11" ht="17.25" customHeight="1" x14ac:dyDescent="0.2">
      <c r="A112" s="325" t="s">
        <v>22</v>
      </c>
      <c r="B112" s="326"/>
      <c r="C112" s="326"/>
      <c r="D112" s="326"/>
      <c r="E112" s="327"/>
      <c r="F112" s="299"/>
      <c r="G112" s="293" t="s">
        <v>151</v>
      </c>
      <c r="H112" s="295"/>
      <c r="I112" s="293" t="s">
        <v>8</v>
      </c>
      <c r="J112" s="294"/>
      <c r="K112" s="35"/>
    </row>
    <row r="113" spans="1:11" ht="17.25" customHeight="1" x14ac:dyDescent="0.2">
      <c r="A113" s="170" t="s">
        <v>201</v>
      </c>
      <c r="B113" s="297" t="str">
        <f>入力シート!C36&amp;"にレベル３大雨警報の発表"</f>
        <v>静岡市南部にレベル３大雨警報の発表</v>
      </c>
      <c r="C113" s="297"/>
      <c r="D113" s="297"/>
      <c r="E113" s="298"/>
      <c r="F113" s="299"/>
      <c r="G113" s="289"/>
      <c r="H113" s="296"/>
      <c r="I113" s="289"/>
      <c r="J113" s="290"/>
      <c r="K113" s="35"/>
    </row>
    <row r="114" spans="1:11" ht="17.25" customHeight="1" x14ac:dyDescent="0.2">
      <c r="A114" s="203"/>
      <c r="B114" s="297"/>
      <c r="C114" s="297"/>
      <c r="D114" s="297"/>
      <c r="E114" s="298"/>
      <c r="F114" s="299"/>
      <c r="G114" s="289" t="s">
        <v>9</v>
      </c>
      <c r="H114" s="296"/>
      <c r="I114" s="289" t="s">
        <v>10</v>
      </c>
      <c r="J114" s="290"/>
      <c r="K114" s="35"/>
    </row>
    <row r="115" spans="1:11" ht="8.5" customHeight="1" x14ac:dyDescent="0.2">
      <c r="A115" s="203"/>
      <c r="B115" s="181"/>
      <c r="C115" s="181"/>
      <c r="D115" s="181"/>
      <c r="E115" s="182"/>
      <c r="F115" s="299"/>
      <c r="G115" s="289"/>
      <c r="H115" s="296"/>
      <c r="I115" s="289"/>
      <c r="J115" s="290"/>
      <c r="K115" s="35"/>
    </row>
    <row r="116" spans="1:11" ht="17.25" customHeight="1" x14ac:dyDescent="0.2">
      <c r="A116" s="170" t="str">
        <f>IF(OR(($B$105=Sheet1!$A$2),(出力シート!$B$105=Sheet1!$A$3)),"➢","")</f>
        <v>➢</v>
      </c>
      <c r="B116" s="171" t="str">
        <f>入力シート!C54</f>
        <v>安倍川</v>
      </c>
      <c r="C116" s="287" t="str">
        <f>IF(OR(($B$105=Sheet1!$A$2),(出力シート!$B$105=Sheet1!$A$3)),Sheet1!F4,"")</f>
        <v>レベル３氾濫警報</v>
      </c>
      <c r="D116" s="287"/>
      <c r="E116" s="288"/>
      <c r="F116" s="299"/>
      <c r="G116" s="289"/>
      <c r="H116" s="296"/>
      <c r="I116" s="289"/>
      <c r="J116" s="290"/>
      <c r="K116" s="35"/>
    </row>
    <row r="117" spans="1:11" ht="8.5" customHeight="1" x14ac:dyDescent="0.2">
      <c r="A117" s="170"/>
      <c r="B117" s="171"/>
      <c r="C117" s="183"/>
      <c r="D117" s="183"/>
      <c r="E117" s="199"/>
      <c r="F117" s="299"/>
      <c r="G117" s="308" t="s">
        <v>11</v>
      </c>
      <c r="H117" s="309"/>
      <c r="I117" s="314" t="s">
        <v>8</v>
      </c>
      <c r="J117" s="315"/>
      <c r="K117" s="35"/>
    </row>
    <row r="118" spans="1:11" ht="17.25" customHeight="1" x14ac:dyDescent="0.2">
      <c r="A118" s="170" t="s">
        <v>201</v>
      </c>
      <c r="B118" s="496" t="str">
        <f>IF(OR(入力シート!C54&lt;&gt;"",入力シート!C60&lt;&gt;"",入力シート!C67&lt;&gt;"",入力シート!C73&lt;&gt;"",入力シート!C79&lt;&gt;""),"次の河川のキキクルが赤色表示のとき","")</f>
        <v>次の河川のキキクルが赤色表示のとき</v>
      </c>
      <c r="C118" s="496"/>
      <c r="D118" s="496"/>
      <c r="E118" s="497"/>
      <c r="F118" s="299"/>
      <c r="G118" s="310"/>
      <c r="H118" s="311"/>
      <c r="I118" s="316"/>
      <c r="J118" s="317"/>
      <c r="K118" s="35"/>
    </row>
    <row r="119" spans="1:11" ht="17.25" customHeight="1" x14ac:dyDescent="0.2">
      <c r="A119" s="170"/>
      <c r="B119" s="496"/>
      <c r="C119" s="496"/>
      <c r="D119" s="496"/>
      <c r="E119" s="497"/>
      <c r="F119" s="299"/>
      <c r="G119" s="312"/>
      <c r="H119" s="313"/>
      <c r="I119" s="318"/>
      <c r="J119" s="319"/>
      <c r="K119" s="35"/>
    </row>
    <row r="120" spans="1:11" ht="17.25" customHeight="1" x14ac:dyDescent="0.2">
      <c r="A120" s="170"/>
      <c r="B120" s="174" t="str">
        <f>入力シート!C54</f>
        <v>安倍川</v>
      </c>
      <c r="C120" s="204" t="str">
        <f>入力シート!C60</f>
        <v>藁科川</v>
      </c>
      <c r="D120" s="204" t="str">
        <f>入力シート!C67</f>
        <v>藁科川上流</v>
      </c>
      <c r="E120" s="205" t="str">
        <f>入力シート!C73</f>
        <v>継川</v>
      </c>
      <c r="F120" s="299"/>
      <c r="G120" s="314" t="s">
        <v>12</v>
      </c>
      <c r="H120" s="315"/>
      <c r="I120" s="289" t="s">
        <v>8</v>
      </c>
      <c r="J120" s="290"/>
      <c r="K120" s="35"/>
    </row>
    <row r="121" spans="1:11" ht="17.25" customHeight="1" x14ac:dyDescent="0.2">
      <c r="A121" s="170"/>
      <c r="B121" s="323" t="str">
        <f>入力シート!C79</f>
        <v>草薙川</v>
      </c>
      <c r="C121" s="323"/>
      <c r="D121" s="323"/>
      <c r="E121" s="324"/>
      <c r="F121" s="299"/>
      <c r="G121" s="316"/>
      <c r="H121" s="317"/>
      <c r="I121" s="289"/>
      <c r="J121" s="290"/>
      <c r="K121" s="35"/>
    </row>
    <row r="122" spans="1:11" ht="17.25" customHeight="1" x14ac:dyDescent="0.2">
      <c r="A122" s="170" t="s">
        <v>201</v>
      </c>
      <c r="B122" s="245" t="str">
        <f>入力シート!C34&amp;"学区（地区）に浸水に関する警戒レベル３高齢者等避難の発表"</f>
        <v>葵学区（地区）に浸水に関する警戒レベル３高齢者等避難の発表</v>
      </c>
      <c r="C122" s="245"/>
      <c r="D122" s="245"/>
      <c r="E122" s="311"/>
      <c r="F122" s="299"/>
      <c r="G122" s="318"/>
      <c r="H122" s="319"/>
      <c r="I122" s="289"/>
      <c r="J122" s="290"/>
      <c r="K122" s="35"/>
    </row>
    <row r="123" spans="1:11" ht="17.25" customHeight="1" x14ac:dyDescent="0.2">
      <c r="A123" s="170"/>
      <c r="B123" s="245"/>
      <c r="C123" s="245"/>
      <c r="D123" s="245"/>
      <c r="E123" s="311"/>
      <c r="F123" s="299"/>
      <c r="G123" s="289" t="s">
        <v>13</v>
      </c>
      <c r="H123" s="296"/>
      <c r="I123" s="289" t="s">
        <v>10</v>
      </c>
      <c r="J123" s="290"/>
      <c r="K123" s="35"/>
    </row>
    <row r="124" spans="1:11" ht="10.5" customHeight="1" thickBot="1" x14ac:dyDescent="0.25">
      <c r="A124" s="172"/>
      <c r="B124" s="320"/>
      <c r="C124" s="320"/>
      <c r="D124" s="320"/>
      <c r="E124" s="307"/>
      <c r="F124" s="299"/>
      <c r="G124" s="291"/>
      <c r="H124" s="492"/>
      <c r="I124" s="291"/>
      <c r="J124" s="292"/>
      <c r="K124" s="35"/>
    </row>
    <row r="125" spans="1:11" ht="17.25" customHeight="1" thickBot="1" x14ac:dyDescent="0.25">
      <c r="A125" s="124"/>
      <c r="B125" s="123"/>
      <c r="C125" s="123"/>
      <c r="D125" s="123"/>
      <c r="E125" s="123"/>
      <c r="F125" s="55"/>
      <c r="G125" s="35"/>
      <c r="H125" s="35"/>
      <c r="I125" s="35"/>
      <c r="J125" s="35"/>
      <c r="K125" s="35"/>
    </row>
    <row r="126" spans="1:11" ht="17.25" customHeight="1" x14ac:dyDescent="0.2">
      <c r="A126" s="368" t="s">
        <v>22</v>
      </c>
      <c r="B126" s="369"/>
      <c r="C126" s="369"/>
      <c r="D126" s="369"/>
      <c r="E126" s="370"/>
      <c r="F126" s="299"/>
      <c r="G126" s="362" t="s">
        <v>412</v>
      </c>
      <c r="H126" s="493"/>
      <c r="I126" s="362" t="s">
        <v>10</v>
      </c>
      <c r="J126" s="363"/>
      <c r="K126" s="34"/>
    </row>
    <row r="127" spans="1:11" ht="17.25" customHeight="1" x14ac:dyDescent="0.2">
      <c r="A127" s="170" t="s">
        <v>201</v>
      </c>
      <c r="B127" s="371" t="str">
        <f>入力シート!C36&amp;"にレベル４大雨危険警報の発表"</f>
        <v>静岡市南部にレベル４大雨危険警報の発表</v>
      </c>
      <c r="C127" s="372"/>
      <c r="D127" s="372"/>
      <c r="E127" s="373"/>
      <c r="F127" s="299"/>
      <c r="G127" s="364"/>
      <c r="H127" s="494"/>
      <c r="I127" s="364"/>
      <c r="J127" s="365"/>
      <c r="K127" s="34"/>
    </row>
    <row r="128" spans="1:11" ht="17.25" customHeight="1" x14ac:dyDescent="0.2">
      <c r="A128" s="170"/>
      <c r="B128" s="371"/>
      <c r="C128" s="372"/>
      <c r="D128" s="372"/>
      <c r="E128" s="373"/>
      <c r="F128" s="299"/>
      <c r="G128" s="364"/>
      <c r="H128" s="494"/>
      <c r="I128" s="364"/>
      <c r="J128" s="365"/>
      <c r="K128" s="34"/>
    </row>
    <row r="129" spans="1:11" ht="8.5" customHeight="1" x14ac:dyDescent="0.2">
      <c r="A129" s="170"/>
      <c r="B129" s="8"/>
      <c r="C129" s="8"/>
      <c r="D129" s="8"/>
      <c r="E129" s="68"/>
      <c r="F129" s="299"/>
      <c r="G129" s="364"/>
      <c r="H129" s="494"/>
      <c r="I129" s="364"/>
      <c r="J129" s="365"/>
      <c r="K129" s="34"/>
    </row>
    <row r="130" spans="1:11" ht="17.25" customHeight="1" x14ac:dyDescent="0.2">
      <c r="A130" s="170" t="str">
        <f>IF(OR(($B$105=Sheet1!$A$2),(出力シート!$B$105=Sheet1!$A$3)),"➢","")</f>
        <v>➢</v>
      </c>
      <c r="B130" s="173" t="str">
        <f>入力シート!$C$54</f>
        <v>安倍川</v>
      </c>
      <c r="C130" s="287" t="str">
        <f>IF(OR(($B$105=Sheet1!$A$2),(出力シート!$B$105=Sheet1!$A$3)),Sheet1!F3,"")</f>
        <v>レベル４氾濫危険警報</v>
      </c>
      <c r="D130" s="287"/>
      <c r="E130" s="288"/>
      <c r="F130" s="299"/>
      <c r="G130" s="364"/>
      <c r="H130" s="494"/>
      <c r="I130" s="364"/>
      <c r="J130" s="365"/>
      <c r="K130" s="34"/>
    </row>
    <row r="131" spans="1:11" ht="10" customHeight="1" x14ac:dyDescent="0.2">
      <c r="A131" s="170"/>
      <c r="B131" s="173"/>
      <c r="C131" s="183"/>
      <c r="D131" s="183"/>
      <c r="E131" s="199"/>
      <c r="F131" s="299"/>
      <c r="G131" s="364"/>
      <c r="H131" s="494"/>
      <c r="I131" s="364"/>
      <c r="J131" s="365"/>
      <c r="K131" s="34"/>
    </row>
    <row r="132" spans="1:11" ht="17.25" customHeight="1" x14ac:dyDescent="0.2">
      <c r="A132" s="170" t="s">
        <v>201</v>
      </c>
      <c r="B132" s="498" t="str">
        <f>IF(OR(入力シート!C54&lt;&gt;"",入力シート!C60&lt;&gt;"",入力シート!C67&lt;&gt;"",入力シート!C73&lt;&gt;"",入力シート!C79&lt;&gt;""),"次の河川のキキクルが紫色表示のとき","")</f>
        <v>次の河川のキキクルが紫色表示のとき</v>
      </c>
      <c r="C132" s="498"/>
      <c r="D132" s="498"/>
      <c r="E132" s="499"/>
      <c r="F132" s="299"/>
      <c r="G132" s="364"/>
      <c r="H132" s="494"/>
      <c r="I132" s="364"/>
      <c r="J132" s="365"/>
      <c r="K132" s="34"/>
    </row>
    <row r="133" spans="1:11" ht="17.25" customHeight="1" x14ac:dyDescent="0.2">
      <c r="A133" s="170"/>
      <c r="B133" s="498"/>
      <c r="C133" s="498"/>
      <c r="D133" s="498"/>
      <c r="E133" s="499"/>
      <c r="F133" s="299"/>
      <c r="G133" s="364"/>
      <c r="H133" s="494"/>
      <c r="I133" s="364"/>
      <c r="J133" s="365"/>
      <c r="K133" s="34"/>
    </row>
    <row r="134" spans="1:11" ht="17.25" customHeight="1" x14ac:dyDescent="0.2">
      <c r="A134" s="203"/>
      <c r="B134" s="174" t="str">
        <f>入力シート!C54</f>
        <v>安倍川</v>
      </c>
      <c r="C134" s="204" t="str">
        <f>入力シート!C60</f>
        <v>藁科川</v>
      </c>
      <c r="D134" s="204" t="str">
        <f>入力シート!C67</f>
        <v>藁科川上流</v>
      </c>
      <c r="E134" s="205" t="str">
        <f>入力シート!C73</f>
        <v>継川</v>
      </c>
      <c r="F134" s="299"/>
      <c r="G134" s="364"/>
      <c r="H134" s="494"/>
      <c r="I134" s="364"/>
      <c r="J134" s="365"/>
      <c r="K134" s="34"/>
    </row>
    <row r="135" spans="1:11" ht="17.25" customHeight="1" x14ac:dyDescent="0.2">
      <c r="A135" s="203"/>
      <c r="B135" s="323" t="str">
        <f>入力シート!C79</f>
        <v>草薙川</v>
      </c>
      <c r="C135" s="323"/>
      <c r="D135" s="323"/>
      <c r="E135" s="324"/>
      <c r="F135" s="299"/>
      <c r="G135" s="364"/>
      <c r="H135" s="494"/>
      <c r="I135" s="364"/>
      <c r="J135" s="365"/>
      <c r="K135" s="34"/>
    </row>
    <row r="136" spans="1:11" ht="17.25" customHeight="1" x14ac:dyDescent="0.2">
      <c r="A136" s="170" t="str">
        <f>IF(ISNUMBER(入力シート!C104),"➢","")</f>
        <v>➢</v>
      </c>
      <c r="B136" s="329" t="str">
        <f>入力シート!C34&amp;"学区（地区）に警戒レベル４避難指示の発表"</f>
        <v>葵学区（地区）に警戒レベル４避難指示の発表</v>
      </c>
      <c r="C136" s="329"/>
      <c r="D136" s="329"/>
      <c r="E136" s="330"/>
      <c r="F136" s="299"/>
      <c r="G136" s="364"/>
      <c r="H136" s="494"/>
      <c r="I136" s="364"/>
      <c r="J136" s="365"/>
      <c r="K136" s="34"/>
    </row>
    <row r="137" spans="1:11" ht="17.25" customHeight="1" thickBot="1" x14ac:dyDescent="0.25">
      <c r="A137" s="172"/>
      <c r="B137" s="376"/>
      <c r="C137" s="376"/>
      <c r="D137" s="376"/>
      <c r="E137" s="377"/>
      <c r="F137" s="299"/>
      <c r="G137" s="366"/>
      <c r="H137" s="495"/>
      <c r="I137" s="366"/>
      <c r="J137" s="367"/>
      <c r="K137" s="34"/>
    </row>
    <row r="138" spans="1:11" ht="16.5" x14ac:dyDescent="0.2">
      <c r="A138" s="339" t="s">
        <v>149</v>
      </c>
      <c r="B138" s="339"/>
      <c r="C138" s="339"/>
      <c r="D138" s="339"/>
      <c r="E138" s="339"/>
      <c r="F138" s="339"/>
      <c r="G138" s="339"/>
      <c r="H138" s="339"/>
      <c r="I138" s="339"/>
      <c r="J138" s="339"/>
      <c r="K138" s="34"/>
    </row>
    <row r="139" spans="1:11" ht="17.25" customHeight="1" x14ac:dyDescent="0.2"/>
    <row r="140" spans="1:11" ht="17.25" customHeight="1" x14ac:dyDescent="0.2">
      <c r="B140" s="174" t="s">
        <v>175</v>
      </c>
    </row>
    <row r="141" spans="1:11" ht="17.25" customHeight="1" x14ac:dyDescent="0.2"/>
    <row r="142" spans="1:11" ht="17.25" customHeight="1" x14ac:dyDescent="0.2"/>
    <row r="143" spans="1:11" ht="17.25" customHeight="1" x14ac:dyDescent="0.2"/>
    <row r="144" spans="1:11" ht="17.25" customHeight="1" x14ac:dyDescent="0.2"/>
    <row r="145" spans="1:10" ht="17.25" customHeight="1" x14ac:dyDescent="0.2">
      <c r="A145" s="381" t="s">
        <v>458</v>
      </c>
      <c r="B145" s="381"/>
      <c r="C145" s="381"/>
      <c r="D145" s="381"/>
      <c r="E145" s="381"/>
      <c r="F145" s="381"/>
      <c r="G145" s="381"/>
      <c r="H145" s="381"/>
      <c r="I145" s="381"/>
      <c r="J145" s="381"/>
    </row>
    <row r="146" spans="1:10" ht="17.25" customHeight="1" x14ac:dyDescent="0.2">
      <c r="A146" s="381"/>
      <c r="B146" s="381"/>
      <c r="C146" s="381"/>
      <c r="D146" s="381"/>
      <c r="E146" s="381"/>
      <c r="F146" s="381"/>
      <c r="G146" s="381"/>
      <c r="H146" s="381"/>
      <c r="I146" s="381"/>
      <c r="J146" s="381"/>
    </row>
    <row r="147" spans="1:10" ht="17.25" customHeight="1" x14ac:dyDescent="0.2"/>
    <row r="148" spans="1:10" ht="17.25" customHeight="1" x14ac:dyDescent="0.2"/>
    <row r="149" spans="1:10" ht="17.25" customHeight="1" x14ac:dyDescent="0.2"/>
    <row r="150" spans="1:10" ht="17.25" customHeight="1" x14ac:dyDescent="0.2"/>
    <row r="151" spans="1:10" ht="17.25" customHeight="1" x14ac:dyDescent="0.2"/>
    <row r="152" spans="1:10" ht="17.25" customHeight="1" x14ac:dyDescent="0.2"/>
    <row r="153" spans="1:10" ht="17.25" customHeight="1" x14ac:dyDescent="0.2"/>
    <row r="154" spans="1:10" ht="17.25" customHeight="1" x14ac:dyDescent="0.2"/>
    <row r="155" spans="1:10" ht="17.25" customHeight="1" x14ac:dyDescent="0.2"/>
    <row r="156" spans="1:10" ht="17.25" customHeight="1" x14ac:dyDescent="0.2"/>
    <row r="157" spans="1:10" ht="17.25" customHeight="1" x14ac:dyDescent="0.2"/>
    <row r="158" spans="1:10" ht="17.25" customHeight="1" x14ac:dyDescent="0.2"/>
    <row r="159" spans="1:10" ht="17.25" customHeight="1" x14ac:dyDescent="0.2"/>
    <row r="160" spans="1:10" ht="17.25" customHeight="1" x14ac:dyDescent="0.2"/>
    <row r="161" customFormat="1" ht="17.25" customHeight="1" x14ac:dyDescent="0.2"/>
    <row r="162" customFormat="1" ht="17.25" customHeight="1" x14ac:dyDescent="0.2"/>
    <row r="163" customFormat="1" ht="17.25" customHeight="1" x14ac:dyDescent="0.2"/>
    <row r="164" customFormat="1" ht="17.25" customHeight="1" x14ac:dyDescent="0.2"/>
    <row r="165" customFormat="1" ht="17.25" customHeight="1" x14ac:dyDescent="0.2"/>
    <row r="166" customFormat="1" ht="17.25" customHeight="1" x14ac:dyDescent="0.2"/>
    <row r="167" customFormat="1" ht="17.25" customHeight="1" x14ac:dyDescent="0.2"/>
    <row r="168" customFormat="1" ht="17.25" customHeight="1" x14ac:dyDescent="0.2"/>
    <row r="169" customFormat="1" ht="17.25" customHeight="1" x14ac:dyDescent="0.2"/>
    <row r="170" customFormat="1" ht="17.25" customHeight="1" x14ac:dyDescent="0.2"/>
    <row r="171" customFormat="1" ht="17.25" customHeight="1" x14ac:dyDescent="0.2"/>
    <row r="172" customFormat="1" ht="17.25" customHeight="1" x14ac:dyDescent="0.2"/>
    <row r="173" customFormat="1" ht="17.25" customHeight="1" x14ac:dyDescent="0.2"/>
    <row r="174" customFormat="1" ht="17.25" customHeight="1" x14ac:dyDescent="0.2"/>
    <row r="175" customFormat="1" ht="17.25" customHeight="1" x14ac:dyDescent="0.2"/>
    <row r="176" customFormat="1" ht="17.25" customHeight="1" x14ac:dyDescent="0.2"/>
    <row r="177" customFormat="1" ht="17.25" customHeight="1" x14ac:dyDescent="0.2"/>
    <row r="178" customFormat="1" ht="17.25" customHeight="1" x14ac:dyDescent="0.2"/>
    <row r="179" customFormat="1" ht="17.25" customHeight="1" x14ac:dyDescent="0.2"/>
    <row r="180" customFormat="1" ht="17.25" customHeight="1" x14ac:dyDescent="0.2"/>
    <row r="181" customFormat="1" ht="17.25" customHeight="1" x14ac:dyDescent="0.2"/>
    <row r="182" customFormat="1" ht="17.25" customHeight="1" x14ac:dyDescent="0.2"/>
    <row r="183" customFormat="1" ht="17.25" customHeight="1" x14ac:dyDescent="0.2"/>
    <row r="184" customFormat="1" ht="17.25" customHeight="1" x14ac:dyDescent="0.2"/>
    <row r="185" customFormat="1" ht="17.25" customHeight="1" x14ac:dyDescent="0.2"/>
    <row r="186" customFormat="1" ht="17.25" customHeight="1" x14ac:dyDescent="0.2"/>
    <row r="187" customFormat="1" ht="17.25" customHeight="1" x14ac:dyDescent="0.2"/>
    <row r="188" customFormat="1" ht="17.25" customHeight="1" x14ac:dyDescent="0.2"/>
    <row r="189" customFormat="1" ht="17.25" customHeight="1" x14ac:dyDescent="0.2"/>
    <row r="190" customFormat="1" ht="17.25" customHeight="1" x14ac:dyDescent="0.2"/>
    <row r="191" customFormat="1" ht="17.25" customHeight="1" x14ac:dyDescent="0.2"/>
    <row r="192" customFormat="1" ht="17.25" customHeight="1" x14ac:dyDescent="0.2"/>
    <row r="193" spans="1:11" ht="16.5" x14ac:dyDescent="0.2">
      <c r="A193" s="339" t="s">
        <v>153</v>
      </c>
      <c r="B193" s="339"/>
      <c r="C193" s="339"/>
      <c r="D193" s="339"/>
      <c r="E193" s="339"/>
      <c r="F193" s="339"/>
      <c r="G193" s="339"/>
      <c r="H193" s="339"/>
      <c r="I193" s="339"/>
      <c r="J193" s="339"/>
      <c r="K193" s="4"/>
    </row>
    <row r="194" spans="1:11" ht="16.5" x14ac:dyDescent="0.2">
      <c r="A194" s="339" t="s">
        <v>171</v>
      </c>
      <c r="B194" s="339"/>
      <c r="C194" s="339"/>
      <c r="D194" s="339"/>
      <c r="E194" s="339"/>
      <c r="F194" s="339"/>
      <c r="G194" s="339"/>
      <c r="H194" s="339"/>
      <c r="I194" s="339"/>
      <c r="J194" s="339"/>
      <c r="K194" s="4"/>
    </row>
    <row r="195" spans="1:11" ht="17.5" x14ac:dyDescent="0.2">
      <c r="A195" s="354" t="s">
        <v>14</v>
      </c>
      <c r="B195" s="354"/>
      <c r="C195" s="354"/>
      <c r="D195" s="354"/>
      <c r="E195" s="354"/>
      <c r="F195" s="354"/>
      <c r="G195" s="354"/>
      <c r="H195" s="354"/>
      <c r="I195" s="354"/>
      <c r="J195" s="354"/>
      <c r="K195" s="7"/>
    </row>
    <row r="196" spans="1:11" ht="17" thickBot="1" x14ac:dyDescent="0.25">
      <c r="A196" s="1"/>
    </row>
    <row r="197" spans="1:11" ht="16.5" x14ac:dyDescent="0.2">
      <c r="A197" s="40" t="s">
        <v>15</v>
      </c>
      <c r="B197" s="41"/>
      <c r="C197" s="42"/>
      <c r="D197" s="401" t="s">
        <v>16</v>
      </c>
      <c r="E197" s="401"/>
      <c r="F197" s="401"/>
      <c r="G197" s="401"/>
      <c r="H197" s="401"/>
      <c r="I197" s="401"/>
      <c r="J197" s="402"/>
      <c r="K197" s="36"/>
    </row>
    <row r="198" spans="1:11" ht="17.5" x14ac:dyDescent="0.2">
      <c r="A198" s="43" t="s">
        <v>35</v>
      </c>
      <c r="B198" s="10"/>
      <c r="C198" s="378" t="s">
        <v>209</v>
      </c>
      <c r="D198" s="379"/>
      <c r="E198" s="379"/>
      <c r="F198" s="379"/>
      <c r="G198" s="379"/>
      <c r="H198" s="379"/>
      <c r="I198" s="379"/>
      <c r="J198" s="380"/>
      <c r="K198" s="7"/>
    </row>
    <row r="199" spans="1:11" ht="17.5" x14ac:dyDescent="0.2">
      <c r="A199" s="44"/>
      <c r="B199" s="45"/>
      <c r="C199" s="338" t="s">
        <v>88</v>
      </c>
      <c r="D199" s="339"/>
      <c r="E199" s="339"/>
      <c r="F199" s="339"/>
      <c r="G199" s="339"/>
      <c r="H199" s="339"/>
      <c r="I199" s="339"/>
      <c r="J199" s="340"/>
      <c r="K199" s="7"/>
    </row>
    <row r="200" spans="1:11" ht="17.5" x14ac:dyDescent="0.2">
      <c r="A200" s="44"/>
      <c r="B200" s="45"/>
      <c r="C200" s="338" t="s">
        <v>251</v>
      </c>
      <c r="D200" s="339"/>
      <c r="E200" s="339"/>
      <c r="F200" s="339"/>
      <c r="G200" s="339"/>
      <c r="H200" s="339"/>
      <c r="I200" s="339"/>
      <c r="J200" s="340"/>
      <c r="K200" s="7"/>
    </row>
    <row r="201" spans="1:11" ht="18" customHeight="1" x14ac:dyDescent="0.2">
      <c r="A201" s="44"/>
      <c r="B201" s="105"/>
      <c r="C201" s="338" t="s">
        <v>23</v>
      </c>
      <c r="D201" s="339"/>
      <c r="E201" s="339"/>
      <c r="F201" s="339"/>
      <c r="G201" s="339"/>
      <c r="H201" s="339"/>
      <c r="I201" s="339"/>
      <c r="J201" s="340"/>
      <c r="K201" s="53"/>
    </row>
    <row r="202" spans="1:11" ht="18" customHeight="1" x14ac:dyDescent="0.2">
      <c r="A202" s="44"/>
      <c r="B202" s="45"/>
      <c r="C202" s="117" t="s">
        <v>216</v>
      </c>
      <c r="D202" s="344" t="s">
        <v>178</v>
      </c>
      <c r="E202" s="344"/>
      <c r="F202" s="344"/>
      <c r="G202" s="344"/>
      <c r="H202" s="344"/>
      <c r="I202" s="344"/>
      <c r="J202" s="388"/>
      <c r="K202" s="54"/>
    </row>
    <row r="203" spans="1:11" ht="18" customHeight="1" x14ac:dyDescent="0.2">
      <c r="A203" s="44"/>
      <c r="B203" s="45"/>
      <c r="C203" s="355" t="s">
        <v>249</v>
      </c>
      <c r="D203" s="297"/>
      <c r="E203" s="297"/>
      <c r="F203" s="297"/>
      <c r="G203" s="297"/>
      <c r="H203" s="297"/>
      <c r="I203" s="297"/>
      <c r="J203" s="298"/>
      <c r="K203" s="54"/>
    </row>
    <row r="204" spans="1:11" ht="18" customHeight="1" x14ac:dyDescent="0.2">
      <c r="A204" s="44"/>
      <c r="B204" s="45"/>
      <c r="C204" s="355"/>
      <c r="D204" s="297"/>
      <c r="E204" s="297"/>
      <c r="F204" s="297"/>
      <c r="G204" s="297"/>
      <c r="H204" s="297"/>
      <c r="I204" s="297"/>
      <c r="J204" s="298"/>
      <c r="K204" s="54"/>
    </row>
    <row r="205" spans="1:11" ht="18" customHeight="1" x14ac:dyDescent="0.2">
      <c r="A205" s="44"/>
      <c r="B205" s="45"/>
      <c r="C205" s="117" t="s">
        <v>217</v>
      </c>
      <c r="D205" s="374" t="s">
        <v>170</v>
      </c>
      <c r="E205" s="374"/>
      <c r="F205" s="374"/>
      <c r="G205" s="374"/>
      <c r="H205" s="374"/>
      <c r="I205" s="374"/>
      <c r="J205" s="375"/>
      <c r="K205" s="54"/>
    </row>
    <row r="206" spans="1:11" ht="18" customHeight="1" x14ac:dyDescent="0.2">
      <c r="A206" s="46"/>
      <c r="B206" s="106"/>
      <c r="C206" s="118"/>
      <c r="D206" s="412"/>
      <c r="E206" s="412"/>
      <c r="F206" s="412"/>
      <c r="G206" s="412"/>
      <c r="H206" s="412"/>
      <c r="I206" s="412"/>
      <c r="J206" s="413"/>
      <c r="K206" s="54"/>
    </row>
    <row r="207" spans="1:11" ht="17.5" x14ac:dyDescent="0.2">
      <c r="A207" s="13" t="s">
        <v>24</v>
      </c>
      <c r="B207" s="108"/>
      <c r="C207" s="378"/>
      <c r="D207" s="379"/>
      <c r="E207" s="379"/>
      <c r="F207" s="379"/>
      <c r="G207" s="379"/>
      <c r="H207" s="379"/>
      <c r="I207" s="379"/>
      <c r="J207" s="380"/>
      <c r="K207" s="37"/>
    </row>
    <row r="208" spans="1:11" ht="16.5" x14ac:dyDescent="0.2">
      <c r="A208" s="14" t="s">
        <v>25</v>
      </c>
      <c r="B208" s="11"/>
      <c r="C208" s="338" t="s">
        <v>150</v>
      </c>
      <c r="D208" s="339"/>
      <c r="E208" s="339"/>
      <c r="F208" s="339"/>
      <c r="G208" s="339"/>
      <c r="H208" s="339"/>
      <c r="I208" s="339"/>
      <c r="J208" s="340"/>
      <c r="K208" s="37"/>
    </row>
    <row r="209" spans="1:11" ht="17.149999999999999" customHeight="1" x14ac:dyDescent="0.2">
      <c r="A209" s="14" t="s">
        <v>26</v>
      </c>
      <c r="B209" s="11"/>
      <c r="C209" s="119" t="s">
        <v>218</v>
      </c>
      <c r="D209" s="374" t="str">
        <f>"気象庁HPの指定河川洪水予報（https://www.jma.go.jp/bosai/flood/）"</f>
        <v>気象庁HPの指定河川洪水予報（https://www.jma.go.jp/bosai/flood/）</v>
      </c>
      <c r="E209" s="374"/>
      <c r="F209" s="374"/>
      <c r="G209" s="374"/>
      <c r="H209" s="374"/>
      <c r="I209" s="374"/>
      <c r="J209" s="375"/>
      <c r="K209" s="6"/>
    </row>
    <row r="210" spans="1:11" ht="19" x14ac:dyDescent="0.2">
      <c r="A210" s="14"/>
      <c r="B210" s="11"/>
      <c r="C210" s="120"/>
      <c r="D210" s="374"/>
      <c r="E210" s="374"/>
      <c r="F210" s="374"/>
      <c r="G210" s="374"/>
      <c r="H210" s="374"/>
      <c r="I210" s="374"/>
      <c r="J210" s="375"/>
      <c r="K210" s="6"/>
    </row>
    <row r="211" spans="1:11" ht="17.25" customHeight="1" x14ac:dyDescent="0.2">
      <c r="A211" s="14"/>
      <c r="B211" s="11"/>
      <c r="D211" s="54"/>
      <c r="E211" s="54"/>
      <c r="F211" s="54"/>
      <c r="G211" s="54"/>
      <c r="H211" s="54"/>
      <c r="I211" s="54"/>
      <c r="J211" s="111"/>
      <c r="K211" s="6"/>
    </row>
    <row r="212" spans="1:11" ht="17.25" customHeight="1" x14ac:dyDescent="0.2">
      <c r="A212" s="15"/>
      <c r="B212" s="12"/>
      <c r="C212" s="119" t="s">
        <v>218</v>
      </c>
      <c r="D212" s="374" t="s">
        <v>446</v>
      </c>
      <c r="E212" s="374"/>
      <c r="F212" s="374"/>
      <c r="G212" s="374"/>
      <c r="H212" s="374"/>
      <c r="I212" s="374"/>
      <c r="J212" s="375"/>
      <c r="K212" s="6"/>
    </row>
    <row r="213" spans="1:11" ht="17.25" customHeight="1" x14ac:dyDescent="0.2">
      <c r="A213" s="15"/>
      <c r="B213" s="12"/>
      <c r="C213" s="120"/>
      <c r="D213" s="374"/>
      <c r="E213" s="374"/>
      <c r="F213" s="374"/>
      <c r="G213" s="374"/>
      <c r="H213" s="374"/>
      <c r="I213" s="374"/>
      <c r="J213" s="375"/>
      <c r="K213" s="6"/>
    </row>
    <row r="214" spans="1:11" ht="19" x14ac:dyDescent="0.2">
      <c r="A214" s="14"/>
      <c r="B214" s="11"/>
      <c r="C214" s="120"/>
      <c r="D214" s="54"/>
      <c r="E214" s="54"/>
      <c r="F214" s="54"/>
      <c r="G214" s="54"/>
      <c r="H214" s="54"/>
      <c r="I214" s="54"/>
      <c r="J214" s="111"/>
      <c r="K214" s="6"/>
    </row>
    <row r="215" spans="1:11" ht="17.25" customHeight="1" x14ac:dyDescent="0.2">
      <c r="A215" s="14"/>
      <c r="B215" s="11"/>
      <c r="C215" s="119" t="s">
        <v>218</v>
      </c>
      <c r="D215" s="297" t="s">
        <v>179</v>
      </c>
      <c r="E215" s="297"/>
      <c r="F215" s="297"/>
      <c r="G215" s="297"/>
      <c r="H215" s="297"/>
      <c r="I215" s="297"/>
      <c r="J215" s="298"/>
      <c r="K215" s="6"/>
    </row>
    <row r="216" spans="1:11" ht="17.25" customHeight="1" x14ac:dyDescent="0.2">
      <c r="A216" s="15"/>
      <c r="B216" s="12"/>
      <c r="C216" s="119"/>
      <c r="D216" s="297"/>
      <c r="E216" s="297"/>
      <c r="F216" s="297"/>
      <c r="G216" s="297"/>
      <c r="H216" s="297"/>
      <c r="I216" s="297"/>
      <c r="J216" s="298"/>
      <c r="K216" s="6"/>
    </row>
    <row r="217" spans="1:11" ht="17.25" customHeight="1" x14ac:dyDescent="0.2">
      <c r="A217" s="15"/>
      <c r="B217" s="12"/>
      <c r="C217" s="120"/>
      <c r="D217" s="6"/>
      <c r="E217" s="6"/>
      <c r="F217" s="6"/>
      <c r="G217" s="6"/>
      <c r="H217" s="6"/>
      <c r="I217" s="6"/>
      <c r="J217" s="107"/>
      <c r="K217" s="6"/>
    </row>
    <row r="218" spans="1:11" ht="17.25" customHeight="1" x14ac:dyDescent="0.2">
      <c r="A218" s="15"/>
      <c r="B218" s="12"/>
      <c r="C218" s="119" t="s">
        <v>218</v>
      </c>
      <c r="D218" s="297" t="s">
        <v>172</v>
      </c>
      <c r="E218" s="297"/>
      <c r="F218" s="297"/>
      <c r="G218" s="297"/>
      <c r="H218" s="297"/>
      <c r="I218" s="297"/>
      <c r="J218" s="298"/>
      <c r="K218" s="6"/>
    </row>
    <row r="219" spans="1:11" ht="17.25" customHeight="1" x14ac:dyDescent="0.2">
      <c r="A219" s="16"/>
      <c r="B219" s="109"/>
      <c r="C219" s="116"/>
      <c r="D219" s="410"/>
      <c r="E219" s="410"/>
      <c r="F219" s="410"/>
      <c r="G219" s="410"/>
      <c r="H219" s="410"/>
      <c r="I219" s="410"/>
      <c r="J219" s="411"/>
      <c r="K219" s="6"/>
    </row>
    <row r="220" spans="1:11" ht="34.5" customHeight="1" x14ac:dyDescent="0.2">
      <c r="A220" s="356" t="s">
        <v>473</v>
      </c>
      <c r="B220" s="357"/>
      <c r="C220" s="341" t="s">
        <v>210</v>
      </c>
      <c r="D220" s="342"/>
      <c r="E220" s="342"/>
      <c r="F220" s="342"/>
      <c r="G220" s="342"/>
      <c r="H220" s="342"/>
      <c r="I220" s="342"/>
      <c r="J220" s="343"/>
      <c r="K220" s="4"/>
    </row>
    <row r="221" spans="1:11" ht="17.25" customHeight="1" x14ac:dyDescent="0.2">
      <c r="A221" s="358"/>
      <c r="B221" s="359"/>
      <c r="C221" s="338" t="s">
        <v>251</v>
      </c>
      <c r="D221" s="339"/>
      <c r="E221" s="339"/>
      <c r="F221" s="339"/>
      <c r="G221" s="339"/>
      <c r="H221" s="339"/>
      <c r="I221" s="339"/>
      <c r="J221" s="340"/>
      <c r="K221" s="4"/>
    </row>
    <row r="222" spans="1:11" ht="17.25" customHeight="1" x14ac:dyDescent="0.2">
      <c r="A222" s="358"/>
      <c r="B222" s="359"/>
      <c r="C222" s="338" t="s">
        <v>173</v>
      </c>
      <c r="D222" s="339"/>
      <c r="E222" s="339"/>
      <c r="F222" s="339"/>
      <c r="G222" s="339"/>
      <c r="H222" s="339"/>
      <c r="I222" s="339"/>
      <c r="J222" s="340"/>
      <c r="K222" s="4"/>
    </row>
    <row r="223" spans="1:11" ht="17.25" customHeight="1" x14ac:dyDescent="0.2">
      <c r="A223" s="358"/>
      <c r="B223" s="359"/>
      <c r="C223" s="338" t="s">
        <v>167</v>
      </c>
      <c r="D223" s="339"/>
      <c r="E223" s="339"/>
      <c r="F223" s="339"/>
      <c r="G223" s="339"/>
      <c r="H223" s="339"/>
      <c r="I223" s="339"/>
      <c r="J223" s="340"/>
      <c r="K223" s="4"/>
    </row>
    <row r="224" spans="1:11" ht="17.25" customHeight="1" x14ac:dyDescent="0.2">
      <c r="A224" s="358"/>
      <c r="B224" s="359"/>
      <c r="C224" s="355" t="s">
        <v>250</v>
      </c>
      <c r="D224" s="297"/>
      <c r="E224" s="297"/>
      <c r="F224" s="297"/>
      <c r="G224" s="297"/>
      <c r="H224" s="297"/>
      <c r="I224" s="297"/>
      <c r="J224" s="298"/>
      <c r="K224" s="6"/>
    </row>
    <row r="225" spans="1:12" ht="17.25" customHeight="1" x14ac:dyDescent="0.2">
      <c r="A225" s="358"/>
      <c r="B225" s="359"/>
      <c r="C225" s="355"/>
      <c r="D225" s="297"/>
      <c r="E225" s="297"/>
      <c r="F225" s="297"/>
      <c r="G225" s="297"/>
      <c r="H225" s="297"/>
      <c r="I225" s="297"/>
      <c r="J225" s="298"/>
      <c r="K225" s="6"/>
    </row>
    <row r="226" spans="1:12" ht="17.25" customHeight="1" thickBot="1" x14ac:dyDescent="0.25">
      <c r="A226" s="360"/>
      <c r="B226" s="361"/>
      <c r="C226" s="110"/>
      <c r="D226" s="345"/>
      <c r="E226" s="345"/>
      <c r="F226" s="345"/>
      <c r="G226" s="345"/>
      <c r="H226" s="345"/>
      <c r="I226" s="345"/>
      <c r="J226" s="346"/>
      <c r="K226" s="4"/>
    </row>
    <row r="227" spans="1:12" ht="17.25" customHeight="1" x14ac:dyDescent="0.2">
      <c r="A227" s="56" t="s">
        <v>36</v>
      </c>
      <c r="B227" s="420" t="s">
        <v>37</v>
      </c>
      <c r="C227" s="420"/>
      <c r="D227" s="420"/>
      <c r="E227" s="420"/>
      <c r="F227" s="420"/>
      <c r="G227" s="420"/>
      <c r="H227" s="420"/>
      <c r="I227" s="420"/>
      <c r="J227" s="420"/>
      <c r="K227" s="6"/>
    </row>
    <row r="228" spans="1:12" ht="17.25" customHeight="1" x14ac:dyDescent="0.2">
      <c r="A228" s="57"/>
      <c r="B228" s="398"/>
      <c r="C228" s="398"/>
      <c r="D228" s="398"/>
      <c r="E228" s="398"/>
      <c r="F228" s="398"/>
      <c r="G228" s="398"/>
      <c r="H228" s="398"/>
      <c r="I228" s="398"/>
      <c r="J228" s="398"/>
      <c r="K228" s="6"/>
    </row>
    <row r="229" spans="1:12" ht="17.25" customHeight="1" x14ac:dyDescent="0.2">
      <c r="A229" s="57" t="s">
        <v>36</v>
      </c>
      <c r="B229" s="398" t="s">
        <v>156</v>
      </c>
      <c r="C229" s="398"/>
      <c r="D229" s="398"/>
      <c r="E229" s="398"/>
      <c r="F229" s="398"/>
      <c r="G229" s="398"/>
      <c r="H229" s="398"/>
      <c r="I229" s="398"/>
      <c r="J229" s="398"/>
      <c r="K229" s="6"/>
    </row>
    <row r="230" spans="1:12" ht="17.25" customHeight="1" x14ac:dyDescent="0.2">
      <c r="A230" s="57"/>
      <c r="B230" s="398"/>
      <c r="C230" s="398"/>
      <c r="D230" s="398"/>
      <c r="E230" s="398"/>
      <c r="F230" s="398"/>
      <c r="G230" s="398"/>
      <c r="H230" s="398"/>
      <c r="I230" s="398"/>
      <c r="J230" s="398"/>
      <c r="K230" s="6"/>
    </row>
    <row r="231" spans="1:12" ht="17.25" customHeight="1" x14ac:dyDescent="0.2">
      <c r="A231" s="6"/>
      <c r="B231" s="6"/>
      <c r="C231" s="6"/>
      <c r="D231" s="6"/>
      <c r="E231" s="6"/>
      <c r="F231" s="6"/>
      <c r="G231" s="6"/>
      <c r="H231" s="6"/>
      <c r="I231" s="6"/>
      <c r="J231" s="6"/>
      <c r="K231" s="6"/>
    </row>
    <row r="232" spans="1:12" ht="16.5" x14ac:dyDescent="0.2">
      <c r="A232" s="339" t="s">
        <v>474</v>
      </c>
      <c r="B232" s="339"/>
      <c r="C232" s="339"/>
      <c r="D232" s="339"/>
      <c r="E232" s="339"/>
      <c r="F232" s="339"/>
      <c r="G232" s="339"/>
      <c r="H232" s="339"/>
      <c r="I232" s="339"/>
      <c r="J232" s="339"/>
      <c r="K232" s="4"/>
    </row>
    <row r="233" spans="1:12" ht="17.25" customHeight="1" x14ac:dyDescent="0.2">
      <c r="A233" s="398" t="s">
        <v>152</v>
      </c>
      <c r="B233" s="398"/>
      <c r="C233" s="398"/>
      <c r="D233" s="398"/>
      <c r="E233" s="398"/>
      <c r="F233" s="398"/>
      <c r="G233" s="398"/>
      <c r="H233" s="398"/>
      <c r="I233" s="398"/>
      <c r="J233" s="398"/>
      <c r="K233" s="6"/>
    </row>
    <row r="234" spans="1:12" ht="17.25" customHeight="1" x14ac:dyDescent="0.2">
      <c r="A234" s="398"/>
      <c r="B234" s="398"/>
      <c r="C234" s="398"/>
      <c r="D234" s="398"/>
      <c r="E234" s="398"/>
      <c r="F234" s="398"/>
      <c r="G234" s="398"/>
      <c r="H234" s="398"/>
      <c r="I234" s="398"/>
      <c r="J234" s="398"/>
      <c r="K234" s="6"/>
    </row>
    <row r="235" spans="1:12" ht="18" customHeight="1" x14ac:dyDescent="0.2">
      <c r="A235" s="344" t="s">
        <v>168</v>
      </c>
      <c r="B235" s="344"/>
      <c r="C235" s="344"/>
      <c r="D235" s="344"/>
      <c r="E235" s="344"/>
      <c r="F235" s="344"/>
      <c r="G235" s="344"/>
      <c r="H235" s="344"/>
      <c r="I235" s="344"/>
      <c r="J235" s="344"/>
      <c r="K235" s="6"/>
      <c r="L235" t="s">
        <v>169</v>
      </c>
    </row>
    <row r="236" spans="1:12" ht="18" customHeight="1" x14ac:dyDescent="0.2">
      <c r="A236" s="344"/>
      <c r="B236" s="344"/>
      <c r="C236" s="344"/>
      <c r="D236" s="344"/>
      <c r="E236" s="344"/>
      <c r="F236" s="344"/>
      <c r="G236" s="344"/>
      <c r="H236" s="344"/>
      <c r="I236" s="344"/>
      <c r="J236" s="344"/>
      <c r="K236" s="6"/>
    </row>
    <row r="237" spans="1:12" ht="18" customHeight="1" x14ac:dyDescent="0.2">
      <c r="A237" s="344"/>
      <c r="B237" s="344"/>
      <c r="C237" s="344"/>
      <c r="D237" s="344"/>
      <c r="E237" s="344"/>
      <c r="F237" s="344"/>
      <c r="G237" s="344"/>
      <c r="H237" s="344"/>
      <c r="I237" s="344"/>
      <c r="J237" s="344"/>
      <c r="K237" s="6"/>
    </row>
    <row r="238" spans="1:12" ht="16.5" x14ac:dyDescent="0.2">
      <c r="A238" s="339" t="s">
        <v>154</v>
      </c>
      <c r="B238" s="339"/>
      <c r="C238" s="339"/>
      <c r="D238" s="339"/>
      <c r="E238" s="339"/>
      <c r="F238" s="339"/>
      <c r="G238" s="339"/>
      <c r="H238" s="339"/>
      <c r="I238" s="339"/>
      <c r="J238" s="339"/>
      <c r="K238" s="4"/>
    </row>
    <row r="239" spans="1:12" ht="16.5" x14ac:dyDescent="0.2">
      <c r="A239" s="339" t="s">
        <v>147</v>
      </c>
      <c r="B239" s="339"/>
      <c r="C239" s="339"/>
      <c r="D239" s="339"/>
      <c r="E239" s="339"/>
      <c r="F239" s="339"/>
      <c r="G239" s="339"/>
      <c r="H239" s="339"/>
      <c r="I239" s="339"/>
      <c r="J239" s="339"/>
      <c r="K239" s="4"/>
    </row>
    <row r="240" spans="1:12" ht="17.25" customHeight="1" x14ac:dyDescent="0.2">
      <c r="A240" s="344" t="s">
        <v>174</v>
      </c>
      <c r="B240" s="344"/>
      <c r="C240" s="344"/>
      <c r="D240" s="344"/>
      <c r="E240" s="344"/>
      <c r="F240" s="344"/>
      <c r="G240" s="344"/>
      <c r="H240" s="344"/>
      <c r="I240" s="344"/>
      <c r="J240" s="344"/>
      <c r="K240" s="6"/>
    </row>
    <row r="241" spans="1:11" ht="17.25" customHeight="1" x14ac:dyDescent="0.2">
      <c r="A241" s="344"/>
      <c r="B241" s="344"/>
      <c r="C241" s="344"/>
      <c r="D241" s="344"/>
      <c r="E241" s="344"/>
      <c r="F241" s="344"/>
      <c r="G241" s="344"/>
      <c r="H241" s="344"/>
      <c r="I241" s="344"/>
      <c r="J241" s="344"/>
      <c r="K241" s="6"/>
    </row>
    <row r="242" spans="1:11" ht="17.25" customHeight="1" x14ac:dyDescent="0.2">
      <c r="A242" s="344"/>
      <c r="B242" s="344"/>
      <c r="C242" s="344"/>
      <c r="D242" s="344"/>
      <c r="E242" s="344"/>
      <c r="F242" s="344"/>
      <c r="G242" s="344"/>
      <c r="H242" s="344"/>
      <c r="I242" s="344"/>
      <c r="J242" s="344"/>
      <c r="K242" s="6"/>
    </row>
    <row r="243" spans="1:11" ht="17.25" customHeight="1" x14ac:dyDescent="0.2">
      <c r="A243" s="344"/>
      <c r="B243" s="344"/>
      <c r="C243" s="344"/>
      <c r="D243" s="344"/>
      <c r="E243" s="344"/>
      <c r="F243" s="344"/>
      <c r="G243" s="344"/>
      <c r="H243" s="344"/>
      <c r="I243" s="344"/>
      <c r="J243" s="344"/>
      <c r="K243" s="6"/>
    </row>
    <row r="244" spans="1:11" ht="16.5" x14ac:dyDescent="0.2">
      <c r="A244" s="1"/>
      <c r="B244" s="9"/>
      <c r="C244" s="9"/>
      <c r="D244" s="9"/>
      <c r="E244" s="9"/>
      <c r="F244" s="9"/>
      <c r="G244" s="9"/>
      <c r="H244" s="9"/>
      <c r="I244" s="9"/>
      <c r="J244" s="9"/>
      <c r="K244" s="9"/>
    </row>
    <row r="245" spans="1:11" ht="16.5" x14ac:dyDescent="0.2">
      <c r="A245" s="339" t="s">
        <v>17</v>
      </c>
      <c r="B245" s="339"/>
      <c r="C245" s="339"/>
      <c r="D245" s="339"/>
      <c r="E245" s="339"/>
      <c r="F245" s="339"/>
      <c r="G245" s="339"/>
      <c r="H245" s="339"/>
      <c r="I245" s="339"/>
      <c r="J245" s="339"/>
      <c r="K245" s="4"/>
    </row>
    <row r="246" spans="1:11" ht="17.25" customHeight="1" x14ac:dyDescent="0.2">
      <c r="A246" s="344" t="s">
        <v>146</v>
      </c>
      <c r="B246" s="344"/>
      <c r="C246" s="344"/>
      <c r="D246" s="344"/>
      <c r="E246" s="344"/>
      <c r="F246" s="344"/>
      <c r="G246" s="344"/>
      <c r="H246" s="344"/>
      <c r="I246" s="344"/>
      <c r="J246" s="344"/>
      <c r="K246" s="6"/>
    </row>
    <row r="247" spans="1:11" ht="17.25" customHeight="1" x14ac:dyDescent="0.2">
      <c r="A247" s="344"/>
      <c r="B247" s="344"/>
      <c r="C247" s="344"/>
      <c r="D247" s="344"/>
      <c r="E247" s="344"/>
      <c r="F247" s="344"/>
      <c r="G247" s="344"/>
      <c r="H247" s="344"/>
      <c r="I247" s="344"/>
      <c r="J247" s="344"/>
      <c r="K247" s="6"/>
    </row>
    <row r="248" spans="1:11" ht="16.5" x14ac:dyDescent="0.2">
      <c r="A248" s="1"/>
      <c r="B248" s="9"/>
      <c r="C248" s="9"/>
      <c r="D248" s="9"/>
      <c r="E248" s="9"/>
      <c r="F248" s="9"/>
      <c r="G248" s="9"/>
      <c r="H248" s="9"/>
      <c r="I248" s="9"/>
      <c r="J248" s="9"/>
      <c r="K248" s="9"/>
    </row>
    <row r="249" spans="1:11" ht="16.5" x14ac:dyDescent="0.2">
      <c r="A249" s="339" t="s">
        <v>53</v>
      </c>
      <c r="B249" s="339"/>
      <c r="C249" s="339"/>
      <c r="D249" s="339"/>
      <c r="E249" s="339"/>
      <c r="F249" s="339"/>
      <c r="G249" s="339"/>
      <c r="H249" s="339"/>
      <c r="I249" s="339"/>
      <c r="J249" s="339"/>
      <c r="K249" s="4"/>
    </row>
    <row r="250" spans="1:11" ht="17.25" customHeight="1" x14ac:dyDescent="0.2">
      <c r="A250" s="344" t="s">
        <v>145</v>
      </c>
      <c r="B250" s="344"/>
      <c r="C250" s="344"/>
      <c r="D250" s="344"/>
      <c r="E250" s="344"/>
      <c r="F250" s="344"/>
      <c r="G250" s="344"/>
      <c r="H250" s="344"/>
      <c r="I250" s="344"/>
      <c r="J250" s="344"/>
      <c r="K250" s="6"/>
    </row>
    <row r="251" spans="1:11" ht="16.5" x14ac:dyDescent="0.2">
      <c r="A251" s="1"/>
      <c r="B251" s="9"/>
      <c r="C251" s="9"/>
      <c r="D251" s="9"/>
      <c r="E251" s="9"/>
      <c r="F251" s="9"/>
      <c r="G251" s="9"/>
      <c r="H251" s="9"/>
      <c r="I251" s="9"/>
      <c r="J251" s="9"/>
      <c r="K251" s="9"/>
    </row>
    <row r="252" spans="1:11" ht="17.5" customHeight="1" x14ac:dyDescent="0.2">
      <c r="A252" s="416" t="s">
        <v>451</v>
      </c>
      <c r="B252" s="416"/>
      <c r="C252" s="421" t="s">
        <v>457</v>
      </c>
      <c r="D252" s="416" t="s">
        <v>55</v>
      </c>
      <c r="E252" s="416"/>
      <c r="F252" s="416" t="s">
        <v>54</v>
      </c>
      <c r="G252" s="415" t="s">
        <v>426</v>
      </c>
      <c r="H252" s="423" t="s">
        <v>427</v>
      </c>
      <c r="I252" s="416" t="s">
        <v>425</v>
      </c>
      <c r="J252" s="416"/>
      <c r="K252" s="9"/>
    </row>
    <row r="253" spans="1:11" ht="16.5" customHeight="1" x14ac:dyDescent="0.2">
      <c r="A253" s="416"/>
      <c r="B253" s="416"/>
      <c r="C253" s="422"/>
      <c r="D253" s="416"/>
      <c r="E253" s="416"/>
      <c r="F253" s="416"/>
      <c r="G253" s="416"/>
      <c r="H253" s="423"/>
      <c r="I253" s="416"/>
      <c r="J253" s="416"/>
      <c r="K253" s="9"/>
    </row>
    <row r="254" spans="1:11" ht="16.5" customHeight="1" x14ac:dyDescent="0.2">
      <c r="A254" s="417" t="s">
        <v>448</v>
      </c>
      <c r="B254" s="418"/>
      <c r="C254" s="349" t="str">
        <f>入力シート!C95</f>
        <v>有</v>
      </c>
      <c r="D254" s="353" t="str">
        <f>IF(入力シート!C95="有", 入力シート!C98, "")</f>
        <v>静岡市立葵小学校</v>
      </c>
      <c r="E254" s="353"/>
      <c r="F254" s="353" t="str">
        <f>IF(入力シート!C95="有", 入力シート!C104&amp;"m", "")</f>
        <v>100m</v>
      </c>
      <c r="G254" s="353" t="str">
        <f>IF(入力シート!C95="有", 入力シート!C106&amp;IF(入力シート!C106="車両"," "&amp;入力シート!I106&amp;"台",""), "")</f>
        <v>徒歩</v>
      </c>
      <c r="H254" s="349" t="str">
        <f>IF(入力シート!C95="有", 入力シート!C108&amp;"分", "")</f>
        <v>15分</v>
      </c>
      <c r="I254" s="414" t="str">
        <f>IF(入力シート!C95="有", 入力シート!C110, "")</f>
        <v>レベル３高齢者等避難</v>
      </c>
      <c r="J254" s="353"/>
      <c r="K254" s="9"/>
    </row>
    <row r="255" spans="1:11" ht="16.5" customHeight="1" x14ac:dyDescent="0.2">
      <c r="A255" s="418"/>
      <c r="B255" s="418"/>
      <c r="C255" s="349"/>
      <c r="D255" s="353"/>
      <c r="E255" s="353"/>
      <c r="F255" s="353"/>
      <c r="G255" s="353"/>
      <c r="H255" s="349"/>
      <c r="I255" s="353"/>
      <c r="J255" s="353"/>
      <c r="K255" s="9"/>
    </row>
    <row r="256" spans="1:11" ht="16.5" x14ac:dyDescent="0.2">
      <c r="A256" s="418"/>
      <c r="B256" s="418"/>
      <c r="C256" s="349"/>
      <c r="D256" s="353" t="str">
        <f>IF(入力シート!C95="有", 入力シート!C100, "")</f>
        <v>風水害緊急避難場所</v>
      </c>
      <c r="E256" s="353"/>
      <c r="F256" s="353"/>
      <c r="G256" s="353"/>
      <c r="H256" s="349"/>
      <c r="I256" s="353"/>
      <c r="J256" s="353"/>
      <c r="K256" s="9"/>
    </row>
    <row r="257" spans="1:11" ht="16.5" customHeight="1" x14ac:dyDescent="0.2">
      <c r="A257" s="418" t="s">
        <v>56</v>
      </c>
      <c r="B257" s="418"/>
      <c r="C257" s="349" t="str">
        <f>入力シート!C114</f>
        <v>有</v>
      </c>
      <c r="D257" s="353" t="str">
        <f>IF(入力シート!C114="有", 入力シート!C117, "")</f>
        <v>施設の３階</v>
      </c>
      <c r="E257" s="353"/>
      <c r="F257" s="347"/>
      <c r="G257" s="347"/>
      <c r="H257" s="347"/>
      <c r="I257" s="415" t="str">
        <f>IF(入力シート!C114="有", 入力シート!C119, "")</f>
        <v>レベル３高齢者等避難</v>
      </c>
      <c r="J257" s="416"/>
      <c r="K257" s="9"/>
    </row>
    <row r="258" spans="1:11" ht="16.5" customHeight="1" x14ac:dyDescent="0.2">
      <c r="A258" s="418"/>
      <c r="B258" s="418"/>
      <c r="C258" s="349"/>
      <c r="D258" s="353"/>
      <c r="E258" s="353"/>
      <c r="F258" s="347"/>
      <c r="G258" s="347"/>
      <c r="H258" s="347"/>
      <c r="I258" s="416"/>
      <c r="J258" s="416"/>
      <c r="K258" s="9"/>
    </row>
    <row r="259" spans="1:11" ht="16.5" customHeight="1" x14ac:dyDescent="0.2">
      <c r="A259" s="348" t="s">
        <v>455</v>
      </c>
      <c r="B259" s="348"/>
      <c r="C259" s="350" t="str">
        <f>入力シート!C123</f>
        <v>有</v>
      </c>
      <c r="D259" s="351" t="str">
        <f>IF(入力シート!C123="有", 入力シート!C126, "")</f>
        <v>グループホーム△△</v>
      </c>
      <c r="E259" s="351"/>
      <c r="F259" s="353" t="str">
        <f>IF(入力シート!C123="有", 入力シート!C130&amp;"m", "")</f>
        <v>100m</v>
      </c>
      <c r="G259" s="353" t="str">
        <f>IF(入力シート!C123="有", 入力シート!C132&amp;IF(入力シート!C132="車両"," "&amp;入力シート!I132&amp;"台",""), "")</f>
        <v>徒歩</v>
      </c>
      <c r="H259" s="350" t="str">
        <f>IF(入力シート!C123="有", 入力シート!C134&amp;"分", "")</f>
        <v>20分</v>
      </c>
      <c r="I259" s="414" t="str">
        <f>IF(入力シート!C123="有", 入力シート!C136, "")</f>
        <v>レベル３高齢者等避難</v>
      </c>
      <c r="J259" s="353"/>
      <c r="K259" s="9"/>
    </row>
    <row r="260" spans="1:11" ht="16.5" customHeight="1" x14ac:dyDescent="0.2">
      <c r="A260" s="348"/>
      <c r="B260" s="348"/>
      <c r="C260" s="350"/>
      <c r="D260" s="351"/>
      <c r="E260" s="351"/>
      <c r="F260" s="353"/>
      <c r="G260" s="353"/>
      <c r="H260" s="350"/>
      <c r="I260" s="353"/>
      <c r="J260" s="353"/>
      <c r="K260" s="9"/>
    </row>
    <row r="261" spans="1:11" ht="16.5" customHeight="1" x14ac:dyDescent="0.2">
      <c r="A261" s="348"/>
      <c r="B261" s="348"/>
      <c r="C261" s="350"/>
      <c r="D261" s="351"/>
      <c r="E261" s="351"/>
      <c r="F261" s="353"/>
      <c r="G261" s="353"/>
      <c r="H261" s="350"/>
      <c r="I261" s="353"/>
      <c r="J261" s="353"/>
      <c r="K261" s="9"/>
    </row>
    <row r="262" spans="1:11" ht="16.5" customHeight="1" x14ac:dyDescent="0.2">
      <c r="A262" s="348" t="s">
        <v>424</v>
      </c>
      <c r="B262" s="348"/>
      <c r="C262" s="350" t="str">
        <f>入力シート!C140</f>
        <v>有</v>
      </c>
      <c r="D262" s="352" t="str">
        <f>IF(入力シート!C140="有", 入力シート!C143, "")</f>
        <v>■■■</v>
      </c>
      <c r="E262" s="352"/>
      <c r="F262" s="350" t="str">
        <f>IF(入力シート!C140="有", 入力シート!C147&amp;"m", "")</f>
        <v>100m</v>
      </c>
      <c r="G262" s="350" t="str">
        <f>IF(入力シート!C140="有", 入力シート!C149&amp;IF(入力シート!C149="車両"," "&amp;入力シート!I149&amp;"台",""), "")</f>
        <v>徒歩</v>
      </c>
      <c r="H262" s="350" t="str">
        <f>IF(入力シート!C140="有", 入力シート!C151&amp;"分", "")</f>
        <v>5分</v>
      </c>
      <c r="I262" s="351" t="str">
        <f>IF(入力シート!C140="有", 入力シート!C153, "")</f>
        <v>レベル３高齢者等避難</v>
      </c>
      <c r="J262" s="350"/>
      <c r="K262" s="9"/>
    </row>
    <row r="263" spans="1:11" ht="16.5" customHeight="1" x14ac:dyDescent="0.2">
      <c r="A263" s="348"/>
      <c r="B263" s="348"/>
      <c r="C263" s="350"/>
      <c r="D263" s="352"/>
      <c r="E263" s="352"/>
      <c r="F263" s="350"/>
      <c r="G263" s="350"/>
      <c r="H263" s="350"/>
      <c r="I263" s="350"/>
      <c r="J263" s="350"/>
      <c r="K263" s="9"/>
    </row>
    <row r="264" spans="1:11" ht="16.5" x14ac:dyDescent="0.2">
      <c r="A264" s="1"/>
      <c r="B264" s="9" t="s">
        <v>176</v>
      </c>
      <c r="C264" s="9"/>
      <c r="D264" s="9"/>
      <c r="E264" s="9"/>
      <c r="F264" s="9"/>
      <c r="G264" s="9"/>
      <c r="H264" s="9"/>
      <c r="I264" s="9"/>
      <c r="J264" s="9"/>
      <c r="K264" s="9"/>
    </row>
    <row r="265" spans="1:11" ht="16.5" x14ac:dyDescent="0.2">
      <c r="A265" s="1"/>
      <c r="B265" s="9"/>
      <c r="C265" s="9"/>
      <c r="D265" s="9"/>
      <c r="E265" s="9"/>
      <c r="F265" s="9"/>
      <c r="G265" s="9"/>
      <c r="H265" s="9"/>
      <c r="I265" s="9"/>
      <c r="J265" s="9"/>
      <c r="K265" s="9"/>
    </row>
    <row r="266" spans="1:11" ht="16.5" x14ac:dyDescent="0.2">
      <c r="A266" s="1"/>
      <c r="B266" s="9"/>
      <c r="C266" s="9"/>
      <c r="D266" s="9"/>
      <c r="E266" s="9"/>
      <c r="F266" s="9"/>
      <c r="G266" s="9"/>
      <c r="H266" s="9"/>
      <c r="I266" s="9"/>
      <c r="J266" s="9"/>
      <c r="K266" s="9"/>
    </row>
    <row r="267" spans="1:11" ht="16.5" x14ac:dyDescent="0.2">
      <c r="A267" s="1"/>
      <c r="B267" s="9"/>
      <c r="C267" s="9"/>
      <c r="D267" s="9"/>
      <c r="E267" s="9"/>
      <c r="F267" s="9"/>
      <c r="G267" s="9"/>
      <c r="H267" s="9"/>
      <c r="I267" s="9"/>
      <c r="J267" s="9"/>
      <c r="K267" s="9"/>
    </row>
    <row r="268" spans="1:11" ht="16.5" x14ac:dyDescent="0.2">
      <c r="A268" s="1"/>
      <c r="B268" s="9"/>
      <c r="C268" s="9"/>
      <c r="D268" s="9"/>
      <c r="E268" s="9"/>
      <c r="F268" s="9"/>
      <c r="G268" s="9"/>
      <c r="H268" s="9"/>
      <c r="I268" s="9"/>
      <c r="J268" s="9"/>
      <c r="K268" s="9"/>
    </row>
    <row r="269" spans="1:11" ht="16.5" x14ac:dyDescent="0.2">
      <c r="A269" s="1"/>
      <c r="B269" s="9" t="s">
        <v>434</v>
      </c>
      <c r="C269" s="9"/>
      <c r="D269" s="9"/>
      <c r="E269" s="9"/>
      <c r="F269" s="9"/>
      <c r="G269" s="9"/>
      <c r="H269" s="9"/>
      <c r="I269" s="9"/>
      <c r="J269" s="9"/>
      <c r="K269" s="9"/>
    </row>
    <row r="270" spans="1:11" ht="16.5" customHeight="1" x14ac:dyDescent="0.2">
      <c r="A270" s="1"/>
      <c r="B270" s="337" t="s">
        <v>461</v>
      </c>
      <c r="C270" s="337"/>
      <c r="D270" s="337"/>
      <c r="E270" s="337"/>
      <c r="F270" s="337"/>
      <c r="G270" s="337"/>
      <c r="H270" s="337"/>
      <c r="I270" s="337"/>
      <c r="J270" s="337"/>
      <c r="K270" s="9"/>
    </row>
    <row r="271" spans="1:11" ht="16.5" x14ac:dyDescent="0.2">
      <c r="A271" s="1"/>
      <c r="B271" s="337"/>
      <c r="C271" s="337"/>
      <c r="D271" s="337"/>
      <c r="E271" s="337"/>
      <c r="F271" s="337"/>
      <c r="G271" s="337"/>
      <c r="H271" s="337"/>
      <c r="I271" s="337"/>
      <c r="J271" s="337"/>
      <c r="K271" s="9"/>
    </row>
    <row r="272" spans="1:11" ht="16.5" x14ac:dyDescent="0.2">
      <c r="A272" s="1"/>
      <c r="B272" s="9" t="s">
        <v>462</v>
      </c>
      <c r="C272" s="9"/>
      <c r="D272" s="9"/>
      <c r="E272" s="9"/>
      <c r="F272" s="9"/>
      <c r="G272" s="9"/>
      <c r="H272" s="9"/>
      <c r="I272" s="9"/>
      <c r="J272" s="9"/>
      <c r="K272" s="9"/>
    </row>
    <row r="273" spans="1:11" ht="16.5" x14ac:dyDescent="0.2">
      <c r="A273" s="1"/>
      <c r="B273" s="9" t="s">
        <v>463</v>
      </c>
      <c r="C273" s="9"/>
      <c r="D273" s="9"/>
      <c r="E273" s="9"/>
      <c r="F273" s="9"/>
      <c r="G273" s="9"/>
      <c r="H273" s="9"/>
      <c r="I273" s="9"/>
      <c r="J273" s="9"/>
      <c r="K273" s="9"/>
    </row>
    <row r="274" spans="1:11" ht="16.5" x14ac:dyDescent="0.2">
      <c r="A274" s="1"/>
      <c r="B274" s="9"/>
      <c r="C274" s="9"/>
      <c r="D274" s="9"/>
      <c r="E274" s="9"/>
      <c r="F274" s="9"/>
      <c r="G274" s="9"/>
      <c r="H274" s="9"/>
      <c r="I274" s="9"/>
      <c r="J274" s="9"/>
      <c r="K274" s="9"/>
    </row>
    <row r="275" spans="1:11" ht="16.5" x14ac:dyDescent="0.2">
      <c r="A275" s="1"/>
      <c r="B275" s="9" t="s">
        <v>428</v>
      </c>
      <c r="C275" s="9"/>
      <c r="D275" s="9"/>
      <c r="E275" s="9"/>
      <c r="F275" s="9"/>
      <c r="G275" s="9"/>
      <c r="H275" s="9"/>
      <c r="I275" s="9"/>
      <c r="J275" s="9"/>
      <c r="K275" s="9"/>
    </row>
    <row r="276" spans="1:11" ht="16.5" x14ac:dyDescent="0.2">
      <c r="A276" s="1"/>
      <c r="B276" s="9" t="s">
        <v>257</v>
      </c>
      <c r="C276" s="9"/>
      <c r="D276" s="9"/>
      <c r="E276" s="9"/>
      <c r="F276" s="9"/>
      <c r="G276" s="9"/>
      <c r="H276" s="9"/>
      <c r="I276" s="9"/>
      <c r="J276" s="9"/>
      <c r="K276" s="9"/>
    </row>
    <row r="277" spans="1:11" ht="16.5" x14ac:dyDescent="0.2">
      <c r="A277" s="1"/>
      <c r="B277" s="206" t="s">
        <v>256</v>
      </c>
      <c r="C277" s="9"/>
      <c r="D277" s="9"/>
      <c r="E277" s="9"/>
      <c r="F277" s="9"/>
      <c r="G277" s="9"/>
      <c r="H277" s="9"/>
      <c r="I277" s="9"/>
      <c r="J277" s="9"/>
      <c r="K277" s="9"/>
    </row>
    <row r="278" spans="1:11" ht="16.5" x14ac:dyDescent="0.2">
      <c r="A278" s="1"/>
      <c r="B278" s="9" t="s">
        <v>258</v>
      </c>
      <c r="C278" s="9"/>
      <c r="D278" s="9"/>
      <c r="E278" s="9"/>
      <c r="F278" s="9"/>
      <c r="G278" s="9"/>
      <c r="H278" s="9"/>
      <c r="I278" s="9"/>
      <c r="J278" s="9"/>
      <c r="K278" s="9"/>
    </row>
    <row r="279" spans="1:11" ht="16.5" x14ac:dyDescent="0.2">
      <c r="A279" s="1"/>
      <c r="B279" s="206" t="s">
        <v>259</v>
      </c>
      <c r="C279" s="9"/>
      <c r="D279" s="9"/>
      <c r="E279" s="9"/>
      <c r="F279" s="9"/>
      <c r="G279" s="9"/>
      <c r="H279" s="9"/>
      <c r="I279" s="9"/>
      <c r="J279" s="9"/>
      <c r="K279" s="9"/>
    </row>
    <row r="280" spans="1:11" ht="16.5" x14ac:dyDescent="0.2">
      <c r="A280" s="1"/>
      <c r="B280" s="9"/>
      <c r="C280" s="9"/>
      <c r="D280" s="9"/>
      <c r="E280" s="9"/>
      <c r="F280" s="9"/>
      <c r="G280" s="9"/>
      <c r="H280" s="9"/>
      <c r="I280" s="9"/>
      <c r="J280" s="9"/>
      <c r="K280" s="9"/>
    </row>
    <row r="281" spans="1:11" ht="16.5" x14ac:dyDescent="0.2">
      <c r="A281" s="1"/>
      <c r="B281" s="9"/>
      <c r="C281" s="9"/>
      <c r="D281" s="9"/>
      <c r="E281" s="9"/>
      <c r="F281" s="9"/>
      <c r="G281" s="9"/>
      <c r="H281" s="9"/>
      <c r="I281" s="9"/>
      <c r="J281" s="9"/>
      <c r="K281" s="9"/>
    </row>
    <row r="282" spans="1:11" ht="16.5" x14ac:dyDescent="0.2">
      <c r="A282" s="168"/>
      <c r="B282" s="169"/>
      <c r="C282" s="169"/>
      <c r="D282" s="169"/>
      <c r="E282" s="169"/>
      <c r="F282" s="169"/>
      <c r="G282" s="169"/>
      <c r="H282" s="169"/>
      <c r="I282" s="169"/>
      <c r="J282" s="169"/>
      <c r="K282" s="9"/>
    </row>
    <row r="283" spans="1:11" ht="16.5" x14ac:dyDescent="0.2">
      <c r="A283" s="1"/>
      <c r="B283" s="9"/>
      <c r="C283" s="9"/>
      <c r="D283" s="9"/>
      <c r="E283" s="9"/>
      <c r="F283" s="9"/>
      <c r="G283" s="9"/>
      <c r="H283" s="9"/>
      <c r="I283" s="9"/>
      <c r="J283" s="9"/>
      <c r="K283" s="9"/>
    </row>
    <row r="284" spans="1:11" ht="18" customHeight="1" x14ac:dyDescent="0.2">
      <c r="A284" s="2"/>
      <c r="B284" s="9"/>
      <c r="C284" s="9"/>
      <c r="D284" s="9"/>
      <c r="E284" s="9"/>
      <c r="F284" s="9"/>
      <c r="G284" s="9"/>
      <c r="H284" s="9"/>
      <c r="I284" s="9"/>
      <c r="J284" s="207" t="s">
        <v>48</v>
      </c>
      <c r="K284" s="9"/>
    </row>
    <row r="285" spans="1:11" ht="18" customHeight="1" x14ac:dyDescent="0.2">
      <c r="A285" s="419" t="s">
        <v>49</v>
      </c>
      <c r="B285" s="419"/>
      <c r="C285" s="419"/>
      <c r="D285" s="419"/>
      <c r="E285" s="419"/>
      <c r="F285" s="419"/>
      <c r="G285" s="419"/>
      <c r="H285" s="419"/>
      <c r="I285" s="419"/>
      <c r="J285" s="419"/>
      <c r="K285" s="9"/>
    </row>
    <row r="286" spans="1:11" ht="18" customHeight="1" x14ac:dyDescent="0.2">
      <c r="A286" s="344" t="s">
        <v>475</v>
      </c>
      <c r="B286" s="344"/>
      <c r="C286" s="344"/>
      <c r="D286" s="344"/>
      <c r="E286" s="344"/>
      <c r="F286" s="344"/>
      <c r="G286" s="344"/>
      <c r="H286" s="344"/>
      <c r="I286" s="344"/>
      <c r="J286" s="344"/>
      <c r="K286" s="9"/>
    </row>
    <row r="287" spans="1:11" ht="18" customHeight="1" x14ac:dyDescent="0.2">
      <c r="A287" s="344"/>
      <c r="B287" s="344"/>
      <c r="C287" s="344"/>
      <c r="D287" s="344"/>
      <c r="E287" s="344"/>
      <c r="F287" s="344"/>
      <c r="G287" s="344"/>
      <c r="H287" s="344"/>
      <c r="I287" s="344"/>
      <c r="J287" s="344"/>
      <c r="K287" s="9"/>
    </row>
    <row r="288" spans="1:11" ht="18" customHeight="1" x14ac:dyDescent="0.2">
      <c r="A288" s="344"/>
      <c r="B288" s="344"/>
      <c r="C288" s="344"/>
      <c r="D288" s="344"/>
      <c r="E288" s="344"/>
      <c r="F288" s="344"/>
      <c r="G288" s="344"/>
      <c r="H288" s="344"/>
      <c r="I288" s="344"/>
      <c r="J288" s="344"/>
      <c r="K288" s="9"/>
    </row>
    <row r="289" spans="1:12" ht="18" customHeight="1" x14ac:dyDescent="0.2">
      <c r="A289" s="344"/>
      <c r="B289" s="344"/>
      <c r="C289" s="344"/>
      <c r="D289" s="344"/>
      <c r="E289" s="344"/>
      <c r="F289" s="344"/>
      <c r="G289" s="344"/>
      <c r="H289" s="344"/>
      <c r="I289" s="344"/>
      <c r="J289" s="344"/>
      <c r="K289" s="9"/>
      <c r="L289" t="s">
        <v>163</v>
      </c>
    </row>
    <row r="290" spans="1:12" ht="18" customHeight="1" x14ac:dyDescent="0.2">
      <c r="A290" s="344"/>
      <c r="B290" s="344"/>
      <c r="C290" s="344"/>
      <c r="D290" s="344"/>
      <c r="E290" s="344"/>
      <c r="F290" s="344"/>
      <c r="G290" s="344"/>
      <c r="H290" s="344"/>
      <c r="I290" s="344"/>
      <c r="J290" s="344"/>
      <c r="K290" s="9"/>
      <c r="L290" t="s">
        <v>164</v>
      </c>
    </row>
    <row r="291" spans="1:12" ht="18" customHeight="1" thickBot="1" x14ac:dyDescent="0.25">
      <c r="A291" s="345"/>
      <c r="B291" s="345"/>
      <c r="C291" s="345"/>
      <c r="D291" s="345"/>
      <c r="E291" s="345"/>
      <c r="F291" s="345"/>
      <c r="G291" s="345"/>
      <c r="H291" s="345"/>
      <c r="I291" s="345"/>
      <c r="J291" s="345"/>
      <c r="K291" s="9"/>
    </row>
    <row r="292" spans="1:12" ht="18" customHeight="1" x14ac:dyDescent="0.2">
      <c r="A292" s="425" t="s">
        <v>51</v>
      </c>
      <c r="B292" s="426"/>
      <c r="C292" s="48"/>
      <c r="D292" s="48"/>
      <c r="E292" s="48"/>
      <c r="F292" s="48"/>
      <c r="G292" s="48"/>
      <c r="H292" s="48"/>
      <c r="I292" s="48"/>
      <c r="J292" s="49"/>
      <c r="K292" s="9"/>
    </row>
    <row r="293" spans="1:12" ht="18" customHeight="1" x14ac:dyDescent="0.2">
      <c r="A293" s="50"/>
      <c r="B293" s="9"/>
      <c r="C293" s="9"/>
      <c r="D293" s="9"/>
      <c r="E293" s="9"/>
      <c r="F293" s="9"/>
      <c r="G293" s="9"/>
      <c r="H293" s="9"/>
      <c r="I293" s="9"/>
      <c r="J293" s="51"/>
      <c r="K293" s="9"/>
    </row>
    <row r="294" spans="1:12" ht="18" customHeight="1" x14ac:dyDescent="0.2">
      <c r="A294" s="50"/>
      <c r="B294" s="99" t="s">
        <v>143</v>
      </c>
      <c r="C294" s="100"/>
      <c r="D294" s="403" t="str">
        <f>入力シート!C16</f>
        <v>葵区追手町〇番〇号　</v>
      </c>
      <c r="E294" s="404"/>
      <c r="F294" s="404"/>
      <c r="G294" s="404"/>
      <c r="H294" s="404"/>
      <c r="I294" s="405"/>
      <c r="J294" s="51"/>
      <c r="K294" s="9"/>
    </row>
    <row r="295" spans="1:12" ht="18" customHeight="1" x14ac:dyDescent="0.2">
      <c r="A295" s="50"/>
      <c r="B295" s="406" t="s">
        <v>65</v>
      </c>
      <c r="C295" s="408"/>
      <c r="D295" s="406" t="str">
        <f>入力シート!C98</f>
        <v>静岡市立葵小学校</v>
      </c>
      <c r="E295" s="407"/>
      <c r="F295" s="407"/>
      <c r="G295" s="407"/>
      <c r="H295" s="407"/>
      <c r="I295" s="408"/>
      <c r="J295" s="51"/>
      <c r="K295" s="9"/>
    </row>
    <row r="296" spans="1:12" ht="18" customHeight="1" x14ac:dyDescent="0.2">
      <c r="A296" s="50"/>
      <c r="B296" s="406" t="s">
        <v>247</v>
      </c>
      <c r="C296" s="408"/>
      <c r="D296" s="406" t="str">
        <f>入力シート!C102</f>
        <v>葵区追手町6番2号</v>
      </c>
      <c r="E296" s="407"/>
      <c r="F296" s="407"/>
      <c r="G296" s="407"/>
      <c r="H296" s="407"/>
      <c r="I296" s="408"/>
      <c r="J296" s="51"/>
      <c r="K296" s="9"/>
    </row>
    <row r="297" spans="1:12" ht="18" customHeight="1" x14ac:dyDescent="0.2">
      <c r="A297" s="50"/>
      <c r="J297" s="51"/>
      <c r="K297" s="9"/>
    </row>
    <row r="298" spans="1:12" ht="18" customHeight="1" x14ac:dyDescent="0.2">
      <c r="A298" s="203"/>
      <c r="B298" s="6"/>
      <c r="C298" s="6"/>
      <c r="D298" s="6"/>
      <c r="E298" s="6"/>
      <c r="F298" s="6"/>
      <c r="G298" s="6"/>
      <c r="H298" s="6"/>
      <c r="I298" s="6"/>
      <c r="J298" s="51"/>
      <c r="K298" s="9"/>
    </row>
    <row r="299" spans="1:12" ht="18" customHeight="1" x14ac:dyDescent="0.2">
      <c r="A299" s="50"/>
      <c r="B299" s="9"/>
      <c r="C299" s="9"/>
      <c r="D299" s="9"/>
      <c r="E299" s="9"/>
      <c r="F299" s="9"/>
      <c r="G299" s="9"/>
      <c r="H299" s="9"/>
      <c r="I299" s="9"/>
      <c r="J299" s="51"/>
      <c r="K299" s="9"/>
    </row>
    <row r="300" spans="1:12" ht="18" customHeight="1" x14ac:dyDescent="0.2">
      <c r="A300" s="50"/>
      <c r="B300" s="409" t="s">
        <v>460</v>
      </c>
      <c r="C300" s="409"/>
      <c r="D300" s="409"/>
      <c r="E300" s="409"/>
      <c r="F300" s="409"/>
      <c r="G300" s="409"/>
      <c r="H300" s="409"/>
      <c r="I300" s="409"/>
      <c r="J300" s="51"/>
      <c r="K300" s="9"/>
    </row>
    <row r="301" spans="1:12" ht="18" customHeight="1" x14ac:dyDescent="0.2">
      <c r="A301" s="50"/>
      <c r="B301" s="409"/>
      <c r="C301" s="409"/>
      <c r="D301" s="409"/>
      <c r="E301" s="409"/>
      <c r="F301" s="409"/>
      <c r="G301" s="409"/>
      <c r="H301" s="409"/>
      <c r="I301" s="409"/>
      <c r="J301" s="51"/>
      <c r="K301" s="9"/>
    </row>
    <row r="302" spans="1:12" ht="18" customHeight="1" x14ac:dyDescent="0.2">
      <c r="A302" s="50"/>
      <c r="B302" s="409"/>
      <c r="C302" s="409"/>
      <c r="D302" s="409"/>
      <c r="E302" s="409"/>
      <c r="F302" s="409"/>
      <c r="G302" s="409"/>
      <c r="H302" s="409"/>
      <c r="I302" s="409"/>
      <c r="J302" s="51"/>
      <c r="K302" s="9"/>
    </row>
    <row r="303" spans="1:12" ht="18" customHeight="1" x14ac:dyDescent="0.2">
      <c r="A303" s="50"/>
      <c r="B303" s="9"/>
      <c r="C303" s="9"/>
      <c r="D303" s="9"/>
      <c r="E303" s="9"/>
      <c r="F303" s="9"/>
      <c r="G303" s="9"/>
      <c r="H303" s="9"/>
      <c r="I303" s="9"/>
      <c r="J303" s="51"/>
      <c r="K303" s="9"/>
    </row>
    <row r="304" spans="1:12" ht="18" customHeight="1" x14ac:dyDescent="0.2">
      <c r="A304" s="50"/>
      <c r="B304" s="297" t="s">
        <v>476</v>
      </c>
      <c r="C304" s="297"/>
      <c r="D304" s="297"/>
      <c r="E304" s="297"/>
      <c r="F304" s="297"/>
      <c r="G304" s="297"/>
      <c r="H304" s="297"/>
      <c r="I304" s="297"/>
      <c r="J304" s="51"/>
      <c r="K304" s="9"/>
    </row>
    <row r="305" spans="1:11" ht="18" customHeight="1" x14ac:dyDescent="0.2">
      <c r="A305" s="50"/>
      <c r="B305" s="297"/>
      <c r="C305" s="297"/>
      <c r="D305" s="297"/>
      <c r="E305" s="297"/>
      <c r="F305" s="297"/>
      <c r="G305" s="297"/>
      <c r="H305" s="297"/>
      <c r="I305" s="297"/>
      <c r="J305" s="51"/>
      <c r="K305" s="9"/>
    </row>
    <row r="306" spans="1:11" ht="18" customHeight="1" x14ac:dyDescent="0.2">
      <c r="A306" s="50"/>
      <c r="B306" s="297"/>
      <c r="C306" s="297"/>
      <c r="D306" s="297"/>
      <c r="E306" s="297"/>
      <c r="F306" s="297"/>
      <c r="G306" s="297"/>
      <c r="H306" s="297"/>
      <c r="I306" s="297"/>
      <c r="J306" s="51"/>
      <c r="K306" s="9"/>
    </row>
    <row r="307" spans="1:11" ht="18" customHeight="1" x14ac:dyDescent="0.2">
      <c r="A307" s="50"/>
      <c r="B307" s="297"/>
      <c r="C307" s="297"/>
      <c r="D307" s="297"/>
      <c r="E307" s="297"/>
      <c r="F307" s="297"/>
      <c r="G307" s="297"/>
      <c r="H307" s="297"/>
      <c r="I307" s="297"/>
      <c r="J307" s="51"/>
      <c r="K307" s="9"/>
    </row>
    <row r="308" spans="1:11" ht="18" customHeight="1" x14ac:dyDescent="0.2">
      <c r="A308" s="50"/>
      <c r="B308" s="297"/>
      <c r="C308" s="297"/>
      <c r="D308" s="297"/>
      <c r="E308" s="297"/>
      <c r="F308" s="297"/>
      <c r="G308" s="297"/>
      <c r="H308" s="297"/>
      <c r="I308" s="297"/>
      <c r="J308" s="51"/>
      <c r="K308" s="9"/>
    </row>
    <row r="309" spans="1:11" ht="18" customHeight="1" x14ac:dyDescent="0.2">
      <c r="A309" s="50"/>
      <c r="B309" s="297"/>
      <c r="C309" s="297"/>
      <c r="D309" s="297"/>
      <c r="E309" s="297"/>
      <c r="F309" s="297"/>
      <c r="G309" s="297"/>
      <c r="H309" s="297"/>
      <c r="I309" s="297"/>
      <c r="J309" s="51"/>
      <c r="K309" s="9"/>
    </row>
    <row r="310" spans="1:11" ht="18" customHeight="1" x14ac:dyDescent="0.2">
      <c r="A310" s="50"/>
      <c r="B310" s="9"/>
      <c r="C310" s="9"/>
      <c r="D310" s="9"/>
      <c r="E310" s="9"/>
      <c r="F310" s="9"/>
      <c r="G310" s="9"/>
      <c r="H310" s="9"/>
      <c r="I310" s="9"/>
      <c r="J310" s="51"/>
      <c r="K310" s="9"/>
    </row>
    <row r="311" spans="1:11" ht="18" customHeight="1" x14ac:dyDescent="0.2">
      <c r="A311" s="50"/>
      <c r="B311" s="297" t="s">
        <v>459</v>
      </c>
      <c r="C311" s="297"/>
      <c r="D311" s="297"/>
      <c r="E311" s="297"/>
      <c r="F311" s="297"/>
      <c r="G311" s="297"/>
      <c r="H311" s="297"/>
      <c r="I311" s="297"/>
      <c r="J311" s="51"/>
      <c r="K311" s="9"/>
    </row>
    <row r="312" spans="1:11" ht="18" customHeight="1" x14ac:dyDescent="0.2">
      <c r="A312" s="50"/>
      <c r="B312" s="297"/>
      <c r="C312" s="297"/>
      <c r="D312" s="297"/>
      <c r="E312" s="297"/>
      <c r="F312" s="297"/>
      <c r="G312" s="297"/>
      <c r="H312" s="297"/>
      <c r="I312" s="297"/>
      <c r="J312" s="51"/>
      <c r="K312" s="9"/>
    </row>
    <row r="313" spans="1:11" ht="18" customHeight="1" x14ac:dyDescent="0.2">
      <c r="A313" s="50"/>
      <c r="B313" s="297"/>
      <c r="C313" s="297"/>
      <c r="D313" s="297"/>
      <c r="E313" s="297"/>
      <c r="F313" s="297"/>
      <c r="G313" s="297"/>
      <c r="H313" s="297"/>
      <c r="I313" s="297"/>
      <c r="J313" s="51"/>
      <c r="K313" s="9"/>
    </row>
    <row r="314" spans="1:11" ht="18" customHeight="1" x14ac:dyDescent="0.2">
      <c r="A314" s="50"/>
      <c r="B314" s="9"/>
      <c r="C314" s="9"/>
      <c r="D314" s="9"/>
      <c r="E314" s="9"/>
      <c r="F314" s="9"/>
      <c r="G314" s="9"/>
      <c r="H314" s="9"/>
      <c r="I314" s="9"/>
      <c r="J314" s="51"/>
      <c r="K314" s="9"/>
    </row>
    <row r="315" spans="1:11" ht="18" customHeight="1" x14ac:dyDescent="0.2">
      <c r="A315" s="50"/>
      <c r="B315" s="9"/>
      <c r="C315" s="9"/>
      <c r="D315" s="9"/>
      <c r="E315" s="9"/>
      <c r="F315" s="9"/>
      <c r="G315" s="9"/>
      <c r="H315" s="9"/>
      <c r="I315" s="9"/>
      <c r="J315" s="51"/>
      <c r="K315" s="9"/>
    </row>
    <row r="316" spans="1:11" ht="18" customHeight="1" x14ac:dyDescent="0.2">
      <c r="A316" s="50"/>
      <c r="B316" s="9"/>
      <c r="C316" s="9"/>
      <c r="D316" s="9"/>
      <c r="E316" s="9"/>
      <c r="F316" s="9"/>
      <c r="G316" s="9"/>
      <c r="H316" s="9"/>
      <c r="I316" s="9"/>
      <c r="J316" s="51"/>
      <c r="K316" s="9"/>
    </row>
    <row r="317" spans="1:11" ht="18" customHeight="1" x14ac:dyDescent="0.2">
      <c r="A317" s="50"/>
      <c r="B317" s="9"/>
      <c r="C317" s="9"/>
      <c r="D317" s="9"/>
      <c r="E317" s="9"/>
      <c r="F317" s="9"/>
      <c r="G317" s="9"/>
      <c r="H317" s="9"/>
      <c r="I317" s="9"/>
      <c r="J317" s="51"/>
      <c r="K317" s="9"/>
    </row>
    <row r="318" spans="1:11" ht="18" customHeight="1" x14ac:dyDescent="0.2">
      <c r="A318" s="50"/>
      <c r="B318" s="9"/>
      <c r="C318" s="9"/>
      <c r="D318" s="9"/>
      <c r="E318" s="9"/>
      <c r="F318" s="9"/>
      <c r="G318" s="9"/>
      <c r="H318" s="9"/>
      <c r="I318" s="9"/>
      <c r="J318" s="51"/>
      <c r="K318" s="9"/>
    </row>
    <row r="319" spans="1:11" ht="18" customHeight="1" x14ac:dyDescent="0.2">
      <c r="A319" s="50"/>
      <c r="B319" s="9"/>
      <c r="C319" s="9"/>
      <c r="D319" s="9"/>
      <c r="E319" s="9"/>
      <c r="F319" s="9"/>
      <c r="G319" s="9"/>
      <c r="H319" s="9"/>
      <c r="I319" s="9"/>
      <c r="J319" s="51"/>
      <c r="K319" s="9"/>
    </row>
    <row r="320" spans="1:11" ht="18" customHeight="1" x14ac:dyDescent="0.2">
      <c r="A320" s="50"/>
      <c r="B320" s="9"/>
      <c r="C320" s="9"/>
      <c r="D320" s="9"/>
      <c r="E320" s="9"/>
      <c r="F320" s="9"/>
      <c r="G320" s="9"/>
      <c r="H320" s="9"/>
      <c r="I320" s="9"/>
      <c r="J320" s="51"/>
      <c r="K320" s="9"/>
    </row>
    <row r="321" spans="1:12" ht="18" customHeight="1" x14ac:dyDescent="0.2">
      <c r="A321" s="50"/>
      <c r="B321" s="9"/>
      <c r="C321" s="9"/>
      <c r="D321" s="9"/>
      <c r="E321" s="9"/>
      <c r="F321" s="9"/>
      <c r="G321" s="9"/>
      <c r="H321" s="9"/>
      <c r="I321" s="9"/>
      <c r="J321" s="51"/>
      <c r="K321" s="9"/>
    </row>
    <row r="322" spans="1:12" ht="18" customHeight="1" x14ac:dyDescent="0.2">
      <c r="A322" s="50"/>
      <c r="B322" s="9"/>
      <c r="C322" s="9"/>
      <c r="D322" s="9"/>
      <c r="E322" s="9"/>
      <c r="F322" s="9"/>
      <c r="G322" s="9"/>
      <c r="H322" s="9"/>
      <c r="I322" s="9"/>
      <c r="J322" s="51"/>
      <c r="K322" s="9"/>
    </row>
    <row r="323" spans="1:12" ht="18" customHeight="1" x14ac:dyDescent="0.2">
      <c r="A323" s="50"/>
      <c r="B323" s="9"/>
      <c r="C323" s="9"/>
      <c r="D323" s="9"/>
      <c r="E323" s="9"/>
      <c r="F323" s="9"/>
      <c r="G323" s="9"/>
      <c r="H323" s="9"/>
      <c r="I323" s="9"/>
      <c r="J323" s="51"/>
      <c r="K323" s="9"/>
    </row>
    <row r="324" spans="1:12" ht="18" customHeight="1" x14ac:dyDescent="0.2">
      <c r="A324" s="50"/>
      <c r="B324" s="9"/>
      <c r="C324" s="9"/>
      <c r="D324" s="9"/>
      <c r="E324" s="9"/>
      <c r="F324" s="9"/>
      <c r="G324" s="9"/>
      <c r="H324" s="9"/>
      <c r="I324" s="9"/>
      <c r="J324" s="51"/>
      <c r="K324" s="9"/>
    </row>
    <row r="325" spans="1:12" ht="18" customHeight="1" x14ac:dyDescent="0.2">
      <c r="A325" s="50"/>
      <c r="J325" s="51"/>
      <c r="K325" s="9"/>
    </row>
    <row r="326" spans="1:12" ht="18" customHeight="1" x14ac:dyDescent="0.2">
      <c r="A326" s="50"/>
      <c r="J326" s="51"/>
      <c r="K326" s="9"/>
    </row>
    <row r="327" spans="1:12" ht="18" customHeight="1" thickBot="1" x14ac:dyDescent="0.25">
      <c r="A327" s="17"/>
      <c r="B327" s="18"/>
      <c r="C327" s="18"/>
      <c r="D327" s="18"/>
      <c r="E327" s="18"/>
      <c r="F327" s="18"/>
      <c r="G327" s="18"/>
      <c r="H327" s="18"/>
      <c r="I327" s="18"/>
      <c r="J327" s="52"/>
      <c r="K327" s="9"/>
    </row>
    <row r="328" spans="1:12" ht="16.5" x14ac:dyDescent="0.2">
      <c r="A328" s="326" t="s">
        <v>57</v>
      </c>
      <c r="B328" s="326"/>
      <c r="C328" s="326"/>
      <c r="D328" s="326"/>
      <c r="E328" s="326"/>
      <c r="F328" s="326"/>
      <c r="G328" s="326"/>
      <c r="H328" s="326"/>
      <c r="I328" s="326"/>
      <c r="J328" s="326"/>
      <c r="K328" s="4"/>
    </row>
    <row r="329" spans="1:12" ht="17.25" customHeight="1" x14ac:dyDescent="0.2">
      <c r="A329" s="398" t="s">
        <v>29</v>
      </c>
      <c r="B329" s="398"/>
      <c r="C329" s="398"/>
      <c r="D329" s="398"/>
      <c r="E329" s="398"/>
      <c r="F329" s="398"/>
      <c r="G329" s="398"/>
      <c r="H329" s="398"/>
      <c r="I329" s="398"/>
      <c r="J329" s="398"/>
      <c r="K329" s="6"/>
    </row>
    <row r="330" spans="1:12" ht="17.25" customHeight="1" x14ac:dyDescent="0.2">
      <c r="A330" s="398"/>
      <c r="B330" s="398"/>
      <c r="C330" s="398"/>
      <c r="D330" s="398"/>
      <c r="E330" s="398"/>
      <c r="F330" s="398"/>
      <c r="G330" s="398"/>
      <c r="H330" s="398"/>
      <c r="I330" s="398"/>
      <c r="J330" s="398"/>
      <c r="K330" s="6"/>
    </row>
    <row r="331" spans="1:12" ht="17.25" customHeight="1" x14ac:dyDescent="0.2">
      <c r="A331" s="398" t="s">
        <v>477</v>
      </c>
      <c r="B331" s="398"/>
      <c r="C331" s="398"/>
      <c r="D331" s="398"/>
      <c r="E331" s="398"/>
      <c r="F331" s="398"/>
      <c r="G331" s="398"/>
      <c r="H331" s="398"/>
      <c r="I331" s="398"/>
      <c r="J331" s="398"/>
      <c r="K331" s="6"/>
    </row>
    <row r="332" spans="1:12" ht="17.25" customHeight="1" x14ac:dyDescent="0.2">
      <c r="A332" s="398"/>
      <c r="B332" s="398"/>
      <c r="C332" s="398"/>
      <c r="D332" s="398"/>
      <c r="E332" s="398"/>
      <c r="F332" s="398"/>
      <c r="G332" s="398"/>
      <c r="H332" s="398"/>
      <c r="I332" s="398"/>
      <c r="J332" s="398"/>
      <c r="K332" s="6"/>
    </row>
    <row r="333" spans="1:12" ht="16.5" x14ac:dyDescent="0.2">
      <c r="A333" s="1"/>
      <c r="B333" s="9"/>
      <c r="C333" s="9"/>
      <c r="D333" s="9"/>
      <c r="E333" s="9"/>
      <c r="F333" s="9"/>
      <c r="G333" s="9"/>
      <c r="H333" s="9"/>
      <c r="I333" s="9"/>
      <c r="J333" s="9"/>
      <c r="K333" s="9"/>
    </row>
    <row r="334" spans="1:12" ht="17" thickBot="1" x14ac:dyDescent="0.25">
      <c r="A334" s="424" t="s">
        <v>18</v>
      </c>
      <c r="B334" s="424"/>
      <c r="C334" s="424"/>
      <c r="D334" s="424"/>
      <c r="E334" s="424"/>
      <c r="F334" s="424"/>
      <c r="G334" s="424"/>
      <c r="H334" s="424"/>
      <c r="I334" s="424"/>
      <c r="J334" s="424"/>
      <c r="K334" s="4"/>
    </row>
    <row r="335" spans="1:12" ht="17.25" customHeight="1" x14ac:dyDescent="0.2">
      <c r="B335" s="400" t="s">
        <v>59</v>
      </c>
      <c r="C335" s="401"/>
      <c r="D335" s="401"/>
      <c r="E335" s="401"/>
      <c r="F335" s="401"/>
      <c r="G335" s="401"/>
      <c r="H335" s="401"/>
      <c r="I335" s="402"/>
      <c r="J335" s="14"/>
      <c r="K335" s="33"/>
    </row>
    <row r="336" spans="1:12" ht="17.25" customHeight="1" x14ac:dyDescent="0.2">
      <c r="B336" s="356" t="s">
        <v>430</v>
      </c>
      <c r="C336" s="357"/>
      <c r="D336" s="384" t="str">
        <f>IF(L336&lt;&gt;"",RIGHT(L336,LEN(L336)-1),"")</f>
        <v>テレビ3台、ラジオ5台、タブレット端末2台、インターネットに接続したパソコン2台、ファックス2台、携帯電話5台、携帯電話用バッテリー3個、乾電池20個</v>
      </c>
      <c r="E336" s="385"/>
      <c r="F336" s="385"/>
      <c r="G336" s="385"/>
      <c r="H336" s="385"/>
      <c r="I336" s="386"/>
      <c r="J336" s="61"/>
      <c r="K336" s="8"/>
      <c r="L336" t="str">
        <f>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有","、"&amp;入力シート!B165&amp;IF(入力シート!G165&lt;&gt;"",入力シート!G165&amp;入力シート!I165,""),"")&amp;IF(入力シート!C167="有","、"&amp;入力シート!B167&amp;IF(入力シート!G167&lt;&gt;"",入力シート!G167&amp;入力シート!I167,""),"")&amp;IF(入力シート!C169="有","、"&amp;入力シート!B169&amp;IF(入力シート!G169&lt;&gt;"",入力シート!G169&amp;入力シート!I169,""),"")&amp;IF(入力シート!C171="有","、"&amp;入力シート!B171&amp;IF(入力シート!G171&lt;&gt;"",入力シート!G171&amp;入力シート!I171,""),"")&amp;IF(入力シート!C173="有","、"&amp;入力シート!B173&amp;IF(入力シート!G173&lt;&gt;"",入力シート!G173&amp;入力シート!I173,""),"")&amp;IF(入力シート!C175&lt;&gt;"","、"&amp;入力シート!C175,"")</f>
        <v>、テレビ3台、ラジオ5台、タブレット端末2台、インターネットに接続したパソコン2台、ファックス2台、携帯電話5台、携帯電話用バッテリー3個、乾電池20個</v>
      </c>
    </row>
    <row r="337" spans="1:12" ht="17.25" customHeight="1" x14ac:dyDescent="0.2">
      <c r="B337" s="358"/>
      <c r="C337" s="359"/>
      <c r="D337" s="387"/>
      <c r="E337" s="344"/>
      <c r="F337" s="344"/>
      <c r="G337" s="344"/>
      <c r="H337" s="344"/>
      <c r="I337" s="388"/>
      <c r="J337" s="61"/>
      <c r="K337" s="8"/>
    </row>
    <row r="338" spans="1:12" ht="17.25" customHeight="1" x14ac:dyDescent="0.2">
      <c r="B338" s="358"/>
      <c r="C338" s="359"/>
      <c r="D338" s="387"/>
      <c r="E338" s="344"/>
      <c r="F338" s="344"/>
      <c r="G338" s="344"/>
      <c r="H338" s="344"/>
      <c r="I338" s="388"/>
      <c r="J338" s="61"/>
      <c r="K338" s="8"/>
    </row>
    <row r="339" spans="1:12" ht="17.25" customHeight="1" x14ac:dyDescent="0.2">
      <c r="B339" s="382"/>
      <c r="C339" s="383"/>
      <c r="D339" s="389"/>
      <c r="E339" s="390"/>
      <c r="F339" s="390"/>
      <c r="G339" s="390"/>
      <c r="H339" s="390"/>
      <c r="I339" s="391"/>
      <c r="J339" s="61"/>
      <c r="K339" s="8"/>
    </row>
    <row r="340" spans="1:12" ht="17.25" customHeight="1" x14ac:dyDescent="0.2">
      <c r="B340" s="356" t="s">
        <v>96</v>
      </c>
      <c r="C340" s="357"/>
      <c r="D340" s="384" t="str">
        <f>IF(L340&lt;&gt;"",RIGHT(L340,LEN(L340)-1),"")</f>
        <v>従業員名簿、利用者名簿、案内旗1枚、携帯電話2台、携帯電話用バッテリー2個、拡声器1台、懐中電灯5台、乾電池20個、ライフジャケット5着、蛍光塗料、救急用品3個</v>
      </c>
      <c r="E340" s="385"/>
      <c r="F340" s="385"/>
      <c r="G340" s="385"/>
      <c r="H340" s="385"/>
      <c r="I340" s="386"/>
      <c r="J340" s="61"/>
      <c r="K340" s="8"/>
      <c r="L340" t="str">
        <f>IF(入力シート!C180="有","、"&amp;入力シート!B180,"")&amp;IF(入力シート!C182="有","、"&amp;入力シート!B182,"")&amp;IF(入力シート!C184="有","、"&amp;入力シート!B184&amp;IF(入力シート!G184&lt;&gt;"",入力シート!G184&amp;入力シート!I184,""),"")&amp;IF(入力シート!C186="有","、"&amp;入力シート!B186&amp;IF(入力シート!G186&lt;&gt;"",入力シート!G186&amp;入力シート!I186,""),"")&amp;IF(入力シート!C188="有","、"&amp;入力シート!B188&amp;IF(入力シート!G188&lt;&gt;"",入力シート!G188&amp;入力シート!I188,""),"")&amp;IF(入力シート!C190="有","、"&amp;入力シート!B190&amp;IF(入力シート!G190&lt;&gt;"",入力シート!G190&amp;入力シート!I190,""),"")&amp;IF(入力シート!C192="有","、"&amp;入力シート!B192&amp;IF(入力シート!G192&lt;&gt;"",入力シート!G192&amp;入力シート!I192,""),"")&amp;IF(入力シート!C194="有","、"&amp;入力シート!B194&amp;IF(入力シート!G194&lt;&gt;"",入力シート!G194&amp;入力シート!I194,""),"")&amp;IF(入力シート!C196="有","、"&amp;入力シート!B196&amp;IF(入力シート!G196&lt;&gt;"",入力シート!G196&amp;入力シート!I196,""),"")&amp;IF(入力シート!C198="有","、"&amp;入力シート!B198&amp;IF(入力シート!G198&lt;&gt;"",入力シート!G198&amp;入力シート!I198,""),"")&amp;IF(入力シート!C200="有","、"&amp;入力シート!B200&amp;IF(入力シート!G200&lt;&gt;"",入力シート!G200&amp;入力シート!I200,""),"")&amp;IF(入力シート!C202&lt;&gt;"","、"&amp;入力シート!C202,"")</f>
        <v>、従業員名簿、利用者名簿、案内旗1枚、携帯電話2台、携帯電話用バッテリー2個、拡声器1台、懐中電灯5台、乾電池20個、ライフジャケット5着、蛍光塗料、救急用品3個</v>
      </c>
    </row>
    <row r="341" spans="1:12" ht="17.25" customHeight="1" x14ac:dyDescent="0.2">
      <c r="B341" s="358"/>
      <c r="C341" s="359"/>
      <c r="D341" s="387"/>
      <c r="E341" s="344"/>
      <c r="F341" s="344"/>
      <c r="G341" s="344"/>
      <c r="H341" s="344"/>
      <c r="I341" s="388"/>
      <c r="J341" s="61"/>
      <c r="K341" s="8"/>
    </row>
    <row r="342" spans="1:12" ht="17.25" customHeight="1" x14ac:dyDescent="0.2">
      <c r="B342" s="358"/>
      <c r="C342" s="359"/>
      <c r="D342" s="387"/>
      <c r="E342" s="344"/>
      <c r="F342" s="344"/>
      <c r="G342" s="344"/>
      <c r="H342" s="344"/>
      <c r="I342" s="388"/>
      <c r="J342" s="61"/>
      <c r="K342" s="8"/>
    </row>
    <row r="343" spans="1:12" ht="17.25" customHeight="1" x14ac:dyDescent="0.2">
      <c r="B343" s="358"/>
      <c r="C343" s="359"/>
      <c r="D343" s="387"/>
      <c r="E343" s="344"/>
      <c r="F343" s="344"/>
      <c r="G343" s="344"/>
      <c r="H343" s="344"/>
      <c r="I343" s="388"/>
      <c r="J343" s="61"/>
      <c r="K343" s="8"/>
    </row>
    <row r="344" spans="1:12" ht="17.25" customHeight="1" x14ac:dyDescent="0.2">
      <c r="B344" s="382"/>
      <c r="C344" s="383"/>
      <c r="D344" s="389"/>
      <c r="E344" s="390"/>
      <c r="F344" s="390"/>
      <c r="G344" s="390"/>
      <c r="H344" s="390"/>
      <c r="I344" s="391"/>
      <c r="J344" s="61"/>
      <c r="K344" s="8"/>
    </row>
    <row r="345" spans="1:12" ht="17.25" customHeight="1" x14ac:dyDescent="0.2">
      <c r="B345" s="356" t="s">
        <v>56</v>
      </c>
      <c r="C345" s="357"/>
      <c r="D345" s="384" t="str">
        <f>IF(L345&lt;&gt;"",RIGHT(L345,LEN(L345)-1),"")</f>
        <v>水3日分、食料3日分、寝具10人分、防寒具10人分</v>
      </c>
      <c r="E345" s="385"/>
      <c r="F345" s="385"/>
      <c r="G345" s="385"/>
      <c r="H345" s="385"/>
      <c r="I345" s="386"/>
      <c r="J345" s="62"/>
      <c r="K345" s="8"/>
      <c r="L345" t="str">
        <f>IF(入力シート!C207="有","、"&amp;入力シート!B207&amp;IF(入力シート!G207&lt;&gt;"",入力シート!G207&amp;入力シート!I207,""),"")&amp;IF(入力シート!C209="有","、"&amp;入力シート!B209&amp;IF(入力シート!G209&lt;&gt;"",入力シート!G209&amp;入力シート!I209,""),"")&amp;IF(入力シート!C211="有","、"&amp;入力シート!B211&amp;IF(入力シート!G211&lt;&gt;"",入力シート!G211&amp;入力シート!I211,""),"")&amp;IF(入力シート!C213="有","、"&amp;入力シート!B213&amp;IF(入力シート!G213&lt;&gt;"",入力シート!G213&amp;入力シート!I213,""),"")&amp;IF(入力シート!C215&lt;&gt;"","、"&amp;入力シート!C215,"")</f>
        <v>、水3日分、食料3日分、寝具10人分、防寒具10人分</v>
      </c>
    </row>
    <row r="346" spans="1:12" ht="17.25" customHeight="1" x14ac:dyDescent="0.2">
      <c r="B346" s="382"/>
      <c r="C346" s="383"/>
      <c r="D346" s="389"/>
      <c r="E346" s="390"/>
      <c r="F346" s="390"/>
      <c r="G346" s="390"/>
      <c r="H346" s="390"/>
      <c r="I346" s="391"/>
      <c r="J346" s="62"/>
      <c r="K346" s="8"/>
    </row>
    <row r="347" spans="1:12" ht="17.25" customHeight="1" x14ac:dyDescent="0.2">
      <c r="B347" s="356" t="s">
        <v>43</v>
      </c>
      <c r="C347" s="357"/>
      <c r="D347" s="384" t="str">
        <f>IF(L347&lt;&gt;"",RIGHT(L347,LEN(L347)-1),"")</f>
        <v>おむつ100枚、おしりふき100枚</v>
      </c>
      <c r="E347" s="385"/>
      <c r="F347" s="385"/>
      <c r="G347" s="385"/>
      <c r="H347" s="385"/>
      <c r="I347" s="386"/>
      <c r="J347" s="62"/>
      <c r="K347" s="8"/>
      <c r="L347" t="str">
        <f>IF(入力シート!C220="有","、"&amp;入力シート!B220&amp;IF(入力シート!G220&lt;&gt;"",入力シート!G220&amp;入力シート!I220,""),"")&amp;IF(入力シート!C222="有","、"&amp;入力シート!B222&amp;IF(入力シート!G222&lt;&gt;"",入力シート!G222&amp;入力シート!I222,""),"")&amp;IF(入力シート!C224="有","、"&amp;入力シート!B224&amp;IF(入力シート!G224&lt;&gt;"",入力シート!G224&amp;入力シート!I224,""),"")&amp;IF(入力シート!C226="有","、"&amp;入力シート!B226&amp;IF(入力シート!G226&lt;&gt;"",入力シート!G226&amp;入力シート!I226,""),"")&amp;IF(入力シート!C228&lt;&gt;"","、"&amp;入力シート!C228,"")</f>
        <v>、おむつ100枚、おしりふき100枚</v>
      </c>
    </row>
    <row r="348" spans="1:12" ht="17.25" customHeight="1" x14ac:dyDescent="0.2">
      <c r="B348" s="382"/>
      <c r="C348" s="383"/>
      <c r="D348" s="389"/>
      <c r="E348" s="390"/>
      <c r="F348" s="390"/>
      <c r="G348" s="390"/>
      <c r="H348" s="390"/>
      <c r="I348" s="391"/>
      <c r="J348" s="62"/>
      <c r="K348" s="8"/>
    </row>
    <row r="349" spans="1:12" ht="17.25" customHeight="1" x14ac:dyDescent="0.2">
      <c r="B349" s="356" t="s">
        <v>58</v>
      </c>
      <c r="C349" s="357"/>
      <c r="D349" s="384" t="str">
        <f>IF(L349&lt;&gt;"",RIGHT(L349,LEN(L349)-1),"")</f>
        <v>ウエットティッシュ100枚、ゴミ袋10枚、タオル100枚、携帯トイレ100枚</v>
      </c>
      <c r="E349" s="385"/>
      <c r="F349" s="385"/>
      <c r="G349" s="385"/>
      <c r="H349" s="385"/>
      <c r="I349" s="386"/>
      <c r="J349" s="62"/>
      <c r="K349" s="8"/>
      <c r="L349" t="str">
        <f>IF(入力シート!C232="有","、"&amp;入力シート!B232&amp;IF(入力シート!G232&lt;&gt;"",入力シート!G232&amp;入力シート!I232,""),"")&amp;IF(入力シート!C234="有","、"&amp;入力シート!B234&amp;IF(入力シート!G234&lt;&gt;"",入力シート!G234&amp;入力シート!I234,""),"")&amp;IF(入力シート!C236="有","、"&amp;入力シート!B236&amp;IF(入力シート!G236&lt;&gt;"",入力シート!G236&amp;入力シート!I236,""),"")&amp;IF(入力シート!C238="有","、"&amp;入力シート!B238&amp;IF(入力シート!G238&lt;&gt;"",入力シート!G238&amp;入力シート!I238,""),"")&amp;IF(入力シート!C240&lt;&gt;"","、"&amp;入力シート!C240,"")</f>
        <v>、ウエットティッシュ100枚、ゴミ袋10枚、タオル100枚、携帯トイレ100枚</v>
      </c>
    </row>
    <row r="350" spans="1:12" ht="17.25" customHeight="1" thickBot="1" x14ac:dyDescent="0.25">
      <c r="B350" s="360"/>
      <c r="C350" s="361"/>
      <c r="D350" s="399"/>
      <c r="E350" s="345"/>
      <c r="F350" s="345"/>
      <c r="G350" s="345"/>
      <c r="H350" s="345"/>
      <c r="I350" s="346"/>
      <c r="J350" s="62"/>
      <c r="K350" s="8"/>
    </row>
    <row r="351" spans="1:12" ht="17.25" customHeight="1" thickBot="1" x14ac:dyDescent="0.25">
      <c r="A351" s="1"/>
      <c r="B351" s="9"/>
      <c r="C351" s="9"/>
      <c r="D351" s="3"/>
      <c r="E351" s="3"/>
      <c r="F351" s="3"/>
      <c r="G351" s="3"/>
      <c r="H351" s="3"/>
      <c r="I351" s="3"/>
      <c r="J351" s="3"/>
      <c r="K351" s="3"/>
    </row>
    <row r="352" spans="1:12" ht="17.25" customHeight="1" x14ac:dyDescent="0.2">
      <c r="B352" s="400" t="s">
        <v>60</v>
      </c>
      <c r="C352" s="401"/>
      <c r="D352" s="401"/>
      <c r="E352" s="401"/>
      <c r="F352" s="401"/>
      <c r="G352" s="401"/>
      <c r="H352" s="401"/>
      <c r="I352" s="402"/>
      <c r="J352" s="14"/>
      <c r="K352" s="33"/>
    </row>
    <row r="353" spans="1:12" ht="17.25" customHeight="1" x14ac:dyDescent="0.2">
      <c r="B353" s="392" t="str">
        <f>IF(L353&lt;&gt;"",RIGHT(L353,LEN(L353)-1),"")</f>
        <v>土のう10個</v>
      </c>
      <c r="C353" s="393"/>
      <c r="D353" s="393"/>
      <c r="E353" s="393"/>
      <c r="F353" s="393"/>
      <c r="G353" s="393"/>
      <c r="H353" s="393"/>
      <c r="I353" s="394"/>
      <c r="J353" s="62"/>
      <c r="K353" s="8"/>
      <c r="L353" t="str">
        <f>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、土のう10個</v>
      </c>
    </row>
    <row r="354" spans="1:12" ht="17.25" customHeight="1" thickBot="1" x14ac:dyDescent="0.25">
      <c r="B354" s="395"/>
      <c r="C354" s="396"/>
      <c r="D354" s="396"/>
      <c r="E354" s="396"/>
      <c r="F354" s="396"/>
      <c r="G354" s="396"/>
      <c r="H354" s="396"/>
      <c r="I354" s="397"/>
      <c r="J354" s="62"/>
      <c r="K354" s="8"/>
    </row>
    <row r="355" spans="1:12" ht="18" customHeight="1" x14ac:dyDescent="0.2">
      <c r="A355" s="6"/>
      <c r="B355" s="6"/>
      <c r="C355" s="6"/>
      <c r="D355" s="6"/>
      <c r="E355" s="6"/>
      <c r="F355" s="6"/>
      <c r="G355" s="6"/>
      <c r="H355" s="6"/>
      <c r="I355" s="6"/>
      <c r="J355" s="6"/>
      <c r="K355" s="6"/>
    </row>
    <row r="356" spans="1:12" ht="18" customHeight="1" x14ac:dyDescent="0.2">
      <c r="A356" s="6"/>
      <c r="B356" s="6"/>
      <c r="C356" s="6"/>
      <c r="D356" s="6"/>
      <c r="E356" s="6"/>
      <c r="F356" s="6"/>
      <c r="G356" s="6"/>
      <c r="H356" s="6"/>
      <c r="I356" s="6"/>
      <c r="J356" s="6"/>
      <c r="K356" s="6"/>
    </row>
    <row r="357" spans="1:12" ht="18" customHeight="1" x14ac:dyDescent="0.2">
      <c r="A357" s="339" t="s">
        <v>61</v>
      </c>
      <c r="B357" s="339"/>
      <c r="C357" s="339"/>
      <c r="D357" s="339"/>
      <c r="E357" s="339"/>
      <c r="F357" s="339"/>
      <c r="G357" s="339"/>
      <c r="H357" s="339"/>
      <c r="I357" s="339"/>
      <c r="J357" s="339"/>
      <c r="K357" s="6"/>
    </row>
    <row r="358" spans="1:12" ht="18" customHeight="1" x14ac:dyDescent="0.2">
      <c r="A358" s="398" t="s">
        <v>62</v>
      </c>
      <c r="B358" s="398"/>
      <c r="C358" s="398"/>
      <c r="D358" s="398"/>
      <c r="E358" s="398"/>
      <c r="F358" s="398"/>
      <c r="G358" s="398"/>
      <c r="H358" s="398"/>
      <c r="I358" s="398"/>
      <c r="J358" s="398"/>
      <c r="K358" s="6"/>
    </row>
    <row r="359" spans="1:12" ht="18" customHeight="1" x14ac:dyDescent="0.2">
      <c r="A359" s="6"/>
      <c r="B359" s="6"/>
      <c r="C359" s="6"/>
      <c r="D359" s="6"/>
      <c r="E359" s="6"/>
      <c r="F359" s="6"/>
      <c r="G359" s="6"/>
      <c r="H359" s="6"/>
      <c r="I359" s="6"/>
      <c r="J359" s="6"/>
      <c r="K359" s="6"/>
    </row>
    <row r="360" spans="1:12" ht="18" customHeight="1" x14ac:dyDescent="0.2">
      <c r="A360" s="398" t="s">
        <v>82</v>
      </c>
      <c r="B360" s="398"/>
      <c r="C360" s="398"/>
      <c r="D360" s="398"/>
      <c r="E360" s="398"/>
      <c r="F360" s="398"/>
      <c r="G360" s="398"/>
      <c r="H360" s="398"/>
      <c r="I360" s="398"/>
      <c r="J360" s="398"/>
      <c r="K360" s="6"/>
    </row>
    <row r="361" spans="1:12" ht="18" customHeight="1" x14ac:dyDescent="0.2">
      <c r="A361" s="344" t="str">
        <f>IF(入力シート!C256&lt;&gt;"","　毎年"&amp;入力シート!C258&amp;"月に「"&amp;入力シート!C256&amp;"」を対象に【"&amp;入力シート!C260&amp;"】に関する研修を実施する。","")&amp;IF(入力シート!C262&lt;&gt;"","毎年"&amp;入力シート!C264&amp;"月に「"&amp;入力シート!C262&amp;"」を対象に【"&amp;入力シート!C266&amp;"】に関する研修を実施する。","")</f>
        <v>　毎年4月に「全従業員」を対象に【防災情報及び避難誘導】に関する研修を実施する。毎年5月に「全従業員及び利用者」を対象に【防災情報及び避難誘導】に関する研修を実施する。</v>
      </c>
      <c r="B361" s="344"/>
      <c r="C361" s="344"/>
      <c r="D361" s="344"/>
      <c r="E361" s="344"/>
      <c r="F361" s="344"/>
      <c r="G361" s="344"/>
      <c r="H361" s="344"/>
      <c r="I361" s="344"/>
      <c r="J361" s="344"/>
      <c r="K361" s="6"/>
    </row>
    <row r="362" spans="1:12" ht="18" customHeight="1" x14ac:dyDescent="0.2">
      <c r="A362" s="344"/>
      <c r="B362" s="344"/>
      <c r="C362" s="344"/>
      <c r="D362" s="344"/>
      <c r="E362" s="344"/>
      <c r="F362" s="344"/>
      <c r="G362" s="344"/>
      <c r="H362" s="344"/>
      <c r="I362" s="344"/>
      <c r="J362" s="344"/>
      <c r="K362" s="6"/>
    </row>
    <row r="363" spans="1:12" ht="18" customHeight="1" x14ac:dyDescent="0.2">
      <c r="A363" s="344"/>
      <c r="B363" s="344"/>
      <c r="C363" s="344"/>
      <c r="D363" s="344"/>
      <c r="E363" s="344"/>
      <c r="F363" s="344"/>
      <c r="G363" s="344"/>
      <c r="H363" s="344"/>
      <c r="I363" s="344"/>
      <c r="J363" s="344"/>
      <c r="K363" s="6"/>
    </row>
    <row r="364" spans="1:12" ht="18" customHeight="1" x14ac:dyDescent="0.2">
      <c r="A364" s="54"/>
      <c r="B364" s="54"/>
      <c r="C364" s="54"/>
      <c r="D364" s="54"/>
      <c r="E364" s="54"/>
      <c r="F364" s="54"/>
      <c r="G364" s="54"/>
      <c r="H364" s="54"/>
      <c r="I364" s="54"/>
      <c r="J364" s="54"/>
      <c r="K364" s="6"/>
    </row>
    <row r="365" spans="1:12" ht="18" customHeight="1" x14ac:dyDescent="0.2">
      <c r="A365" s="344" t="s">
        <v>83</v>
      </c>
      <c r="B365" s="344"/>
      <c r="C365" s="344"/>
      <c r="D365" s="344"/>
      <c r="E365" s="344"/>
      <c r="F365" s="344"/>
      <c r="G365" s="344"/>
      <c r="H365" s="344"/>
      <c r="I365" s="344"/>
      <c r="J365" s="344"/>
      <c r="K365" s="6"/>
    </row>
    <row r="366" spans="1:12" ht="18" customHeight="1" x14ac:dyDescent="0.2">
      <c r="A366" s="374" t="str">
        <f>IF(入力シート!C270&lt;&gt;"","　毎年"&amp;入力シート!C272&amp;"月に「"&amp;入力シート!C270&amp;"」を対象として【"&amp;入力シート!C274&amp;"】に関する訓練を実施する。","")&amp;IF(入力シート!C277&lt;&gt;"","毎年"&amp;入力シート!C279&amp;"月に「"&amp;入力シート!C277&amp;"」を対象として【"&amp;入力シート!C281&amp;"】に関する訓練を実施する。","")</f>
        <v>　毎年5月に「全従業員」を対象として【ハザードマップ等を活用した図上訓練】に関する訓練を実施する。毎年7月に「全従業員」を対象として【情報伝達訓練】に関する訓練を実施する。</v>
      </c>
      <c r="B366" s="374"/>
      <c r="C366" s="374"/>
      <c r="D366" s="374"/>
      <c r="E366" s="374"/>
      <c r="F366" s="374"/>
      <c r="G366" s="374"/>
      <c r="H366" s="374"/>
      <c r="I366" s="374"/>
      <c r="J366" s="374"/>
      <c r="K366" s="6"/>
    </row>
    <row r="367" spans="1:12" ht="18" customHeight="1" x14ac:dyDescent="0.2">
      <c r="A367" s="374"/>
      <c r="B367" s="374"/>
      <c r="C367" s="374"/>
      <c r="D367" s="374"/>
      <c r="E367" s="374"/>
      <c r="F367" s="374"/>
      <c r="G367" s="374"/>
      <c r="H367" s="374"/>
      <c r="I367" s="374"/>
      <c r="J367" s="374"/>
      <c r="K367" s="6"/>
    </row>
    <row r="368" spans="1:12" ht="18" customHeight="1" x14ac:dyDescent="0.2">
      <c r="A368" s="374"/>
      <c r="B368" s="374"/>
      <c r="C368" s="374"/>
      <c r="D368" s="374"/>
      <c r="E368" s="374"/>
      <c r="F368" s="374"/>
      <c r="G368" s="374"/>
      <c r="H368" s="374"/>
      <c r="I368" s="374"/>
      <c r="J368" s="374"/>
      <c r="K368" s="6"/>
    </row>
    <row r="369" spans="1:11" ht="18" customHeight="1" x14ac:dyDescent="0.2">
      <c r="A369" s="54"/>
      <c r="B369" s="54"/>
      <c r="C369" s="54"/>
      <c r="D369" s="54"/>
      <c r="E369" s="54"/>
      <c r="F369" s="54"/>
      <c r="G369" s="54"/>
      <c r="H369" s="54"/>
      <c r="I369" s="54"/>
      <c r="J369" s="54"/>
      <c r="K369" s="6"/>
    </row>
    <row r="370" spans="1:11" ht="18" customHeight="1" x14ac:dyDescent="0.2">
      <c r="A370" s="54"/>
      <c r="B370" s="54"/>
      <c r="C370" s="54"/>
      <c r="D370" s="54"/>
      <c r="E370" s="54"/>
      <c r="F370" s="54"/>
      <c r="G370" s="54"/>
      <c r="H370" s="54"/>
      <c r="I370" s="54"/>
      <c r="J370" s="54"/>
      <c r="K370" s="6"/>
    </row>
    <row r="371" spans="1:11" ht="18" customHeight="1" x14ac:dyDescent="0.2">
      <c r="A371" s="54"/>
      <c r="B371" s="54"/>
      <c r="C371" s="54"/>
      <c r="D371" s="54"/>
      <c r="E371" s="54"/>
      <c r="F371" s="54"/>
      <c r="G371" s="54"/>
      <c r="H371" s="54"/>
      <c r="I371" s="54"/>
      <c r="J371" s="54"/>
      <c r="K371" s="6"/>
    </row>
    <row r="372" spans="1:11" ht="18" customHeight="1" x14ac:dyDescent="0.2">
      <c r="A372" s="54"/>
      <c r="B372" s="54"/>
      <c r="C372" s="54"/>
      <c r="D372" s="54"/>
      <c r="E372" s="54"/>
      <c r="F372" s="54"/>
      <c r="G372" s="54"/>
      <c r="H372" s="54"/>
      <c r="I372" s="54"/>
      <c r="J372" s="54"/>
      <c r="K372" s="6"/>
    </row>
    <row r="373" spans="1:11" ht="18" customHeight="1" x14ac:dyDescent="0.2">
      <c r="A373" s="54"/>
      <c r="B373" s="54"/>
      <c r="C373" s="54"/>
      <c r="D373" s="54"/>
      <c r="E373" s="54"/>
      <c r="F373" s="54"/>
      <c r="G373" s="54"/>
      <c r="H373" s="54"/>
      <c r="I373" s="54"/>
      <c r="J373" s="54"/>
      <c r="K373" s="6"/>
    </row>
    <row r="374" spans="1:11" ht="18" customHeight="1" x14ac:dyDescent="0.2">
      <c r="A374" s="54"/>
      <c r="B374" s="54"/>
      <c r="C374" s="54"/>
      <c r="D374" s="54"/>
      <c r="E374" s="54"/>
      <c r="F374" s="54"/>
      <c r="G374" s="54"/>
      <c r="H374" s="54"/>
      <c r="I374" s="54"/>
      <c r="J374" s="54"/>
      <c r="K374" s="6"/>
    </row>
    <row r="375" spans="1:11" ht="18" customHeight="1" x14ac:dyDescent="0.2">
      <c r="A375" s="6"/>
      <c r="B375" s="6"/>
      <c r="C375" s="6"/>
      <c r="D375" s="6"/>
      <c r="E375" s="6"/>
      <c r="F375" s="6"/>
      <c r="G375" s="6"/>
      <c r="H375" s="6"/>
      <c r="I375" s="6"/>
      <c r="J375" s="6"/>
      <c r="K375" s="6"/>
    </row>
    <row r="376" spans="1:11" ht="16.5" x14ac:dyDescent="0.2">
      <c r="A376" s="1" t="s">
        <v>19</v>
      </c>
      <c r="B376" s="9"/>
      <c r="C376" s="9"/>
      <c r="D376" s="9"/>
      <c r="E376" s="9"/>
      <c r="F376" s="9"/>
      <c r="G376" s="9"/>
      <c r="H376" s="9"/>
      <c r="I376" s="9"/>
      <c r="J376" s="9"/>
      <c r="K376" s="9"/>
    </row>
    <row r="377" spans="1:11" ht="16.5" x14ac:dyDescent="0.2">
      <c r="A377" s="1"/>
      <c r="B377" s="9"/>
      <c r="C377" s="9"/>
      <c r="D377" s="9"/>
      <c r="E377" s="9"/>
      <c r="F377" s="9"/>
      <c r="G377" s="9"/>
      <c r="H377" s="9"/>
      <c r="I377" s="9"/>
      <c r="J377" s="9"/>
      <c r="K377" s="9"/>
    </row>
    <row r="378" spans="1:11" ht="16.5" x14ac:dyDescent="0.2">
      <c r="A378" s="1"/>
      <c r="B378" s="9"/>
      <c r="C378" s="9"/>
      <c r="D378" s="9"/>
      <c r="E378" s="9"/>
      <c r="F378" s="9"/>
      <c r="G378" s="9"/>
      <c r="H378" s="9"/>
      <c r="I378" s="9"/>
      <c r="J378" s="9"/>
      <c r="K378" s="9"/>
    </row>
  </sheetData>
  <mergeCells count="217">
    <mergeCell ref="H1:J1"/>
    <mergeCell ref="B304:I309"/>
    <mergeCell ref="B311:I313"/>
    <mergeCell ref="G81:H81"/>
    <mergeCell ref="B90:D90"/>
    <mergeCell ref="A101:E101"/>
    <mergeCell ref="C89:D89"/>
    <mergeCell ref="B80:C80"/>
    <mergeCell ref="D252:E253"/>
    <mergeCell ref="F252:F253"/>
    <mergeCell ref="G252:G253"/>
    <mergeCell ref="G103:H105"/>
    <mergeCell ref="C199:J199"/>
    <mergeCell ref="A99:J99"/>
    <mergeCell ref="G120:H122"/>
    <mergeCell ref="G123:H124"/>
    <mergeCell ref="I120:J122"/>
    <mergeCell ref="C223:J223"/>
    <mergeCell ref="D212:J213"/>
    <mergeCell ref="C200:J200"/>
    <mergeCell ref="B229:J230"/>
    <mergeCell ref="G126:H137"/>
    <mergeCell ref="G114:H116"/>
    <mergeCell ref="I114:J116"/>
    <mergeCell ref="D80:H80"/>
    <mergeCell ref="A97:J97"/>
    <mergeCell ref="A83:J83"/>
    <mergeCell ref="C84:D84"/>
    <mergeCell ref="C85:D85"/>
    <mergeCell ref="C86:D86"/>
    <mergeCell ref="B74:I74"/>
    <mergeCell ref="B75:I75"/>
    <mergeCell ref="B76:I76"/>
    <mergeCell ref="C87:D87"/>
    <mergeCell ref="C88:D88"/>
    <mergeCell ref="D79:H79"/>
    <mergeCell ref="A96:J96"/>
    <mergeCell ref="A93:J93"/>
    <mergeCell ref="B85:B89"/>
    <mergeCell ref="D81:F81"/>
    <mergeCell ref="B81:C81"/>
    <mergeCell ref="E84:F84"/>
    <mergeCell ref="E85:F85"/>
    <mergeCell ref="E86:F86"/>
    <mergeCell ref="E87:F87"/>
    <mergeCell ref="E88:F88"/>
    <mergeCell ref="E89:F89"/>
    <mergeCell ref="E90:F90"/>
    <mergeCell ref="J3:J5"/>
    <mergeCell ref="A56:J56"/>
    <mergeCell ref="D68:E68"/>
    <mergeCell ref="A37:J38"/>
    <mergeCell ref="A48:J48"/>
    <mergeCell ref="B67:C67"/>
    <mergeCell ref="D67:E67"/>
    <mergeCell ref="F67:G67"/>
    <mergeCell ref="H67:I67"/>
    <mergeCell ref="A60:J60"/>
    <mergeCell ref="B65:I65"/>
    <mergeCell ref="B68:C68"/>
    <mergeCell ref="A61:J61"/>
    <mergeCell ref="A64:J64"/>
    <mergeCell ref="A49:J54"/>
    <mergeCell ref="B13:I14"/>
    <mergeCell ref="A57:J58"/>
    <mergeCell ref="B15:I16"/>
    <mergeCell ref="B70:C70"/>
    <mergeCell ref="D70:E70"/>
    <mergeCell ref="F69:G69"/>
    <mergeCell ref="H69:I69"/>
    <mergeCell ref="B66:E66"/>
    <mergeCell ref="F66:I66"/>
    <mergeCell ref="H72:I72"/>
    <mergeCell ref="B69:C69"/>
    <mergeCell ref="B79:C79"/>
    <mergeCell ref="D71:E71"/>
    <mergeCell ref="F70:G70"/>
    <mergeCell ref="H70:I70"/>
    <mergeCell ref="D69:E69"/>
    <mergeCell ref="B71:C71"/>
    <mergeCell ref="B72:G72"/>
    <mergeCell ref="B335:I335"/>
    <mergeCell ref="A328:J328"/>
    <mergeCell ref="A329:J330"/>
    <mergeCell ref="A285:J285"/>
    <mergeCell ref="A238:J238"/>
    <mergeCell ref="B227:J228"/>
    <mergeCell ref="A239:J239"/>
    <mergeCell ref="A232:J232"/>
    <mergeCell ref="A233:J234"/>
    <mergeCell ref="D257:E258"/>
    <mergeCell ref="C252:C253"/>
    <mergeCell ref="A252:B253"/>
    <mergeCell ref="H252:H253"/>
    <mergeCell ref="I252:J253"/>
    <mergeCell ref="H254:H256"/>
    <mergeCell ref="A331:J332"/>
    <mergeCell ref="A334:J334"/>
    <mergeCell ref="F257:F258"/>
    <mergeCell ref="F259:F261"/>
    <mergeCell ref="F262:F263"/>
    <mergeCell ref="G254:G256"/>
    <mergeCell ref="A292:B292"/>
    <mergeCell ref="H259:H261"/>
    <mergeCell ref="H262:H263"/>
    <mergeCell ref="D294:I294"/>
    <mergeCell ref="D296:I296"/>
    <mergeCell ref="B296:C296"/>
    <mergeCell ref="B295:C295"/>
    <mergeCell ref="B300:I302"/>
    <mergeCell ref="A235:J236"/>
    <mergeCell ref="A237:J237"/>
    <mergeCell ref="A193:J193"/>
    <mergeCell ref="A194:J194"/>
    <mergeCell ref="D197:J197"/>
    <mergeCell ref="D218:J219"/>
    <mergeCell ref="D202:J202"/>
    <mergeCell ref="C201:J201"/>
    <mergeCell ref="D215:J216"/>
    <mergeCell ref="D205:J206"/>
    <mergeCell ref="G257:G258"/>
    <mergeCell ref="D295:I295"/>
    <mergeCell ref="A286:J291"/>
    <mergeCell ref="I254:J256"/>
    <mergeCell ref="I257:J258"/>
    <mergeCell ref="I259:J261"/>
    <mergeCell ref="I262:J263"/>
    <mergeCell ref="A254:B256"/>
    <mergeCell ref="A257:B258"/>
    <mergeCell ref="A366:J368"/>
    <mergeCell ref="B336:C339"/>
    <mergeCell ref="D336:I339"/>
    <mergeCell ref="D340:I344"/>
    <mergeCell ref="B353:I354"/>
    <mergeCell ref="A358:J358"/>
    <mergeCell ref="B347:C348"/>
    <mergeCell ref="B345:C346"/>
    <mergeCell ref="B349:C350"/>
    <mergeCell ref="D349:I350"/>
    <mergeCell ref="B352:I352"/>
    <mergeCell ref="A357:J357"/>
    <mergeCell ref="A361:J363"/>
    <mergeCell ref="A360:J360"/>
    <mergeCell ref="D345:I346"/>
    <mergeCell ref="A365:J365"/>
    <mergeCell ref="B340:C344"/>
    <mergeCell ref="D347:I348"/>
    <mergeCell ref="I126:J137"/>
    <mergeCell ref="A126:E126"/>
    <mergeCell ref="F126:F137"/>
    <mergeCell ref="B127:E128"/>
    <mergeCell ref="D209:J210"/>
    <mergeCell ref="B132:E133"/>
    <mergeCell ref="B136:E137"/>
    <mergeCell ref="C207:J207"/>
    <mergeCell ref="C208:J208"/>
    <mergeCell ref="C130:E130"/>
    <mergeCell ref="A145:J146"/>
    <mergeCell ref="A138:J138"/>
    <mergeCell ref="C198:J198"/>
    <mergeCell ref="B135:E135"/>
    <mergeCell ref="D259:E261"/>
    <mergeCell ref="D262:E263"/>
    <mergeCell ref="F254:F256"/>
    <mergeCell ref="D256:E256"/>
    <mergeCell ref="G259:G261"/>
    <mergeCell ref="G262:G263"/>
    <mergeCell ref="D254:E255"/>
    <mergeCell ref="A195:J195"/>
    <mergeCell ref="C203:J204"/>
    <mergeCell ref="C224:J225"/>
    <mergeCell ref="A220:B226"/>
    <mergeCell ref="A98:J98"/>
    <mergeCell ref="B102:E103"/>
    <mergeCell ref="B107:E108"/>
    <mergeCell ref="I103:J105"/>
    <mergeCell ref="G106:H108"/>
    <mergeCell ref="I106:J108"/>
    <mergeCell ref="C105:E105"/>
    <mergeCell ref="B270:J271"/>
    <mergeCell ref="C222:J222"/>
    <mergeCell ref="C221:J221"/>
    <mergeCell ref="C220:J220"/>
    <mergeCell ref="A250:J250"/>
    <mergeCell ref="A245:J245"/>
    <mergeCell ref="A246:J247"/>
    <mergeCell ref="A249:J249"/>
    <mergeCell ref="A240:J243"/>
    <mergeCell ref="D226:J226"/>
    <mergeCell ref="H257:H258"/>
    <mergeCell ref="A259:B261"/>
    <mergeCell ref="A262:B263"/>
    <mergeCell ref="C254:C256"/>
    <mergeCell ref="C257:C258"/>
    <mergeCell ref="C259:C261"/>
    <mergeCell ref="C262:C263"/>
    <mergeCell ref="C116:E116"/>
    <mergeCell ref="I123:J124"/>
    <mergeCell ref="I112:J113"/>
    <mergeCell ref="G112:H113"/>
    <mergeCell ref="B113:E114"/>
    <mergeCell ref="F112:F124"/>
    <mergeCell ref="G100:H100"/>
    <mergeCell ref="I100:J100"/>
    <mergeCell ref="F101:F110"/>
    <mergeCell ref="A100:E100"/>
    <mergeCell ref="G101:H102"/>
    <mergeCell ref="I101:J102"/>
    <mergeCell ref="B118:E119"/>
    <mergeCell ref="G117:H119"/>
    <mergeCell ref="I117:J119"/>
    <mergeCell ref="B122:E124"/>
    <mergeCell ref="B110:E110"/>
    <mergeCell ref="G109:H110"/>
    <mergeCell ref="I109:J110"/>
    <mergeCell ref="B121:E121"/>
    <mergeCell ref="A112:E112"/>
  </mergeCells>
  <phoneticPr fontId="8"/>
  <hyperlinks>
    <hyperlink ref="B277" r:id="rId1" xr:uid="{D10E8695-3F88-495C-A7F7-E51E6C4B0B9A}"/>
    <hyperlink ref="B279" r:id="rId2" xr:uid="{87F1AFAA-CAA0-4C93-B64A-F3376FA55534}"/>
  </hyperlinks>
  <pageMargins left="0.70866141732283472" right="0.70866141732283472" top="0.74803149606299213" bottom="0.74803149606299213" header="0.31496062992125984" footer="0.31496062992125984"/>
  <pageSetup paperSize="9" scale="92" fitToHeight="0" orientation="portrait" r:id="rId3"/>
  <headerFooter>
    <oddFooter>&amp;R&amp;14&amp;P</oddFooter>
  </headerFooter>
  <rowBreaks count="6" manualBreakCount="6">
    <brk id="47" max="9" man="1"/>
    <brk id="192" max="9" man="1"/>
    <brk id="237" max="9" man="1"/>
    <brk id="283" max="9" man="1"/>
    <brk id="192" max="9" man="1"/>
    <brk id="327"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9"/>
  <sheetViews>
    <sheetView topLeftCell="A37" workbookViewId="0">
      <selection activeCell="C16" sqref="C16"/>
    </sheetView>
  </sheetViews>
  <sheetFormatPr defaultRowHeight="13" x14ac:dyDescent="0.2"/>
  <cols>
    <col min="1" max="1" width="15" customWidth="1"/>
    <col min="2" max="2" width="13" bestFit="1" customWidth="1"/>
    <col min="5" max="5" width="13" bestFit="1" customWidth="1"/>
    <col min="6" max="6" width="31.90625" bestFit="1" customWidth="1"/>
    <col min="7" max="7" width="30.1796875" customWidth="1"/>
    <col min="8" max="8" width="18.1796875" customWidth="1"/>
  </cols>
  <sheetData>
    <row r="1" spans="1:8" x14ac:dyDescent="0.2">
      <c r="A1" s="115" t="s">
        <v>180</v>
      </c>
      <c r="B1" s="115" t="s">
        <v>199</v>
      </c>
      <c r="D1" s="114" t="s">
        <v>194</v>
      </c>
      <c r="E1" s="114" t="s">
        <v>195</v>
      </c>
      <c r="F1" s="114" t="s">
        <v>193</v>
      </c>
      <c r="G1" s="114" t="s">
        <v>192</v>
      </c>
      <c r="H1" s="114" t="s">
        <v>231</v>
      </c>
    </row>
    <row r="2" spans="1:8" x14ac:dyDescent="0.2">
      <c r="A2" s="112" t="s">
        <v>165</v>
      </c>
      <c r="B2" s="112" t="s">
        <v>191</v>
      </c>
      <c r="D2" s="113">
        <v>5</v>
      </c>
      <c r="E2" s="113" t="s">
        <v>196</v>
      </c>
      <c r="F2" s="159" t="s">
        <v>417</v>
      </c>
      <c r="G2" s="159" t="s">
        <v>416</v>
      </c>
      <c r="H2" s="113" t="s">
        <v>232</v>
      </c>
    </row>
    <row r="3" spans="1:8" x14ac:dyDescent="0.2">
      <c r="A3" s="112" t="s">
        <v>190</v>
      </c>
      <c r="B3" s="112" t="s">
        <v>191</v>
      </c>
      <c r="D3" s="113">
        <v>4</v>
      </c>
      <c r="E3" s="113" t="s">
        <v>197</v>
      </c>
      <c r="F3" s="160" t="s">
        <v>418</v>
      </c>
      <c r="G3" s="160" t="s">
        <v>415</v>
      </c>
      <c r="H3" s="113" t="s">
        <v>230</v>
      </c>
    </row>
    <row r="4" spans="1:8" x14ac:dyDescent="0.2">
      <c r="A4" s="112" t="s">
        <v>166</v>
      </c>
      <c r="B4" s="112" t="s">
        <v>192</v>
      </c>
      <c r="D4" s="113">
        <v>3</v>
      </c>
      <c r="E4" s="113" t="s">
        <v>198</v>
      </c>
      <c r="F4" s="160" t="s">
        <v>408</v>
      </c>
      <c r="G4" s="160" t="s">
        <v>414</v>
      </c>
      <c r="H4" s="113" t="s">
        <v>229</v>
      </c>
    </row>
    <row r="5" spans="1:8" x14ac:dyDescent="0.2">
      <c r="A5" s="112" t="s">
        <v>181</v>
      </c>
      <c r="B5" s="112" t="s">
        <v>192</v>
      </c>
      <c r="D5" s="113">
        <v>2</v>
      </c>
      <c r="E5" s="113" t="s">
        <v>406</v>
      </c>
      <c r="F5" s="160" t="s">
        <v>407</v>
      </c>
      <c r="G5" s="160" t="s">
        <v>413</v>
      </c>
      <c r="H5" s="113" t="s">
        <v>228</v>
      </c>
    </row>
    <row r="6" spans="1:8" x14ac:dyDescent="0.2">
      <c r="A6" s="112" t="s">
        <v>182</v>
      </c>
      <c r="B6" s="112" t="s">
        <v>192</v>
      </c>
      <c r="D6" s="113">
        <v>1</v>
      </c>
      <c r="E6" s="113"/>
      <c r="F6" s="113"/>
      <c r="G6" s="113"/>
      <c r="H6" s="113"/>
    </row>
    <row r="7" spans="1:8" x14ac:dyDescent="0.2">
      <c r="A7" s="112" t="s">
        <v>183</v>
      </c>
      <c r="B7" s="112" t="s">
        <v>192</v>
      </c>
    </row>
    <row r="8" spans="1:8" x14ac:dyDescent="0.2">
      <c r="A8" s="112" t="s">
        <v>185</v>
      </c>
      <c r="B8" s="112" t="s">
        <v>192</v>
      </c>
    </row>
    <row r="9" spans="1:8" x14ac:dyDescent="0.2">
      <c r="A9" s="112" t="s">
        <v>186</v>
      </c>
      <c r="B9" s="112" t="s">
        <v>192</v>
      </c>
      <c r="D9" s="122" t="s">
        <v>219</v>
      </c>
    </row>
    <row r="10" spans="1:8" x14ac:dyDescent="0.2">
      <c r="A10" s="112" t="s">
        <v>187</v>
      </c>
      <c r="B10" s="112" t="s">
        <v>192</v>
      </c>
      <c r="D10" s="121" t="s">
        <v>220</v>
      </c>
    </row>
    <row r="11" spans="1:8" x14ac:dyDescent="0.2">
      <c r="A11" s="112" t="s">
        <v>188</v>
      </c>
      <c r="B11" s="112" t="s">
        <v>192</v>
      </c>
      <c r="D11" s="121" t="s">
        <v>221</v>
      </c>
    </row>
    <row r="12" spans="1:8" x14ac:dyDescent="0.2">
      <c r="A12" s="112" t="s">
        <v>189</v>
      </c>
      <c r="B12" s="112" t="s">
        <v>192</v>
      </c>
      <c r="D12" s="121" t="s">
        <v>222</v>
      </c>
    </row>
    <row r="13" spans="1:8" x14ac:dyDescent="0.2">
      <c r="A13" s="112" t="s">
        <v>184</v>
      </c>
      <c r="B13" s="112" t="s">
        <v>192</v>
      </c>
      <c r="D13" s="121" t="s">
        <v>223</v>
      </c>
    </row>
    <row r="14" spans="1:8" x14ac:dyDescent="0.2">
      <c r="D14" s="121" t="s">
        <v>224</v>
      </c>
    </row>
    <row r="15" spans="1:8" x14ac:dyDescent="0.2">
      <c r="D15" s="121" t="s">
        <v>225</v>
      </c>
    </row>
    <row r="18" spans="1:6" x14ac:dyDescent="0.2">
      <c r="A18" s="134" t="s">
        <v>213</v>
      </c>
    </row>
    <row r="19" spans="1:6" x14ac:dyDescent="0.2">
      <c r="A19" t="s">
        <v>263</v>
      </c>
    </row>
    <row r="20" spans="1:6" x14ac:dyDescent="0.2">
      <c r="A20" t="s">
        <v>264</v>
      </c>
    </row>
    <row r="21" spans="1:6" x14ac:dyDescent="0.2">
      <c r="A21" t="s">
        <v>265</v>
      </c>
      <c r="F21" t="s">
        <v>263</v>
      </c>
    </row>
    <row r="22" spans="1:6" x14ac:dyDescent="0.2">
      <c r="A22" t="s">
        <v>276</v>
      </c>
      <c r="F22" t="s">
        <v>278</v>
      </c>
    </row>
    <row r="23" spans="1:6" x14ac:dyDescent="0.2">
      <c r="A23" t="s">
        <v>266</v>
      </c>
      <c r="F23" t="s">
        <v>265</v>
      </c>
    </row>
    <row r="24" spans="1:6" x14ac:dyDescent="0.2">
      <c r="A24" t="s">
        <v>272</v>
      </c>
      <c r="F24" t="s">
        <v>274</v>
      </c>
    </row>
    <row r="25" spans="1:6" x14ac:dyDescent="0.2">
      <c r="A25" t="s">
        <v>271</v>
      </c>
      <c r="F25" t="s">
        <v>266</v>
      </c>
    </row>
    <row r="26" spans="1:6" x14ac:dyDescent="0.2">
      <c r="A26" t="s">
        <v>268</v>
      </c>
      <c r="F26" t="s">
        <v>279</v>
      </c>
    </row>
    <row r="27" spans="1:6" x14ac:dyDescent="0.2">
      <c r="A27" t="s">
        <v>267</v>
      </c>
      <c r="F27" t="s">
        <v>280</v>
      </c>
    </row>
    <row r="28" spans="1:6" x14ac:dyDescent="0.2">
      <c r="A28" t="s">
        <v>275</v>
      </c>
      <c r="F28" t="s">
        <v>285</v>
      </c>
    </row>
    <row r="29" spans="1:6" x14ac:dyDescent="0.2">
      <c r="A29" t="s">
        <v>270</v>
      </c>
      <c r="F29" t="s">
        <v>281</v>
      </c>
    </row>
    <row r="30" spans="1:6" x14ac:dyDescent="0.2">
      <c r="A30" t="s">
        <v>269</v>
      </c>
      <c r="F30" t="s">
        <v>275</v>
      </c>
    </row>
    <row r="31" spans="1:6" x14ac:dyDescent="0.2">
      <c r="F31" t="s">
        <v>270</v>
      </c>
    </row>
    <row r="32" spans="1:6" x14ac:dyDescent="0.2">
      <c r="F32" t="s">
        <v>282</v>
      </c>
    </row>
    <row r="33" spans="1:6" x14ac:dyDescent="0.2">
      <c r="F33" t="s">
        <v>283</v>
      </c>
    </row>
    <row r="34" spans="1:6" x14ac:dyDescent="0.2">
      <c r="A34" s="135" t="s">
        <v>295</v>
      </c>
    </row>
    <row r="35" spans="1:6" x14ac:dyDescent="0.2">
      <c r="A35" s="136" t="s">
        <v>317</v>
      </c>
    </row>
    <row r="36" spans="1:6" x14ac:dyDescent="0.2">
      <c r="A36" s="136" t="s">
        <v>318</v>
      </c>
    </row>
    <row r="37" spans="1:6" x14ac:dyDescent="0.2">
      <c r="A37" s="136" t="s">
        <v>319</v>
      </c>
    </row>
    <row r="38" spans="1:6" x14ac:dyDescent="0.2">
      <c r="A38" s="136" t="s">
        <v>320</v>
      </c>
    </row>
    <row r="39" spans="1:6" x14ac:dyDescent="0.2">
      <c r="A39" s="136" t="s">
        <v>321</v>
      </c>
    </row>
    <row r="40" spans="1:6" x14ac:dyDescent="0.2">
      <c r="A40" s="136" t="s">
        <v>322</v>
      </c>
    </row>
    <row r="41" spans="1:6" x14ac:dyDescent="0.2">
      <c r="A41" s="136" t="s">
        <v>323</v>
      </c>
    </row>
    <row r="42" spans="1:6" x14ac:dyDescent="0.2">
      <c r="A42" s="136" t="s">
        <v>324</v>
      </c>
    </row>
    <row r="43" spans="1:6" x14ac:dyDescent="0.2">
      <c r="A43" s="136" t="s">
        <v>325</v>
      </c>
    </row>
    <row r="44" spans="1:6" x14ac:dyDescent="0.2">
      <c r="A44" s="136" t="s">
        <v>326</v>
      </c>
    </row>
    <row r="45" spans="1:6" x14ac:dyDescent="0.2">
      <c r="A45" s="136" t="s">
        <v>327</v>
      </c>
    </row>
    <row r="46" spans="1:6" x14ac:dyDescent="0.2">
      <c r="A46" s="136" t="s">
        <v>328</v>
      </c>
    </row>
    <row r="47" spans="1:6" x14ac:dyDescent="0.2">
      <c r="A47" s="136" t="s">
        <v>329</v>
      </c>
    </row>
    <row r="48" spans="1:6" x14ac:dyDescent="0.2">
      <c r="A48" s="136" t="s">
        <v>330</v>
      </c>
    </row>
    <row r="49" spans="1:1" x14ac:dyDescent="0.2">
      <c r="A49" s="136" t="s">
        <v>331</v>
      </c>
    </row>
    <row r="50" spans="1:1" x14ac:dyDescent="0.2">
      <c r="A50" s="136" t="s">
        <v>332</v>
      </c>
    </row>
    <row r="51" spans="1:1" x14ac:dyDescent="0.2">
      <c r="A51" s="136" t="s">
        <v>333</v>
      </c>
    </row>
    <row r="52" spans="1:1" x14ac:dyDescent="0.2">
      <c r="A52" s="136" t="s">
        <v>334</v>
      </c>
    </row>
    <row r="53" spans="1:1" x14ac:dyDescent="0.2">
      <c r="A53" s="136" t="s">
        <v>335</v>
      </c>
    </row>
    <row r="54" spans="1:1" x14ac:dyDescent="0.2">
      <c r="A54" s="136" t="s">
        <v>336</v>
      </c>
    </row>
    <row r="55" spans="1:1" x14ac:dyDescent="0.2">
      <c r="A55" s="136" t="s">
        <v>337</v>
      </c>
    </row>
    <row r="56" spans="1:1" x14ac:dyDescent="0.2">
      <c r="A56" s="136" t="s">
        <v>338</v>
      </c>
    </row>
    <row r="57" spans="1:1" x14ac:dyDescent="0.2">
      <c r="A57" s="136" t="s">
        <v>339</v>
      </c>
    </row>
    <row r="58" spans="1:1" x14ac:dyDescent="0.2">
      <c r="A58" s="136" t="s">
        <v>340</v>
      </c>
    </row>
    <row r="59" spans="1:1" x14ac:dyDescent="0.2">
      <c r="A59" s="136" t="s">
        <v>341</v>
      </c>
    </row>
    <row r="60" spans="1:1" x14ac:dyDescent="0.2">
      <c r="A60" s="136" t="s">
        <v>342</v>
      </c>
    </row>
    <row r="61" spans="1:1" x14ac:dyDescent="0.2">
      <c r="A61" s="136" t="s">
        <v>343</v>
      </c>
    </row>
    <row r="62" spans="1:1" x14ac:dyDescent="0.2">
      <c r="A62" s="136" t="s">
        <v>344</v>
      </c>
    </row>
    <row r="63" spans="1:1" x14ac:dyDescent="0.2">
      <c r="A63" s="136" t="s">
        <v>345</v>
      </c>
    </row>
    <row r="64" spans="1:1" x14ac:dyDescent="0.2">
      <c r="A64" s="136" t="s">
        <v>346</v>
      </c>
    </row>
    <row r="65" spans="1:1" x14ac:dyDescent="0.2">
      <c r="A65" s="136" t="s">
        <v>347</v>
      </c>
    </row>
    <row r="66" spans="1:1" x14ac:dyDescent="0.2">
      <c r="A66" s="136" t="s">
        <v>348</v>
      </c>
    </row>
    <row r="67" spans="1:1" x14ac:dyDescent="0.2">
      <c r="A67" s="136" t="s">
        <v>349</v>
      </c>
    </row>
    <row r="68" spans="1:1" x14ac:dyDescent="0.2">
      <c r="A68" s="136" t="s">
        <v>350</v>
      </c>
    </row>
    <row r="69" spans="1:1" x14ac:dyDescent="0.2">
      <c r="A69" s="136" t="s">
        <v>351</v>
      </c>
    </row>
    <row r="70" spans="1:1" x14ac:dyDescent="0.2">
      <c r="A70" s="136" t="s">
        <v>352</v>
      </c>
    </row>
    <row r="71" spans="1:1" x14ac:dyDescent="0.2">
      <c r="A71" s="136" t="s">
        <v>353</v>
      </c>
    </row>
    <row r="72" spans="1:1" x14ac:dyDescent="0.2">
      <c r="A72" s="136" t="s">
        <v>354</v>
      </c>
    </row>
    <row r="73" spans="1:1" x14ac:dyDescent="0.2">
      <c r="A73" s="136" t="s">
        <v>355</v>
      </c>
    </row>
    <row r="74" spans="1:1" x14ac:dyDescent="0.2">
      <c r="A74" s="136" t="s">
        <v>356</v>
      </c>
    </row>
    <row r="75" spans="1:1" x14ac:dyDescent="0.2">
      <c r="A75" s="136" t="s">
        <v>357</v>
      </c>
    </row>
    <row r="76" spans="1:1" x14ac:dyDescent="0.2">
      <c r="A76" s="136" t="s">
        <v>358</v>
      </c>
    </row>
    <row r="77" spans="1:1" x14ac:dyDescent="0.2">
      <c r="A77" s="136" t="s">
        <v>359</v>
      </c>
    </row>
    <row r="78" spans="1:1" x14ac:dyDescent="0.2">
      <c r="A78" s="136" t="s">
        <v>360</v>
      </c>
    </row>
    <row r="79" spans="1:1" x14ac:dyDescent="0.2">
      <c r="A79" s="136" t="s">
        <v>361</v>
      </c>
    </row>
    <row r="80" spans="1:1" x14ac:dyDescent="0.2">
      <c r="A80" s="136" t="s">
        <v>362</v>
      </c>
    </row>
    <row r="81" spans="1:1" x14ac:dyDescent="0.2">
      <c r="A81" s="136" t="s">
        <v>363</v>
      </c>
    </row>
    <row r="82" spans="1:1" x14ac:dyDescent="0.2">
      <c r="A82" s="136" t="s">
        <v>364</v>
      </c>
    </row>
    <row r="83" spans="1:1" x14ac:dyDescent="0.2">
      <c r="A83" s="136" t="s">
        <v>365</v>
      </c>
    </row>
    <row r="84" spans="1:1" x14ac:dyDescent="0.2">
      <c r="A84" s="136" t="s">
        <v>366</v>
      </c>
    </row>
    <row r="85" spans="1:1" x14ac:dyDescent="0.2">
      <c r="A85" s="136" t="s">
        <v>367</v>
      </c>
    </row>
    <row r="86" spans="1:1" x14ac:dyDescent="0.2">
      <c r="A86" s="136" t="s">
        <v>368</v>
      </c>
    </row>
    <row r="87" spans="1:1" x14ac:dyDescent="0.2">
      <c r="A87" s="136" t="s">
        <v>369</v>
      </c>
    </row>
    <row r="88" spans="1:1" x14ac:dyDescent="0.2">
      <c r="A88" s="136" t="s">
        <v>370</v>
      </c>
    </row>
    <row r="89" spans="1:1" x14ac:dyDescent="0.2">
      <c r="A89" s="136" t="s">
        <v>297</v>
      </c>
    </row>
    <row r="90" spans="1:1" x14ac:dyDescent="0.2">
      <c r="A90" s="136" t="s">
        <v>298</v>
      </c>
    </row>
    <row r="91" spans="1:1" x14ac:dyDescent="0.2">
      <c r="A91" s="136" t="s">
        <v>299</v>
      </c>
    </row>
    <row r="92" spans="1:1" x14ac:dyDescent="0.2">
      <c r="A92" s="136" t="s">
        <v>300</v>
      </c>
    </row>
    <row r="93" spans="1:1" x14ac:dyDescent="0.2">
      <c r="A93" s="136" t="s">
        <v>301</v>
      </c>
    </row>
    <row r="94" spans="1:1" x14ac:dyDescent="0.2">
      <c r="A94" s="136" t="s">
        <v>302</v>
      </c>
    </row>
    <row r="95" spans="1:1" x14ac:dyDescent="0.2">
      <c r="A95" s="136" t="s">
        <v>303</v>
      </c>
    </row>
    <row r="96" spans="1:1" x14ac:dyDescent="0.2">
      <c r="A96" s="136" t="s">
        <v>304</v>
      </c>
    </row>
    <row r="97" spans="1:1" x14ac:dyDescent="0.2">
      <c r="A97" s="136" t="s">
        <v>305</v>
      </c>
    </row>
    <row r="98" spans="1:1" x14ac:dyDescent="0.2">
      <c r="A98" s="136" t="s">
        <v>306</v>
      </c>
    </row>
    <row r="99" spans="1:1" x14ac:dyDescent="0.2">
      <c r="A99" s="136" t="s">
        <v>307</v>
      </c>
    </row>
    <row r="100" spans="1:1" x14ac:dyDescent="0.2">
      <c r="A100" s="136" t="s">
        <v>308</v>
      </c>
    </row>
    <row r="101" spans="1:1" x14ac:dyDescent="0.2">
      <c r="A101" s="136" t="s">
        <v>309</v>
      </c>
    </row>
    <row r="102" spans="1:1" x14ac:dyDescent="0.2">
      <c r="A102" s="136" t="s">
        <v>310</v>
      </c>
    </row>
    <row r="103" spans="1:1" x14ac:dyDescent="0.2">
      <c r="A103" s="136" t="s">
        <v>311</v>
      </c>
    </row>
    <row r="104" spans="1:1" x14ac:dyDescent="0.2">
      <c r="A104" s="136" t="s">
        <v>312</v>
      </c>
    </row>
    <row r="105" spans="1:1" x14ac:dyDescent="0.2">
      <c r="A105" s="136" t="s">
        <v>313</v>
      </c>
    </row>
    <row r="106" spans="1:1" x14ac:dyDescent="0.2">
      <c r="A106" s="136" t="s">
        <v>314</v>
      </c>
    </row>
    <row r="107" spans="1:1" x14ac:dyDescent="0.2">
      <c r="A107" s="136" t="s">
        <v>315</v>
      </c>
    </row>
    <row r="108" spans="1:1" x14ac:dyDescent="0.2">
      <c r="A108" s="136" t="s">
        <v>316</v>
      </c>
    </row>
    <row r="109" spans="1:1" x14ac:dyDescent="0.2">
      <c r="A109" s="136" t="s">
        <v>296</v>
      </c>
    </row>
  </sheetData>
  <phoneticPr fontId="8"/>
  <conditionalFormatting sqref="A35:A109">
    <cfRule type="cellIs" dxfId="0"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出力シート</vt:lpstr>
      <vt:lpstr>Sheet1</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2025-05-12T01:39:15Z</dcterms:created>
  <dcterms:modified xsi:type="dcterms:W3CDTF">2026-06-02T06:22:55Z</dcterms:modified>
</cp:coreProperties>
</file>