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606FEB9-91D7-430C-9F1F-E8A48D621284}" xr6:coauthVersionLast="47" xr6:coauthVersionMax="47" xr10:uidLastSave="{00000000-0000-0000-0000-000000000000}"/>
  <bookViews>
    <workbookView xWindow="-110" yWindow="-110" windowWidth="19420" windowHeight="10300" activeTab="1" xr2:uid="{00000000-000D-0000-FFFF-FFFF00000000}"/>
  </bookViews>
  <sheets>
    <sheet name="入力シート" sheetId="1" r:id="rId1"/>
    <sheet name="出力シート" sheetId="2" r:id="rId2"/>
    <sheet name="Sheet1" sheetId="3" r:id="rId3"/>
  </sheets>
  <definedNames>
    <definedName name="_xlnm.Print_Area" localSheetId="1">出力シート!$A$1:$J$330</definedName>
    <definedName name="_xlnm.Print_Area" localSheetId="0">入力シート!$A$1:$K$227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6" i="2" l="1"/>
  <c r="H206" i="2"/>
  <c r="G206" i="2"/>
  <c r="F206" i="2"/>
  <c r="D206" i="2"/>
  <c r="D211" i="2" l="1"/>
  <c r="I209" i="2"/>
  <c r="D209" i="2"/>
  <c r="I214" i="2"/>
  <c r="I211" i="2"/>
  <c r="H214" i="2"/>
  <c r="H211" i="2"/>
  <c r="G214" i="2"/>
  <c r="G211" i="2"/>
  <c r="F214" i="2"/>
  <c r="F211" i="2"/>
  <c r="D214" i="2"/>
  <c r="D208" i="2"/>
  <c r="B123" i="2" l="1"/>
  <c r="B112" i="2"/>
  <c r="B104" i="2"/>
  <c r="L294" i="2" l="1"/>
  <c r="C209" i="2" l="1"/>
  <c r="C206" i="2"/>
  <c r="B126" i="2" l="1"/>
  <c r="B115" i="2"/>
  <c r="C214" i="2"/>
  <c r="C211" i="2"/>
  <c r="L309" i="2"/>
  <c r="B124" i="2" l="1"/>
  <c r="C32" i="2" l="1"/>
  <c r="C30" i="2"/>
  <c r="C28" i="2"/>
  <c r="C26" i="2"/>
  <c r="C24" i="2"/>
  <c r="A326" i="2"/>
  <c r="A321" i="2"/>
  <c r="D282" i="2"/>
  <c r="H76" i="2" l="1"/>
  <c r="F76" i="2"/>
  <c r="D76" i="2"/>
  <c r="C10" i="1" l="1"/>
  <c r="B113" i="2" l="1"/>
  <c r="E105" i="2"/>
  <c r="D105" i="2"/>
  <c r="C105" i="2"/>
  <c r="B105" i="2"/>
  <c r="E104" i="2"/>
  <c r="D104" i="2"/>
  <c r="C104" i="2"/>
  <c r="A119" i="2"/>
  <c r="D72" i="2" l="1"/>
  <c r="D281" i="2" l="1"/>
  <c r="A127" i="2" l="1"/>
  <c r="A117" i="2"/>
  <c r="H73" i="2"/>
  <c r="F73" i="2"/>
  <c r="L313" i="2" l="1"/>
  <c r="L307" i="2"/>
  <c r="D307" i="2" s="1"/>
  <c r="D309" i="2"/>
  <c r="L305" i="2"/>
  <c r="D305" i="2" s="1"/>
  <c r="C140" i="1"/>
  <c r="L299" i="2" s="1"/>
  <c r="D294" i="2"/>
  <c r="D299" i="2" l="1"/>
  <c r="D74" i="2" l="1"/>
  <c r="B74" i="2"/>
  <c r="B72" i="2"/>
  <c r="A38" i="2" l="1"/>
  <c r="A108" i="2" l="1"/>
  <c r="A106" i="2"/>
</calcChain>
</file>

<file path=xl/sharedStrings.xml><?xml version="1.0" encoding="utf-8"?>
<sst xmlns="http://schemas.openxmlformats.org/spreadsheetml/2006/main" count="628" uniqueCount="399">
  <si>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</si>
  <si>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</si>
  <si>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</si>
  <si>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</si>
  <si>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</si>
  <si>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</si>
  <si>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</si>
  <si>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</si>
  <si>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</si>
  <si>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</si>
  <si>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</si>
  <si>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保護者への事前連絡</t>
  </si>
  <si>
    <t>周辺住民への事前協力依頼</t>
  </si>
  <si>
    <t>要配慮者の避難誘導</t>
  </si>
  <si>
    <t>施設内全体の避難誘導</t>
  </si>
  <si>
    <t>収集する情報</t>
  </si>
  <si>
    <t>収集方法</t>
  </si>
  <si>
    <t>(2)避難経路</t>
  </si>
  <si>
    <t>避難確保資器材等一覧</t>
  </si>
  <si>
    <t>情報収集・伝達</t>
  </si>
  <si>
    <t>　　　　　　　　　　　　　　　　　</t>
  </si>
  <si>
    <t>（施設の情報）</t>
    <rPh sb="1" eb="3">
      <t>シセツ</t>
    </rPh>
    <rPh sb="4" eb="6">
      <t>ジョウホウ</t>
    </rPh>
    <phoneticPr fontId="3"/>
  </si>
  <si>
    <t>.</t>
    <phoneticPr fontId="3"/>
  </si>
  <si>
    <t>以下のいずれかに該当する場合</t>
    <phoneticPr fontId="3"/>
  </si>
  <si>
    <t>インターネット</t>
    <phoneticPr fontId="3"/>
  </si>
  <si>
    <t>（避難に関する情報）</t>
    <rPh sb="1" eb="3">
      <t>ヒナン</t>
    </rPh>
    <rPh sb="4" eb="5">
      <t>カン</t>
    </rPh>
    <rPh sb="7" eb="9">
      <t>ジョウホウ</t>
    </rPh>
    <phoneticPr fontId="3"/>
  </si>
  <si>
    <t>施設の３階</t>
    <rPh sb="0" eb="2">
      <t>シセツ</t>
    </rPh>
    <rPh sb="4" eb="5">
      <t>カイ</t>
    </rPh>
    <phoneticPr fontId="3"/>
  </si>
  <si>
    <t xml:space="preserve"> 情報収集・伝達及び避難誘導の際に使用する施設及び資器材については、下表「避難確保資器材等一覧」に示すとおりである。</t>
    <phoneticPr fontId="3"/>
  </si>
  <si>
    <t>（教育・訓練に関する情報）</t>
    <rPh sb="1" eb="3">
      <t>キョウイク</t>
    </rPh>
    <rPh sb="4" eb="6">
      <t>クンレン</t>
    </rPh>
    <rPh sb="7" eb="8">
      <t>カン</t>
    </rPh>
    <rPh sb="10" eb="12">
      <t>ジョウホウ</t>
    </rPh>
    <phoneticPr fontId="3"/>
  </si>
  <si>
    <t>「避難確保計画作成シート」</t>
    <rPh sb="1" eb="3">
      <t>ヒナン</t>
    </rPh>
    <rPh sb="3" eb="5">
      <t>カクホ</t>
    </rPh>
    <rPh sb="5" eb="7">
      <t>ケイカク</t>
    </rPh>
    <rPh sb="7" eb="9">
      <t>サクセイ</t>
    </rPh>
    <phoneticPr fontId="3"/>
  </si>
  <si>
    <t>年</t>
    <rPh sb="0" eb="1">
      <t>ネン</t>
    </rPh>
    <phoneticPr fontId="3"/>
  </si>
  <si>
    <t>月</t>
    <rPh sb="0" eb="1">
      <t>ガツ</t>
    </rPh>
    <phoneticPr fontId="3"/>
  </si>
  <si>
    <t>日</t>
    <rPh sb="0" eb="1">
      <t>ニチ</t>
    </rPh>
    <phoneticPr fontId="3"/>
  </si>
  <si>
    <t>気象情報</t>
    <phoneticPr fontId="3"/>
  </si>
  <si>
    <t>※</t>
    <phoneticPr fontId="3"/>
  </si>
  <si>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</si>
  <si>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</si>
  <si>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3"/>
  </si>
  <si>
    <t xml:space="preserve">3．計画の適用範囲 </t>
    <phoneticPr fontId="3"/>
  </si>
  <si>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3"/>
  </si>
  <si>
    <t>昼間・夜間</t>
    <rPh sb="0" eb="2">
      <t>ヒルマ</t>
    </rPh>
    <rPh sb="3" eb="5">
      <t>ヤカン</t>
    </rPh>
    <phoneticPr fontId="3"/>
  </si>
  <si>
    <t>休日</t>
    <rPh sb="0" eb="2">
      <t>キュウジツ</t>
    </rPh>
    <phoneticPr fontId="3"/>
  </si>
  <si>
    <t>利用者</t>
    <rPh sb="0" eb="3">
      <t>リヨウシャ</t>
    </rPh>
    <phoneticPr fontId="3"/>
  </si>
  <si>
    <t>施設職員</t>
    <rPh sb="0" eb="2">
      <t>シセツ</t>
    </rPh>
    <rPh sb="2" eb="4">
      <t>ショクイン</t>
    </rPh>
    <phoneticPr fontId="3"/>
  </si>
  <si>
    <t>人　　　　　数</t>
    <rPh sb="0" eb="1">
      <t>ヒト</t>
    </rPh>
    <rPh sb="6" eb="7">
      <t>スウ</t>
    </rPh>
    <phoneticPr fontId="3"/>
  </si>
  <si>
    <t>昼間</t>
    <rPh sb="0" eb="2">
      <t>ヒルマ</t>
    </rPh>
    <phoneticPr fontId="3"/>
  </si>
  <si>
    <t>夜間</t>
    <rPh sb="0" eb="2">
      <t>ヤカン</t>
    </rPh>
    <phoneticPr fontId="3"/>
  </si>
  <si>
    <t>別紙１</t>
    <phoneticPr fontId="3"/>
  </si>
  <si>
    <t>【施設周辺の避難経路図】</t>
    <rPh sb="1" eb="3">
      <t>シセツ</t>
    </rPh>
    <rPh sb="3" eb="5">
      <t>シュウヘン</t>
    </rPh>
    <rPh sb="6" eb="8">
      <t>ヒナン</t>
    </rPh>
    <rPh sb="8" eb="10">
      <t>ケイロ</t>
    </rPh>
    <rPh sb="10" eb="11">
      <t>ズ</t>
    </rPh>
    <phoneticPr fontId="3"/>
  </si>
  <si>
    <t>【施設の状況】</t>
    <rPh sb="1" eb="3">
      <t>シセツ</t>
    </rPh>
    <rPh sb="4" eb="6">
      <t>ジョウキョウ</t>
    </rPh>
    <phoneticPr fontId="3"/>
  </si>
  <si>
    <t>避難経路図</t>
    <rPh sb="0" eb="2">
      <t>ヒナン</t>
    </rPh>
    <rPh sb="2" eb="4">
      <t>ケイロ</t>
    </rPh>
    <rPh sb="4" eb="5">
      <t>ズ</t>
    </rPh>
    <phoneticPr fontId="3"/>
  </si>
  <si>
    <t xml:space="preserve">4．防災体制 </t>
    <phoneticPr fontId="3"/>
  </si>
  <si>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3"/>
  </si>
  <si>
    <t>(3)避難誘導</t>
    <phoneticPr fontId="3"/>
  </si>
  <si>
    <t>名　称</t>
    <rPh sb="0" eb="1">
      <t>ナ</t>
    </rPh>
    <rPh sb="2" eb="3">
      <t>ショウ</t>
    </rPh>
    <phoneticPr fontId="3"/>
  </si>
  <si>
    <t>屋内安全確保</t>
    <rPh sb="0" eb="2">
      <t>オクナイ</t>
    </rPh>
    <rPh sb="2" eb="4">
      <t>アンゼン</t>
    </rPh>
    <rPh sb="4" eb="6">
      <t>カクホ</t>
    </rPh>
    <phoneticPr fontId="3"/>
  </si>
  <si>
    <t xml:space="preserve">7．避難の確保を図るための施設の整備 </t>
    <phoneticPr fontId="3"/>
  </si>
  <si>
    <t>そのほか</t>
    <phoneticPr fontId="3"/>
  </si>
  <si>
    <t>備　蓄　品</t>
    <rPh sb="0" eb="1">
      <t>ソナエ</t>
    </rPh>
    <rPh sb="2" eb="3">
      <t>チク</t>
    </rPh>
    <rPh sb="4" eb="5">
      <t>ヒン</t>
    </rPh>
    <phoneticPr fontId="3"/>
  </si>
  <si>
    <t>8．防災教育及び訓練の実施</t>
    <rPh sb="2" eb="4">
      <t>ボウサイ</t>
    </rPh>
    <rPh sb="4" eb="6">
      <t>キョウイク</t>
    </rPh>
    <rPh sb="6" eb="7">
      <t>オヨ</t>
    </rPh>
    <rPh sb="8" eb="10">
      <t>クンレン</t>
    </rPh>
    <rPh sb="11" eb="13">
      <t>ジッシ</t>
    </rPh>
    <phoneticPr fontId="3"/>
  </si>
  <si>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3"/>
  </si>
  <si>
    <t>昼間</t>
    <rPh sb="0" eb="2">
      <t>チュウカン</t>
    </rPh>
    <phoneticPr fontId="3"/>
  </si>
  <si>
    <t>避難場所の住所</t>
  </si>
  <si>
    <t>避難場所名</t>
    <rPh sb="0" eb="2">
      <t>ヒナン</t>
    </rPh>
    <rPh sb="2" eb="4">
      <t>バショ</t>
    </rPh>
    <rPh sb="4" eb="5">
      <t>メイ</t>
    </rPh>
    <phoneticPr fontId="3"/>
  </si>
  <si>
    <t>避難場所までの移動距離</t>
    <rPh sb="0" eb="2">
      <t>ヒナン</t>
    </rPh>
    <rPh sb="2" eb="4">
      <t>バショ</t>
    </rPh>
    <rPh sb="7" eb="9">
      <t>イドウ</t>
    </rPh>
    <rPh sb="9" eb="11">
      <t>キョリ</t>
    </rPh>
    <phoneticPr fontId="3"/>
  </si>
  <si>
    <t>避難場所までの移動手段</t>
    <rPh sb="0" eb="2">
      <t>ヒナン</t>
    </rPh>
    <rPh sb="2" eb="4">
      <t>バショ</t>
    </rPh>
    <rPh sb="7" eb="9">
      <t>イドウ</t>
    </rPh>
    <rPh sb="9" eb="11">
      <t>シュダン</t>
    </rPh>
    <phoneticPr fontId="3"/>
  </si>
  <si>
    <t>ｍ</t>
    <phoneticPr fontId="3"/>
  </si>
  <si>
    <t>車両の場合</t>
    <rPh sb="0" eb="2">
      <t>シャリョウ</t>
    </rPh>
    <rPh sb="3" eb="5">
      <t>バアイ</t>
    </rPh>
    <phoneticPr fontId="3"/>
  </si>
  <si>
    <t>訓練対象者①</t>
    <rPh sb="0" eb="2">
      <t>クンレン</t>
    </rPh>
    <rPh sb="2" eb="5">
      <t>タイショウシャ</t>
    </rPh>
    <phoneticPr fontId="3"/>
  </si>
  <si>
    <t>訓練実施月①</t>
    <rPh sb="0" eb="2">
      <t>クンレン</t>
    </rPh>
    <rPh sb="2" eb="4">
      <t>ジッシ</t>
    </rPh>
    <rPh sb="4" eb="5">
      <t>ツキ</t>
    </rPh>
    <phoneticPr fontId="3"/>
  </si>
  <si>
    <t>訓練対象者②</t>
    <rPh sb="0" eb="2">
      <t>クンレン</t>
    </rPh>
    <rPh sb="2" eb="5">
      <t>タイショウシャ</t>
    </rPh>
    <phoneticPr fontId="3"/>
  </si>
  <si>
    <t>訓練実施月②</t>
    <rPh sb="0" eb="2">
      <t>クンレン</t>
    </rPh>
    <rPh sb="2" eb="4">
      <t>ジッシ</t>
    </rPh>
    <rPh sb="4" eb="5">
      <t>ツキ</t>
    </rPh>
    <phoneticPr fontId="3"/>
  </si>
  <si>
    <t>研修対象者①</t>
    <rPh sb="0" eb="2">
      <t>ケンシュウ</t>
    </rPh>
    <rPh sb="2" eb="5">
      <t>タイショウシャ</t>
    </rPh>
    <phoneticPr fontId="3"/>
  </si>
  <si>
    <t>研修実施月①</t>
    <rPh sb="0" eb="2">
      <t>ケンシュウ</t>
    </rPh>
    <rPh sb="2" eb="4">
      <t>ジッシ</t>
    </rPh>
    <rPh sb="4" eb="5">
      <t>ツキ</t>
    </rPh>
    <phoneticPr fontId="3"/>
  </si>
  <si>
    <t>研修対象者②</t>
    <rPh sb="0" eb="2">
      <t>ケンシュウ</t>
    </rPh>
    <rPh sb="2" eb="5">
      <t>タイショウシャ</t>
    </rPh>
    <phoneticPr fontId="3"/>
  </si>
  <si>
    <t>研修実施月②</t>
    <rPh sb="0" eb="2">
      <t>ケンシュウ</t>
    </rPh>
    <rPh sb="2" eb="4">
      <t>ジッシ</t>
    </rPh>
    <rPh sb="4" eb="5">
      <t>ツキ</t>
    </rPh>
    <phoneticPr fontId="3"/>
  </si>
  <si>
    <t>研修の内容①</t>
    <rPh sb="0" eb="2">
      <t>ケンシュウ</t>
    </rPh>
    <rPh sb="3" eb="5">
      <t>ナイヨウ</t>
    </rPh>
    <phoneticPr fontId="3"/>
  </si>
  <si>
    <t>研修の内容②</t>
    <rPh sb="0" eb="2">
      <t>ケンシュウ</t>
    </rPh>
    <rPh sb="3" eb="5">
      <t>ナイヨウ</t>
    </rPh>
    <phoneticPr fontId="3"/>
  </si>
  <si>
    <t>訓練の内容①</t>
    <rPh sb="0" eb="2">
      <t>クンレン</t>
    </rPh>
    <rPh sb="3" eb="5">
      <t>ナイヨウ</t>
    </rPh>
    <phoneticPr fontId="3"/>
  </si>
  <si>
    <t>訓練の内容②</t>
    <rPh sb="0" eb="2">
      <t>クンレン</t>
    </rPh>
    <rPh sb="3" eb="5">
      <t>ナイヨウ</t>
    </rPh>
    <phoneticPr fontId="3"/>
  </si>
  <si>
    <t>■防災に係る研修</t>
    <rPh sb="1" eb="3">
      <t>ボウサイ</t>
    </rPh>
    <rPh sb="4" eb="5">
      <t>カカ</t>
    </rPh>
    <rPh sb="6" eb="8">
      <t>ケンシュウ</t>
    </rPh>
    <phoneticPr fontId="3"/>
  </si>
  <si>
    <t>■防災訓練</t>
    <rPh sb="1" eb="3">
      <t>ボウサイ</t>
    </rPh>
    <rPh sb="3" eb="5">
      <t>クンレン</t>
    </rPh>
    <phoneticPr fontId="3"/>
  </si>
  <si>
    <t>休日設定の有無</t>
    <rPh sb="0" eb="2">
      <t>キュウジツ</t>
    </rPh>
    <rPh sb="2" eb="4">
      <t>セッテイ</t>
    </rPh>
    <rPh sb="5" eb="7">
      <t>ウム</t>
    </rPh>
    <phoneticPr fontId="3"/>
  </si>
  <si>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3"/>
  </si>
  <si>
    <t>【注意！】</t>
    <rPh sb="1" eb="3">
      <t>チュウイ</t>
    </rPh>
    <phoneticPr fontId="3"/>
  </si>
  <si>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3"/>
  </si>
  <si>
    <t>テレビ</t>
    <phoneticPr fontId="3"/>
  </si>
  <si>
    <t>ラジオ</t>
    <phoneticPr fontId="3"/>
  </si>
  <si>
    <t>タブレット端末</t>
    <rPh sb="5" eb="7">
      <t>タンマツ</t>
    </rPh>
    <phoneticPr fontId="3"/>
  </si>
  <si>
    <t>ファックス</t>
    <phoneticPr fontId="3"/>
  </si>
  <si>
    <t>携帯電話</t>
    <rPh sb="0" eb="2">
      <t>ケイタイ</t>
    </rPh>
    <rPh sb="2" eb="4">
      <t>デンワ</t>
    </rPh>
    <phoneticPr fontId="3"/>
  </si>
  <si>
    <t>乾電池</t>
    <rPh sb="0" eb="3">
      <t>カンデンチ</t>
    </rPh>
    <phoneticPr fontId="3"/>
  </si>
  <si>
    <t>携帯電話用バッテリー</t>
    <rPh sb="0" eb="2">
      <t>ケイタイ</t>
    </rPh>
    <rPh sb="2" eb="4">
      <t>デンワ</t>
    </rPh>
    <rPh sb="4" eb="5">
      <t>ヨウ</t>
    </rPh>
    <phoneticPr fontId="3"/>
  </si>
  <si>
    <t>その他</t>
    <rPh sb="2" eb="3">
      <t>タ</t>
    </rPh>
    <phoneticPr fontId="3"/>
  </si>
  <si>
    <t>避難誘導</t>
    <phoneticPr fontId="3"/>
  </si>
  <si>
    <t>従業員名簿</t>
    <rPh sb="0" eb="3">
      <t>ジュウギョウイン</t>
    </rPh>
    <rPh sb="3" eb="5">
      <t>メイボ</t>
    </rPh>
    <phoneticPr fontId="3"/>
  </si>
  <si>
    <t>利用者名簿</t>
    <rPh sb="0" eb="3">
      <t>リヨウシャ</t>
    </rPh>
    <rPh sb="3" eb="5">
      <t>メイボ</t>
    </rPh>
    <phoneticPr fontId="3"/>
  </si>
  <si>
    <t>案内旗</t>
    <rPh sb="0" eb="2">
      <t>アンナイ</t>
    </rPh>
    <rPh sb="2" eb="3">
      <t>ハタ</t>
    </rPh>
    <phoneticPr fontId="3"/>
  </si>
  <si>
    <t>懐中電灯</t>
    <rPh sb="0" eb="2">
      <t>カイチュウ</t>
    </rPh>
    <rPh sb="2" eb="4">
      <t>デントウ</t>
    </rPh>
    <phoneticPr fontId="3"/>
  </si>
  <si>
    <t>拡声器</t>
    <rPh sb="0" eb="3">
      <t>カクセイキ</t>
    </rPh>
    <phoneticPr fontId="3"/>
  </si>
  <si>
    <t>ライフジャケット</t>
    <phoneticPr fontId="3"/>
  </si>
  <si>
    <t>蛍光塗料</t>
    <rPh sb="0" eb="2">
      <t>ケイコウ</t>
    </rPh>
    <rPh sb="2" eb="4">
      <t>トリョウ</t>
    </rPh>
    <phoneticPr fontId="3"/>
  </si>
  <si>
    <t>水</t>
    <rPh sb="0" eb="1">
      <t>ミズ</t>
    </rPh>
    <phoneticPr fontId="3"/>
  </si>
  <si>
    <t>食料</t>
    <rPh sb="0" eb="2">
      <t>ショクリョウ</t>
    </rPh>
    <phoneticPr fontId="3"/>
  </si>
  <si>
    <t>寝具</t>
    <rPh sb="0" eb="2">
      <t>シング</t>
    </rPh>
    <phoneticPr fontId="3"/>
  </si>
  <si>
    <t>防寒具</t>
    <rPh sb="0" eb="3">
      <t>ボウカング</t>
    </rPh>
    <phoneticPr fontId="3"/>
  </si>
  <si>
    <t>おむつ</t>
    <phoneticPr fontId="3"/>
  </si>
  <si>
    <t>おしりふき</t>
    <phoneticPr fontId="3"/>
  </si>
  <si>
    <t>おやつ</t>
    <phoneticPr fontId="3"/>
  </si>
  <si>
    <t>おんぶひも</t>
    <phoneticPr fontId="3"/>
  </si>
  <si>
    <t>ウエットティッシュ</t>
    <phoneticPr fontId="3"/>
  </si>
  <si>
    <t>ゴミ袋</t>
    <rPh sb="2" eb="3">
      <t>ブクロ</t>
    </rPh>
    <phoneticPr fontId="3"/>
  </si>
  <si>
    <t>タオル</t>
    <phoneticPr fontId="3"/>
  </si>
  <si>
    <t>台</t>
    <rPh sb="0" eb="1">
      <t>ダイ</t>
    </rPh>
    <phoneticPr fontId="3"/>
  </si>
  <si>
    <t>有りの場合→</t>
    <rPh sb="0" eb="1">
      <t>ア</t>
    </rPh>
    <rPh sb="3" eb="5">
      <t>バアイ</t>
    </rPh>
    <phoneticPr fontId="3"/>
  </si>
  <si>
    <t>無</t>
  </si>
  <si>
    <t>個</t>
    <rPh sb="0" eb="1">
      <t>コ</t>
    </rPh>
    <phoneticPr fontId="3"/>
  </si>
  <si>
    <t>着</t>
    <rPh sb="0" eb="1">
      <t>チャク</t>
    </rPh>
    <phoneticPr fontId="3"/>
  </si>
  <si>
    <t>枚</t>
    <rPh sb="0" eb="1">
      <t>マイ</t>
    </rPh>
    <phoneticPr fontId="3"/>
  </si>
  <si>
    <t>日分</t>
    <rPh sb="0" eb="2">
      <t>ニチブン</t>
    </rPh>
    <phoneticPr fontId="3"/>
  </si>
  <si>
    <t>人分</t>
    <rPh sb="0" eb="1">
      <t>ニン</t>
    </rPh>
    <rPh sb="1" eb="2">
      <t>ブン</t>
    </rPh>
    <phoneticPr fontId="3"/>
  </si>
  <si>
    <t>人分</t>
    <rPh sb="0" eb="1">
      <t>ヒト</t>
    </rPh>
    <rPh sb="1" eb="2">
      <t>ブン</t>
    </rPh>
    <phoneticPr fontId="3"/>
  </si>
  <si>
    <t>　避難場所</t>
    <phoneticPr fontId="3"/>
  </si>
  <si>
    <t>　</t>
    <phoneticPr fontId="3"/>
  </si>
  <si>
    <t>　屋内安全確保を図る場所</t>
    <rPh sb="1" eb="3">
      <t>オクナイ</t>
    </rPh>
    <rPh sb="3" eb="5">
      <t>アンゼン</t>
    </rPh>
    <rPh sb="5" eb="7">
      <t>カクホ</t>
    </rPh>
    <rPh sb="8" eb="9">
      <t>ハカ</t>
    </rPh>
    <rPh sb="10" eb="12">
      <t>バショ</t>
    </rPh>
    <phoneticPr fontId="3"/>
  </si>
  <si>
    <t>　情報収集・伝達に係る機材等</t>
    <rPh sb="1" eb="3">
      <t>ジョウホウ</t>
    </rPh>
    <rPh sb="3" eb="5">
      <t>シュウシュウ</t>
    </rPh>
    <rPh sb="6" eb="8">
      <t>デンタツ</t>
    </rPh>
    <rPh sb="9" eb="10">
      <t>カカ</t>
    </rPh>
    <rPh sb="11" eb="13">
      <t>キザイ</t>
    </rPh>
    <rPh sb="13" eb="14">
      <t>トウ</t>
    </rPh>
    <phoneticPr fontId="3"/>
  </si>
  <si>
    <t>　避難誘導に係る機材等</t>
    <rPh sb="1" eb="3">
      <t>ヒナン</t>
    </rPh>
    <rPh sb="3" eb="5">
      <t>ユウドウ</t>
    </rPh>
    <rPh sb="6" eb="7">
      <t>カカ</t>
    </rPh>
    <rPh sb="8" eb="10">
      <t>キザイ</t>
    </rPh>
    <rPh sb="10" eb="11">
      <t>トウ</t>
    </rPh>
    <phoneticPr fontId="3"/>
  </si>
  <si>
    <t>　屋内安全確保に係る機材等</t>
    <rPh sb="1" eb="3">
      <t>オクナイ</t>
    </rPh>
    <rPh sb="3" eb="5">
      <t>アンゼン</t>
    </rPh>
    <rPh sb="5" eb="7">
      <t>カクホ</t>
    </rPh>
    <rPh sb="8" eb="9">
      <t>カカ</t>
    </rPh>
    <rPh sb="10" eb="12">
      <t>キザイ</t>
    </rPh>
    <rPh sb="12" eb="13">
      <t>トウ</t>
    </rPh>
    <phoneticPr fontId="3"/>
  </si>
  <si>
    <t>　施設利用者に係る機材等</t>
    <rPh sb="1" eb="3">
      <t>シセツ</t>
    </rPh>
    <rPh sb="3" eb="6">
      <t>リヨウシャ</t>
    </rPh>
    <rPh sb="7" eb="8">
      <t>カカ</t>
    </rPh>
    <rPh sb="9" eb="11">
      <t>キザイ</t>
    </rPh>
    <rPh sb="11" eb="12">
      <t>トウ</t>
    </rPh>
    <phoneticPr fontId="3"/>
  </si>
  <si>
    <t>　その他の機材等</t>
    <rPh sb="3" eb="4">
      <t>タ</t>
    </rPh>
    <rPh sb="5" eb="7">
      <t>キザイ</t>
    </rPh>
    <rPh sb="7" eb="8">
      <t>トウ</t>
    </rPh>
    <phoneticPr fontId="3"/>
  </si>
  <si>
    <t>　研修実施（毎年）</t>
    <rPh sb="1" eb="3">
      <t>ケンシュウ</t>
    </rPh>
    <rPh sb="6" eb="8">
      <t>マイトシ</t>
    </rPh>
    <phoneticPr fontId="3"/>
  </si>
  <si>
    <t>　訓練実施（毎年）</t>
    <rPh sb="6" eb="8">
      <t>マイトシ</t>
    </rPh>
    <phoneticPr fontId="3"/>
  </si>
  <si>
    <t>　施設の収容人数の状況</t>
    <rPh sb="1" eb="3">
      <t>シセツ</t>
    </rPh>
    <rPh sb="4" eb="6">
      <t>シュウヨウ</t>
    </rPh>
    <rPh sb="6" eb="8">
      <t>ニンズウ</t>
    </rPh>
    <rPh sb="9" eb="11">
      <t>ジョウキョウ</t>
    </rPh>
    <phoneticPr fontId="3"/>
  </si>
  <si>
    <t>計画作成年月日</t>
  </si>
  <si>
    <t>施設名</t>
  </si>
  <si>
    <t>施設所在地</t>
    <rPh sb="0" eb="2">
      <t>シセツ</t>
    </rPh>
    <rPh sb="2" eb="5">
      <t>ショザイチ</t>
    </rPh>
    <phoneticPr fontId="3"/>
  </si>
  <si>
    <t>避難場所</t>
    <rPh sb="0" eb="2">
      <t>ヒナン</t>
    </rPh>
    <rPh sb="2" eb="4">
      <t>バショ</t>
    </rPh>
    <phoneticPr fontId="3"/>
  </si>
  <si>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3"/>
  </si>
  <si>
    <t>　避難先までの移動手段は、以下の通りとする。</t>
    <rPh sb="1" eb="3">
      <t>ヒナン</t>
    </rPh>
    <rPh sb="3" eb="4">
      <t>サキ</t>
    </rPh>
    <rPh sb="7" eb="9">
      <t>イドウ</t>
    </rPh>
    <rPh sb="9" eb="11">
      <t>シュダン</t>
    </rPh>
    <rPh sb="13" eb="15">
      <t>イカ</t>
    </rPh>
    <rPh sb="16" eb="17">
      <t>トオ</t>
    </rPh>
    <phoneticPr fontId="3"/>
  </si>
  <si>
    <t>(1)避難先</t>
    <rPh sb="5" eb="6">
      <t>サキ</t>
    </rPh>
    <phoneticPr fontId="3"/>
  </si>
  <si>
    <t>　表内の事項のほか、統括管理者の指揮命令に従うものとする。</t>
    <rPh sb="2" eb="3">
      <t>ナイ</t>
    </rPh>
    <rPh sb="4" eb="6">
      <t>ジコウ</t>
    </rPh>
    <phoneticPr fontId="3"/>
  </si>
  <si>
    <t>避難情報等の情報収集</t>
    <rPh sb="0" eb="2">
      <t>ヒナン</t>
    </rPh>
    <rPh sb="2" eb="4">
      <t>ジョウホウ</t>
    </rPh>
    <phoneticPr fontId="3"/>
  </si>
  <si>
    <t>気象情報等の情報収集</t>
    <rPh sb="0" eb="2">
      <t>キショウ</t>
    </rPh>
    <rPh sb="2" eb="4">
      <t>ジョウホウ</t>
    </rPh>
    <phoneticPr fontId="3"/>
  </si>
  <si>
    <t>気象庁HP（http://www.jma.go.jp/）</t>
    <phoneticPr fontId="3"/>
  </si>
  <si>
    <t>　また、土砂災害の前兆現象を確認した場合は、表内の避難誘導のタイミングに関わらず、避難を開始する。前兆現象については、安全確保のため、施設内から確認できる範囲で把握をする。</t>
    <rPh sb="4" eb="6">
      <t>ドシャ</t>
    </rPh>
    <rPh sb="6" eb="8">
      <t>サイガイ</t>
    </rPh>
    <rPh sb="9" eb="11">
      <t>ゼンチョウ</t>
    </rPh>
    <rPh sb="11" eb="13">
      <t>ゲンショウ</t>
    </rPh>
    <rPh sb="14" eb="16">
      <t>カクニン</t>
    </rPh>
    <rPh sb="18" eb="20">
      <t>バアイ</t>
    </rPh>
    <rPh sb="22" eb="24">
      <t>ヒョウナイ</t>
    </rPh>
    <rPh sb="25" eb="27">
      <t>ヒナン</t>
    </rPh>
    <rPh sb="27" eb="29">
      <t>ユウドウ</t>
    </rPh>
    <rPh sb="36" eb="37">
      <t>カカ</t>
    </rPh>
    <rPh sb="41" eb="43">
      <t>ヒナン</t>
    </rPh>
    <rPh sb="44" eb="46">
      <t>カイシ</t>
    </rPh>
    <rPh sb="49" eb="51">
      <t>ゼンチョウ</t>
    </rPh>
    <rPh sb="51" eb="53">
      <t>ゲンショウ</t>
    </rPh>
    <rPh sb="59" eb="61">
      <t>アンゼン</t>
    </rPh>
    <rPh sb="61" eb="63">
      <t>カクホ</t>
    </rPh>
    <rPh sb="67" eb="69">
      <t>シセツ</t>
    </rPh>
    <rPh sb="69" eb="70">
      <t>ナイ</t>
    </rPh>
    <rPh sb="72" eb="74">
      <t>カクニン</t>
    </rPh>
    <rPh sb="77" eb="79">
      <t>ハンイ</t>
    </rPh>
    <rPh sb="80" eb="82">
      <t>ハアク</t>
    </rPh>
    <phoneticPr fontId="3"/>
  </si>
  <si>
    <t>【土砂災害の前兆現象】</t>
    <rPh sb="1" eb="3">
      <t>ドシャ</t>
    </rPh>
    <rPh sb="3" eb="5">
      <t>サイガイ</t>
    </rPh>
    <rPh sb="6" eb="8">
      <t>ゼンチョウ</t>
    </rPh>
    <rPh sb="8" eb="10">
      <t>ゲンショウ</t>
    </rPh>
    <phoneticPr fontId="3"/>
  </si>
  <si>
    <t xml:space="preserve">5．情報収集及び伝達 </t>
    <phoneticPr fontId="3"/>
  </si>
  <si>
    <t>土砂災害警戒情報
土砂災害危険度情報
土砂災害警戒判定メッシュ情報</t>
    <rPh sb="0" eb="2">
      <t>ドシャ</t>
    </rPh>
    <rPh sb="2" eb="4">
      <t>サイガイ</t>
    </rPh>
    <rPh sb="4" eb="6">
      <t>ケイカイ</t>
    </rPh>
    <rPh sb="6" eb="8">
      <t>ジョウホウ</t>
    </rPh>
    <rPh sb="9" eb="11">
      <t>ドシャ</t>
    </rPh>
    <rPh sb="11" eb="13">
      <t>サイガイ</t>
    </rPh>
    <rPh sb="13" eb="16">
      <t>キケンド</t>
    </rPh>
    <rPh sb="16" eb="18">
      <t>ジョウホウ</t>
    </rPh>
    <rPh sb="20" eb="22">
      <t>ドシャ</t>
    </rPh>
    <rPh sb="22" eb="24">
      <t>サイガイ</t>
    </rPh>
    <rPh sb="24" eb="26">
      <t>ケイカイ</t>
    </rPh>
    <rPh sb="26" eb="28">
      <t>ハンテイ</t>
    </rPh>
    <rPh sb="32" eb="34">
      <t>ジョウホウ</t>
    </rPh>
    <phoneticPr fontId="3"/>
  </si>
  <si>
    <t>①「施設内緊急連絡網」に基づき、また館内放送や掲示板を用いて、体制の確立状況、気象情報、避難情報等の情報を施設内関係者間で共有する。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rPh sb="44" eb="46">
      <t>ヒナン</t>
    </rPh>
    <rPh sb="46" eb="48">
      <t>ジョウホウ</t>
    </rPh>
    <phoneticPr fontId="3"/>
  </si>
  <si>
    <t xml:space="preserve">6．避難誘導 </t>
    <phoneticPr fontId="3"/>
  </si>
  <si>
    <t>○○小学校</t>
    <rPh sb="2" eb="5">
      <t>ショウガッコウ</t>
    </rPh>
    <phoneticPr fontId="3"/>
  </si>
  <si>
    <t>○</t>
    <phoneticPr fontId="3"/>
  </si>
  <si>
    <t>徒歩</t>
  </si>
  <si>
    <t>平日と異なる</t>
  </si>
  <si>
    <t>有</t>
  </si>
  <si>
    <t>新規採用の従業員</t>
  </si>
  <si>
    <t>全従業員及び利用者</t>
  </si>
  <si>
    <t>防災情報及び避難誘導</t>
  </si>
  <si>
    <t>情報収集・伝達及び避難誘導</t>
  </si>
  <si>
    <t>・がけの表面に水が流れ出す。
・小石がパラパラと落ちる。
・がけの樹木が傾く。
・樹木の倒れる音がする。
・斜面がふくらみだす。</t>
    <rPh sb="4" eb="6">
      <t>ヒョウメン</t>
    </rPh>
    <rPh sb="7" eb="8">
      <t>ミズ</t>
    </rPh>
    <rPh sb="9" eb="10">
      <t>ナガ</t>
    </rPh>
    <rPh sb="11" eb="12">
      <t>ダ</t>
    </rPh>
    <rPh sb="16" eb="18">
      <t>コイシ</t>
    </rPh>
    <rPh sb="24" eb="25">
      <t>オ</t>
    </rPh>
    <rPh sb="33" eb="35">
      <t>ジュモク</t>
    </rPh>
    <rPh sb="36" eb="37">
      <t>カタム</t>
    </rPh>
    <rPh sb="41" eb="43">
      <t>ジュモク</t>
    </rPh>
    <rPh sb="44" eb="45">
      <t>タオ</t>
    </rPh>
    <rPh sb="47" eb="48">
      <t>オト</t>
    </rPh>
    <rPh sb="54" eb="56">
      <t>シャメン</t>
    </rPh>
    <phoneticPr fontId="3"/>
  </si>
  <si>
    <t>・がけから水が噴き出す。　
・がけからの水が濁りだす。
・樹木の根の切れる音がする。
・がけに割れ目が見える。
・地鳴りがする。</t>
    <phoneticPr fontId="3"/>
  </si>
  <si>
    <t>　避難場所及び屋内安全確保を図る場所は下表のとおりとする。また、悪天候の中の避難や、夜間の避難で危険を伴う場合は、がけ地から最も離れた施設内の最上階で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3" eb="55">
      <t>バアイ</t>
    </rPh>
    <rPh sb="59" eb="60">
      <t>チ</t>
    </rPh>
    <rPh sb="62" eb="63">
      <t>モット</t>
    </rPh>
    <rPh sb="64" eb="65">
      <t>ハナ</t>
    </rPh>
    <rPh sb="67" eb="69">
      <t>シセツ</t>
    </rPh>
    <rPh sb="69" eb="70">
      <t>ナイ</t>
    </rPh>
    <rPh sb="71" eb="74">
      <t>サイジョウカイ</t>
    </rPh>
    <rPh sb="75" eb="77">
      <t>オクナイ</t>
    </rPh>
    <rPh sb="77" eb="79">
      <t>アンゼン</t>
    </rPh>
    <rPh sb="79" eb="81">
      <t>カクホ</t>
    </rPh>
    <rPh sb="82" eb="83">
      <t>ハカ</t>
    </rPh>
    <rPh sb="92" eb="94">
      <t>バアイ</t>
    </rPh>
    <rPh sb="96" eb="98">
      <t>ビチク</t>
    </rPh>
    <rPh sb="98" eb="100">
      <t>ブッシ</t>
    </rPh>
    <rPh sb="101" eb="103">
      <t>ヨウイ</t>
    </rPh>
    <phoneticPr fontId="3"/>
  </si>
  <si>
    <t>避難場所を設定し、設定した場所や避難ルートが避難時に土砂災害などで通行困難とならないことを確認してください。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ドシャ</t>
    </rPh>
    <rPh sb="28" eb="30">
      <t>サイガイ</t>
    </rPh>
    <rPh sb="33" eb="35">
      <t>ツウコウ</t>
    </rPh>
    <rPh sb="35" eb="37">
      <t>コンナン</t>
    </rPh>
    <rPh sb="45" eb="47">
      <t>カクニ</t>
    </rPh>
    <phoneticPr fontId="3"/>
  </si>
  <si>
    <t>避難に伴うリスクを踏まえ、必要がある場合、屋内安全確保を図る場所を設定してください。</t>
    <rPh sb="0" eb="2">
      <t>ヒナン</t>
    </rPh>
    <rPh sb="3" eb="4">
      <t>トモナ</t>
    </rPh>
    <rPh sb="9" eb="10">
      <t>フ</t>
    </rPh>
    <rPh sb="13" eb="15">
      <t>ヒツヨウ</t>
    </rPh>
    <rPh sb="18" eb="20">
      <t>バアイ</t>
    </rPh>
    <rPh sb="21" eb="23">
      <t>オクナイ</t>
    </rPh>
    <rPh sb="23" eb="25">
      <t>アンゼン</t>
    </rPh>
    <rPh sb="25" eb="27">
      <t>カクホ</t>
    </rPh>
    <rPh sb="28" eb="29">
      <t>ハカ</t>
    </rPh>
    <rPh sb="30" eb="32">
      <t>バショ</t>
    </rPh>
    <rPh sb="33" eb="35">
      <t>セッテイ</t>
    </rPh>
    <phoneticPr fontId="3"/>
  </si>
  <si>
    <t>情報収集等に用いる機材として位置付ける場合、「有」を選択し、その台数等を記載します。
左記載の機材以外については、「その他」の欄に機材名と台数（例：トランシーバー4台、ソーラー充電器2器）を記載して下さい。</t>
    <rPh sb="43" eb="44">
      <t>ヒダリ</t>
    </rPh>
    <rPh sb="44" eb="46">
      <t>キサイ</t>
    </rPh>
    <rPh sb="47" eb="49">
      <t>キザイ</t>
    </rPh>
    <rPh sb="49" eb="51">
      <t>イガイ</t>
    </rPh>
    <rPh sb="60" eb="61">
      <t>タ</t>
    </rPh>
    <rPh sb="63" eb="64">
      <t>ラン</t>
    </rPh>
    <rPh sb="65" eb="67">
      <t>キザイ</t>
    </rPh>
    <rPh sb="67" eb="68">
      <t>メイ</t>
    </rPh>
    <rPh sb="69" eb="71">
      <t>ダイスウ</t>
    </rPh>
    <rPh sb="72" eb="73">
      <t>レイ</t>
    </rPh>
    <rPh sb="82" eb="83">
      <t>ダイ</t>
    </rPh>
    <rPh sb="88" eb="91">
      <t>ジュウデンキ</t>
    </rPh>
    <rPh sb="92" eb="93">
      <t>キ</t>
    </rPh>
    <rPh sb="95" eb="97">
      <t>キサイ</t>
    </rPh>
    <rPh sb="99" eb="100">
      <t>クダ</t>
    </rPh>
    <phoneticPr fontId="3"/>
  </si>
  <si>
    <t>防災情報及び避難誘導</t>
    <phoneticPr fontId="3"/>
  </si>
  <si>
    <t>全従業員及び利用者</t>
    <phoneticPr fontId="3"/>
  </si>
  <si>
    <t>静岡市</t>
    <rPh sb="0" eb="3">
      <t>シズオカシ</t>
    </rPh>
    <phoneticPr fontId="3"/>
  </si>
  <si>
    <t>洪水や土砂災害時は、緊急避難場所を開放しますので注意して下さい。</t>
    <rPh sb="0" eb="2">
      <t>コウズイ</t>
    </rPh>
    <rPh sb="3" eb="5">
      <t>ドシャ</t>
    </rPh>
    <rPh sb="5" eb="7">
      <t>サイガイ</t>
    </rPh>
    <rPh sb="7" eb="8">
      <t>ジ</t>
    </rPh>
    <rPh sb="10" eb="12">
      <t>キンキュウ</t>
    </rPh>
    <rPh sb="12" eb="14">
      <t>ヒナン</t>
    </rPh>
    <rPh sb="14" eb="16">
      <t>バショ</t>
    </rPh>
    <rPh sb="17" eb="19">
      <t>カイホウ</t>
    </rPh>
    <rPh sb="24" eb="26">
      <t>チュウイ</t>
    </rPh>
    <rPh sb="28" eb="29">
      <t>クダ</t>
    </rPh>
    <phoneticPr fontId="3"/>
  </si>
  <si>
    <t>テレビ</t>
    <phoneticPr fontId="3"/>
  </si>
  <si>
    <t>テレビ</t>
    <phoneticPr fontId="3"/>
  </si>
  <si>
    <t>静岡市の避難情報に係る緊急速報メール</t>
    <rPh sb="0" eb="3">
      <t>シズオカシ</t>
    </rPh>
    <rPh sb="4" eb="6">
      <t>ヒナン</t>
    </rPh>
    <rPh sb="6" eb="8">
      <t>ジョウホウ</t>
    </rPh>
    <rPh sb="9" eb="10">
      <t>カカ</t>
    </rPh>
    <rPh sb="11" eb="13">
      <t>キンキュウ</t>
    </rPh>
    <rPh sb="13" eb="15">
      <t>ソクホウ</t>
    </rPh>
    <phoneticPr fontId="3"/>
  </si>
  <si>
    <t>児童を避難させるなど、保護者への連絡体制について適宜記載。</t>
    <rPh sb="0" eb="2">
      <t>ジドウ</t>
    </rPh>
    <rPh sb="3" eb="5">
      <t>ヒナン</t>
    </rPh>
    <rPh sb="11" eb="14">
      <t>ホゴシャ</t>
    </rPh>
    <rPh sb="16" eb="18">
      <t>レンラク</t>
    </rPh>
    <rPh sb="18" eb="20">
      <t>タイセイ</t>
    </rPh>
    <rPh sb="24" eb="26">
      <t>テキギ</t>
    </rPh>
    <rPh sb="26" eb="28">
      <t>キサイ</t>
    </rPh>
    <phoneticPr fontId="3"/>
  </si>
  <si>
    <t>②静岡市から利用者の避難状況や安否情報の提供を求められる場合があるため、情報を整理しておく。</t>
    <rPh sb="1" eb="3">
      <t>シズオカ</t>
    </rPh>
    <rPh sb="3" eb="4">
      <t>シ</t>
    </rPh>
    <rPh sb="6" eb="9">
      <t>リヨウシャ</t>
    </rPh>
    <rPh sb="10" eb="12">
      <t>ヒナン</t>
    </rPh>
    <rPh sb="12" eb="14">
      <t>ジョウキョウ</t>
    </rPh>
    <rPh sb="15" eb="17">
      <t>アンピ</t>
    </rPh>
    <rPh sb="17" eb="19">
      <t>ジョウホウ</t>
    </rPh>
    <rPh sb="20" eb="22">
      <t>テイキョウ</t>
    </rPh>
    <rPh sb="23" eb="24">
      <t>モト</t>
    </rPh>
    <rPh sb="28" eb="30">
      <t>バアイ</t>
    </rPh>
    <rPh sb="36" eb="38">
      <t>ジョウホウ</t>
    </rPh>
    <rPh sb="39" eb="41">
      <t>セイリ</t>
    </rPh>
    <phoneticPr fontId="3"/>
  </si>
  <si>
    <t>静岡県地理情報システム　　　　　　　　　　　　　　　　　　　　（https://www.gis.pref.shizuoka.jp/）</t>
    <rPh sb="0" eb="3">
      <t>シズオカケン</t>
    </rPh>
    <rPh sb="3" eb="5">
      <t>チリ</t>
    </rPh>
    <rPh sb="5" eb="7">
      <t>ジョウホウ</t>
    </rPh>
    <phoneticPr fontId="3"/>
  </si>
  <si>
    <t>静岡県土木総合防災情報サイポスレーダー(http://sipos.pref.shizuoka.jp/)</t>
    <phoneticPr fontId="3"/>
  </si>
  <si>
    <t>静岡市防災メール（登録用メールアドレス）　　　　　　　　　　　　　　（siz-entry@tokyoanpi.sbs-infosys.com）</t>
    <phoneticPr fontId="3"/>
  </si>
  <si>
    <t>静岡市防災メール（登録用メールアドレス）　　　　　　　(siz-entry@tokyoanpi.sbs-infosys.com）</t>
    <phoneticPr fontId="3"/>
  </si>
  <si>
    <t>同報無線（電話案内サービス　054-269-5656）</t>
    <rPh sb="0" eb="2">
      <t>ドウホウ</t>
    </rPh>
    <rPh sb="2" eb="4">
      <t>ムセン</t>
    </rPh>
    <rPh sb="5" eb="7">
      <t>デンワ</t>
    </rPh>
    <rPh sb="7" eb="9">
      <t>アンナイ</t>
    </rPh>
    <phoneticPr fontId="3"/>
  </si>
  <si>
    <t>同報無線（電話案内サービス　054-269-5656）　</t>
    <phoneticPr fontId="3"/>
  </si>
  <si>
    <r>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t>
    </r>
    <r>
      <rPr>
        <sz val="12"/>
        <color rgb="FFC00000"/>
        <rFont val="ＭＳ ゴシック"/>
        <family val="3"/>
        <charset val="128"/>
      </rPr>
      <t>①　太枠線内のピンク色付けされた部分に入力してください。
②　出力シートの「避難経路」について出力シートを直接編集してください
③　文字つぶれなど無いように、出力シートの修正を行ってください。
④　（紙で提出する場合）３部印刷して提出してください。</t>
    </r>
    <phoneticPr fontId="3"/>
  </si>
  <si>
    <t>施設管理者・所有者</t>
    <rPh sb="2" eb="5">
      <t>カンリシャ</t>
    </rPh>
    <rPh sb="6" eb="9">
      <t>ショユウシャ</t>
    </rPh>
    <phoneticPr fontId="3"/>
  </si>
  <si>
    <t>電話番号</t>
    <rPh sb="0" eb="4">
      <t>デンワバンゴウ</t>
    </rPh>
    <phoneticPr fontId="3"/>
  </si>
  <si>
    <t>所在市町村名</t>
    <phoneticPr fontId="3"/>
  </si>
  <si>
    <t>作成担当者（いる場合）</t>
    <rPh sb="0" eb="5">
      <t>サクセイタントウシャ</t>
    </rPh>
    <rPh sb="8" eb="10">
      <t>バアイ</t>
    </rPh>
    <phoneticPr fontId="3"/>
  </si>
  <si>
    <t>施設の種類</t>
    <rPh sb="0" eb="2">
      <t>シセツ</t>
    </rPh>
    <rPh sb="3" eb="5">
      <t>シュルイ</t>
    </rPh>
    <phoneticPr fontId="3"/>
  </si>
  <si>
    <t>利用形態</t>
    <rPh sb="0" eb="4">
      <t>リヨウケイタイ</t>
    </rPh>
    <phoneticPr fontId="3"/>
  </si>
  <si>
    <t>054-221-1012</t>
    <phoneticPr fontId="3"/>
  </si>
  <si>
    <t>デイサービス/特別養護老人ホーム・・・
子ども園/保育園/幼稚園…</t>
    <phoneticPr fontId="3"/>
  </si>
  <si>
    <t>特別養護老人ホーム</t>
    <rPh sb="0" eb="6">
      <t>トクベツヨウゴロウジン</t>
    </rPh>
    <phoneticPr fontId="3"/>
  </si>
  <si>
    <t>◇◇　次郎</t>
    <rPh sb="3" eb="5">
      <t>ジロウ</t>
    </rPh>
    <phoneticPr fontId="3"/>
  </si>
  <si>
    <t>通所</t>
  </si>
  <si>
    <t>利用形態</t>
    <rPh sb="0" eb="2">
      <t>リヨウ</t>
    </rPh>
    <rPh sb="2" eb="4">
      <t>ケイタイ</t>
    </rPh>
    <phoneticPr fontId="3"/>
  </si>
  <si>
    <t>避難場所の種類</t>
    <rPh sb="0" eb="4">
      <t>ヒナンバショ</t>
    </rPh>
    <rPh sb="5" eb="7">
      <t>シュルイ</t>
    </rPh>
    <phoneticPr fontId="3"/>
  </si>
  <si>
    <t>風水害緊急避難場所</t>
  </si>
  <si>
    <t>避難先が風水害緊急避難場所でない場合、相手方が避難を了承している旨を確認ください</t>
    <phoneticPr fontId="3"/>
  </si>
  <si>
    <t>　➤静岡市防災ナビ
　　（https://navi.bosai.city.shizuoka.jp/top-page）</t>
    <phoneticPr fontId="3"/>
  </si>
  <si>
    <t>コミュニティFM（S-Wave）</t>
    <phoneticPr fontId="3"/>
  </si>
  <si>
    <t>避難行動判定は、以下のURLを参考にしてください。</t>
    <phoneticPr fontId="3"/>
  </si>
  <si>
    <t>●内閣府「避難行動判定フロー」
https://www.bousai.go.jp/oukyu/hinankankoku/h30_hinankankoku_guideline/pdf/campaign.pdf</t>
    <phoneticPr fontId="3"/>
  </si>
  <si>
    <t>●静岡市「風水害時の避難行動」https://www.city.shizuoka.lg.jp/s4268/s000287.html</t>
    <phoneticPr fontId="3"/>
  </si>
  <si>
    <t>避難行動判定は、以下のURLを参考にしてください。</t>
    <rPh sb="0" eb="4">
      <t>ヒナンコウドウ</t>
    </rPh>
    <rPh sb="4" eb="6">
      <t>ハンテイ</t>
    </rPh>
    <rPh sb="8" eb="10">
      <t>イカ</t>
    </rPh>
    <rPh sb="15" eb="17">
      <t>サンコウ</t>
    </rPh>
    <phoneticPr fontId="3"/>
  </si>
  <si>
    <t>●内閣府「避難行動判定フロー」</t>
    <phoneticPr fontId="3"/>
  </si>
  <si>
    <t>https://www.bousai.go.jp/oukyu/hinankankoku/h30_hinankankoku_guideline/pdf/campaign.pdf</t>
    <phoneticPr fontId="3"/>
  </si>
  <si>
    <t>●静岡市「風水害時の避難行動」</t>
    <phoneticPr fontId="3"/>
  </si>
  <si>
    <t>https://www.city.shizuoka.lg.jp/s4268/s000287.html</t>
    <phoneticPr fontId="3"/>
  </si>
  <si>
    <t>しずマップ上では、避難所で表示されています。</t>
    <rPh sb="5" eb="6">
      <t>ジョウ</t>
    </rPh>
    <rPh sb="9" eb="12">
      <t>ヒナンジョ</t>
    </rPh>
    <rPh sb="13" eb="15">
      <t>ヒョウジ</t>
    </rPh>
    <phoneticPr fontId="3"/>
  </si>
  <si>
    <t>所在地区名（避難指示等の発表先学区、地区名）</t>
    <rPh sb="8" eb="10">
      <t>シジ</t>
    </rPh>
    <rPh sb="12" eb="14">
      <t>ハッピョウ</t>
    </rPh>
    <rPh sb="15" eb="17">
      <t>ガック</t>
    </rPh>
    <rPh sb="18" eb="20">
      <t>チク</t>
    </rPh>
    <phoneticPr fontId="3"/>
  </si>
  <si>
    <t>静岡市は、「避難指示」などの避難情報を学区、地区単位で発表します。</t>
    <rPh sb="0" eb="3">
      <t>シズオカシ</t>
    </rPh>
    <rPh sb="6" eb="8">
      <t>ヒナン</t>
    </rPh>
    <rPh sb="8" eb="10">
      <t>シジ</t>
    </rPh>
    <rPh sb="14" eb="16">
      <t>ヒナン</t>
    </rPh>
    <rPh sb="16" eb="18">
      <t>ジョウホウ</t>
    </rPh>
    <rPh sb="19" eb="21">
      <t>ガック</t>
    </rPh>
    <rPh sb="22" eb="24">
      <t>チク</t>
    </rPh>
    <rPh sb="24" eb="26">
      <t>タンイ</t>
    </rPh>
    <rPh sb="27" eb="29">
      <t>ハッピョウ</t>
    </rPh>
    <phoneticPr fontId="3"/>
  </si>
  <si>
    <t>老人福祉施設</t>
    <rPh sb="0" eb="2">
      <t>ロウジン</t>
    </rPh>
    <rPh sb="2" eb="4">
      <t>フクシ</t>
    </rPh>
    <rPh sb="4" eb="6">
      <t>シセツ</t>
    </rPh>
    <phoneticPr fontId="3"/>
  </si>
  <si>
    <t>特別養護老人ホーム</t>
    <rPh sb="0" eb="2">
      <t>トクベツ</t>
    </rPh>
    <rPh sb="2" eb="4">
      <t>ヨウゴ</t>
    </rPh>
    <rPh sb="4" eb="6">
      <t>ロウジン</t>
    </rPh>
    <phoneticPr fontId="3"/>
  </si>
  <si>
    <t>サービス付き高齢者向け住宅</t>
    <rPh sb="4" eb="5">
      <t>ツ</t>
    </rPh>
    <rPh sb="6" eb="9">
      <t>コウレイシャ</t>
    </rPh>
    <rPh sb="9" eb="10">
      <t>ム</t>
    </rPh>
    <rPh sb="11" eb="13">
      <t>ジュウタク</t>
    </rPh>
    <phoneticPr fontId="3"/>
  </si>
  <si>
    <t>グループホーム</t>
    <phoneticPr fontId="3"/>
  </si>
  <si>
    <t>障害者支援施設</t>
    <rPh sb="0" eb="3">
      <t>ショウガイシャ</t>
    </rPh>
    <rPh sb="3" eb="5">
      <t>シエン</t>
    </rPh>
    <rPh sb="5" eb="7">
      <t>シセツ</t>
    </rPh>
    <phoneticPr fontId="3"/>
  </si>
  <si>
    <t>障害児放課後等デイサービスなど</t>
    <rPh sb="0" eb="2">
      <t>ショウガイ</t>
    </rPh>
    <rPh sb="2" eb="3">
      <t>ジ</t>
    </rPh>
    <rPh sb="3" eb="6">
      <t>ホウカゴ</t>
    </rPh>
    <rPh sb="6" eb="7">
      <t>トウ</t>
    </rPh>
    <phoneticPr fontId="3"/>
  </si>
  <si>
    <t>こども園</t>
    <rPh sb="3" eb="4">
      <t>エン</t>
    </rPh>
    <phoneticPr fontId="3"/>
  </si>
  <si>
    <t>保育園</t>
    <rPh sb="0" eb="3">
      <t>ホイクエン</t>
    </rPh>
    <phoneticPr fontId="3"/>
  </si>
  <si>
    <t>放課後児童クラブ</t>
    <rPh sb="0" eb="3">
      <t>ホウカゴ</t>
    </rPh>
    <rPh sb="3" eb="5">
      <t>ジドウ</t>
    </rPh>
    <phoneticPr fontId="3"/>
  </si>
  <si>
    <t>幼稚園</t>
    <rPh sb="0" eb="3">
      <t>ヨウチエン</t>
    </rPh>
    <phoneticPr fontId="3"/>
  </si>
  <si>
    <t>学校</t>
    <rPh sb="0" eb="2">
      <t>ガッコウ</t>
    </rPh>
    <phoneticPr fontId="3"/>
  </si>
  <si>
    <t>病院・助産院・診療所</t>
    <rPh sb="0" eb="2">
      <t>ビョウイン</t>
    </rPh>
    <rPh sb="3" eb="6">
      <t>ジョサンイン</t>
    </rPh>
    <rPh sb="7" eb="10">
      <t>シンリョウジョ</t>
    </rPh>
    <phoneticPr fontId="3"/>
  </si>
  <si>
    <t>上記以外の施設</t>
    <rPh sb="0" eb="2">
      <t>ジョウキ</t>
    </rPh>
    <rPh sb="2" eb="4">
      <t>イガイ</t>
    </rPh>
    <rPh sb="5" eb="7">
      <t>シセツ</t>
    </rPh>
    <phoneticPr fontId="3"/>
  </si>
  <si>
    <t>2025年(選択)月（選択)日</t>
    <rPh sb="4" eb="5">
      <t>ネン</t>
    </rPh>
    <rPh sb="6" eb="8">
      <t>センタク</t>
    </rPh>
    <rPh sb="9" eb="10">
      <t>ガツ</t>
    </rPh>
    <rPh sb="11" eb="13">
      <t>センタク</t>
    </rPh>
    <rPh sb="14" eb="15">
      <t>ニチ</t>
    </rPh>
    <phoneticPr fontId="3"/>
  </si>
  <si>
    <t>特別養護老人ホーム○○（入力）</t>
    <rPh sb="0" eb="2">
      <t>トクベツ</t>
    </rPh>
    <rPh sb="2" eb="4">
      <t>ヨウゴ</t>
    </rPh>
    <rPh sb="4" eb="6">
      <t>ロウジン</t>
    </rPh>
    <rPh sb="12" eb="14">
      <t>ニュウリョク</t>
    </rPh>
    <phoneticPr fontId="3"/>
  </si>
  <si>
    <t>静岡市（入力）</t>
    <rPh sb="0" eb="3">
      <t>シズオカシ</t>
    </rPh>
    <rPh sb="4" eb="6">
      <t>ニュウリョク</t>
    </rPh>
    <phoneticPr fontId="3"/>
  </si>
  <si>
    <t>葵区追手町〇番〇号（入力）</t>
    <rPh sb="0" eb="1">
      <t>アオイ</t>
    </rPh>
    <rPh sb="1" eb="2">
      <t>ク</t>
    </rPh>
    <rPh sb="2" eb="3">
      <t>オ</t>
    </rPh>
    <rPh sb="3" eb="4">
      <t>テ</t>
    </rPh>
    <rPh sb="4" eb="5">
      <t>マチ</t>
    </rPh>
    <rPh sb="6" eb="7">
      <t>バン</t>
    </rPh>
    <rPh sb="8" eb="9">
      <t>ゴウ</t>
    </rPh>
    <rPh sb="10" eb="12">
      <t>ニュウリョク</t>
    </rPh>
    <phoneticPr fontId="3"/>
  </si>
  <si>
    <t>054-221-1012（入力）</t>
    <phoneticPr fontId="3"/>
  </si>
  <si>
    <t>〇〇次郎（入力）</t>
    <rPh sb="2" eb="4">
      <t>ジロウ</t>
    </rPh>
    <phoneticPr fontId="3"/>
  </si>
  <si>
    <t>地区支部</t>
    <rPh sb="0" eb="2">
      <t>チク</t>
    </rPh>
    <rPh sb="2" eb="4">
      <t>シブ</t>
    </rPh>
    <phoneticPr fontId="14"/>
  </si>
  <si>
    <t>新通</t>
  </si>
  <si>
    <t>駒形</t>
  </si>
  <si>
    <t>番町</t>
  </si>
  <si>
    <t>田町</t>
  </si>
  <si>
    <t>安西</t>
  </si>
  <si>
    <t>葵</t>
  </si>
  <si>
    <t>伝馬町</t>
  </si>
  <si>
    <t>横内</t>
  </si>
  <si>
    <t>安東</t>
  </si>
  <si>
    <t>城北</t>
  </si>
  <si>
    <t>竜南</t>
  </si>
  <si>
    <t>千代田</t>
  </si>
  <si>
    <t>千代田東</t>
  </si>
  <si>
    <t>西奈</t>
  </si>
  <si>
    <t>西奈南</t>
  </si>
  <si>
    <t>北沼上</t>
  </si>
  <si>
    <t>麻機</t>
  </si>
  <si>
    <t>井宮</t>
  </si>
  <si>
    <t>井宮北</t>
  </si>
  <si>
    <t>賤機南</t>
  </si>
  <si>
    <t>賤機中</t>
  </si>
  <si>
    <t>賤機北</t>
  </si>
  <si>
    <t>安倍口</t>
  </si>
  <si>
    <t>美和</t>
  </si>
  <si>
    <t>足久保</t>
  </si>
  <si>
    <t>松野</t>
  </si>
  <si>
    <t>井川</t>
  </si>
  <si>
    <t>大河内</t>
  </si>
  <si>
    <t>梅ケ島</t>
  </si>
  <si>
    <t>玉川</t>
  </si>
  <si>
    <t>服織</t>
  </si>
  <si>
    <t>服織西</t>
  </si>
  <si>
    <t>南藁科</t>
  </si>
  <si>
    <t>中藁科</t>
  </si>
  <si>
    <t>清沢</t>
  </si>
  <si>
    <t>大川</t>
  </si>
  <si>
    <t>森下</t>
  </si>
  <si>
    <t>中田</t>
  </si>
  <si>
    <t>南部</t>
  </si>
  <si>
    <t>大里西</t>
  </si>
  <si>
    <t>中島</t>
  </si>
  <si>
    <t>大里東</t>
  </si>
  <si>
    <t>宮竹</t>
  </si>
  <si>
    <t>富士見</t>
  </si>
  <si>
    <t>西豊田</t>
  </si>
  <si>
    <t>東豊田</t>
  </si>
  <si>
    <t>東源台</t>
  </si>
  <si>
    <t>大谷</t>
  </si>
  <si>
    <t>久能</t>
  </si>
  <si>
    <t>長田北</t>
  </si>
  <si>
    <t>長田東</t>
  </si>
  <si>
    <t>長田西</t>
  </si>
  <si>
    <t>川原</t>
  </si>
  <si>
    <t>長田南</t>
  </si>
  <si>
    <t>辻</t>
  </si>
  <si>
    <t>江尻</t>
  </si>
  <si>
    <t>入江</t>
  </si>
  <si>
    <t>浜田</t>
  </si>
  <si>
    <t>岡</t>
  </si>
  <si>
    <t>船越</t>
  </si>
  <si>
    <t>清水</t>
  </si>
  <si>
    <t>不二見</t>
  </si>
  <si>
    <t>駒越</t>
  </si>
  <si>
    <t>折戸</t>
  </si>
  <si>
    <t>三保</t>
  </si>
  <si>
    <t>飯田</t>
  </si>
  <si>
    <t>高部</t>
  </si>
  <si>
    <t>有度</t>
  </si>
  <si>
    <t>袖師</t>
  </si>
  <si>
    <t>庵原</t>
  </si>
  <si>
    <t>興津</t>
  </si>
  <si>
    <t>小島</t>
  </si>
  <si>
    <t>両河内</t>
  </si>
  <si>
    <t>蒲原</t>
  </si>
  <si>
    <t>由比</t>
    <rPh sb="0" eb="2">
      <t>ユイ</t>
    </rPh>
    <phoneticPr fontId="4"/>
  </si>
  <si>
    <t>名</t>
    <rPh sb="0" eb="1">
      <t>メイ</t>
    </rPh>
    <phoneticPr fontId="3"/>
  </si>
  <si>
    <t>5名　10名　（入力）</t>
    <rPh sb="1" eb="2">
      <t>メイ</t>
    </rPh>
    <rPh sb="5" eb="6">
      <t>メイ</t>
    </rPh>
    <rPh sb="8" eb="10">
      <t>ニュウリョク</t>
    </rPh>
    <phoneticPr fontId="3"/>
  </si>
  <si>
    <t>（選択）</t>
    <rPh sb="1" eb="3">
      <t>センタク</t>
    </rPh>
    <phoneticPr fontId="3"/>
  </si>
  <si>
    <t>〇〇小学校　□□交流館（入力）</t>
    <rPh sb="2" eb="5">
      <t>ショウガッコウ</t>
    </rPh>
    <rPh sb="8" eb="10">
      <t>コウリュウ</t>
    </rPh>
    <rPh sb="10" eb="11">
      <t>カン</t>
    </rPh>
    <rPh sb="12" eb="14">
      <t>ニュウリョク</t>
    </rPh>
    <phoneticPr fontId="3"/>
  </si>
  <si>
    <t>〇〇区〇〇町△番（入力）</t>
    <rPh sb="0" eb="3">
      <t>００ク</t>
    </rPh>
    <rPh sb="5" eb="6">
      <t>マチ</t>
    </rPh>
    <rPh sb="7" eb="8">
      <t>バン</t>
    </rPh>
    <rPh sb="9" eb="11">
      <t>ニュウリョク</t>
    </rPh>
    <phoneticPr fontId="3"/>
  </si>
  <si>
    <t>○○区○○町△番</t>
    <rPh sb="2" eb="3">
      <t>ク</t>
    </rPh>
    <rPh sb="5" eb="6">
      <t>チョウ</t>
    </rPh>
    <rPh sb="7" eb="8">
      <t>バン</t>
    </rPh>
    <phoneticPr fontId="3"/>
  </si>
  <si>
    <t>〇ｍ（入力）</t>
    <rPh sb="3" eb="5">
      <t>ニュウリョク</t>
    </rPh>
    <phoneticPr fontId="3"/>
  </si>
  <si>
    <t>徒歩／車両（選択）　4台（入力）</t>
    <rPh sb="0" eb="2">
      <t>トホ</t>
    </rPh>
    <rPh sb="3" eb="5">
      <t>シャリョウ</t>
    </rPh>
    <rPh sb="6" eb="8">
      <t>センタク</t>
    </rPh>
    <rPh sb="11" eb="12">
      <t>ダイ</t>
    </rPh>
    <rPh sb="13" eb="15">
      <t>ニュウリョク</t>
    </rPh>
    <phoneticPr fontId="3"/>
  </si>
  <si>
    <t>施設の３階　（入力）</t>
    <rPh sb="0" eb="2">
      <t>シセツ</t>
    </rPh>
    <rPh sb="4" eb="5">
      <t>カイ</t>
    </rPh>
    <rPh sb="7" eb="9">
      <t>ニュウリョク</t>
    </rPh>
    <phoneticPr fontId="3"/>
  </si>
  <si>
    <t>無／有（選択）　3（入力）</t>
    <rPh sb="0" eb="1">
      <t>ナシ</t>
    </rPh>
    <rPh sb="2" eb="3">
      <t>アリ</t>
    </rPh>
    <rPh sb="10" eb="12">
      <t>ニュウリョク</t>
    </rPh>
    <phoneticPr fontId="3"/>
  </si>
  <si>
    <t>無／有（選択）　5（入力）</t>
    <rPh sb="0" eb="1">
      <t>ナシ</t>
    </rPh>
    <rPh sb="2" eb="3">
      <t>アリ</t>
    </rPh>
    <rPh sb="10" eb="12">
      <t>ニュウリョク</t>
    </rPh>
    <phoneticPr fontId="3"/>
  </si>
  <si>
    <t>無／有（選択）　2（入力）</t>
    <rPh sb="0" eb="1">
      <t>ナシ</t>
    </rPh>
    <rPh sb="2" eb="3">
      <t>アリ</t>
    </rPh>
    <rPh sb="10" eb="12">
      <t>ニュウリョク</t>
    </rPh>
    <phoneticPr fontId="3"/>
  </si>
  <si>
    <t>無／有（選択）　20（入力）</t>
    <rPh sb="0" eb="1">
      <t>ナシ</t>
    </rPh>
    <rPh sb="2" eb="3">
      <t>アリ</t>
    </rPh>
    <rPh sb="11" eb="13">
      <t>ニュウリョク</t>
    </rPh>
    <phoneticPr fontId="3"/>
  </si>
  <si>
    <t>無／有（選択）</t>
    <rPh sb="0" eb="1">
      <t>ナシ</t>
    </rPh>
    <rPh sb="2" eb="3">
      <t>アリ</t>
    </rPh>
    <rPh sb="4" eb="6">
      <t>センタク</t>
    </rPh>
    <phoneticPr fontId="3"/>
  </si>
  <si>
    <t>無／有（選択）　1（入力）</t>
    <rPh sb="0" eb="1">
      <t>ナシ</t>
    </rPh>
    <rPh sb="2" eb="3">
      <t>アリ</t>
    </rPh>
    <rPh sb="4" eb="6">
      <t>センタク</t>
    </rPh>
    <rPh sb="10" eb="12">
      <t>ニュウリョク</t>
    </rPh>
    <phoneticPr fontId="3"/>
  </si>
  <si>
    <t>無／有（選択）　2（入力）</t>
    <rPh sb="0" eb="1">
      <t>ナシ</t>
    </rPh>
    <rPh sb="2" eb="3">
      <t>アリ</t>
    </rPh>
    <rPh sb="4" eb="6">
      <t>センタク</t>
    </rPh>
    <rPh sb="10" eb="12">
      <t>ニュウリョク</t>
    </rPh>
    <phoneticPr fontId="3"/>
  </si>
  <si>
    <t>無／有（選択）　20（入力）</t>
    <rPh sb="0" eb="1">
      <t>ナシ</t>
    </rPh>
    <rPh sb="2" eb="3">
      <t>アリ</t>
    </rPh>
    <rPh sb="4" eb="6">
      <t>センタク</t>
    </rPh>
    <rPh sb="11" eb="13">
      <t>ニュウリョク</t>
    </rPh>
    <phoneticPr fontId="3"/>
  </si>
  <si>
    <t>無／有（選択）　10（入力）</t>
    <rPh sb="0" eb="1">
      <t>ナシ</t>
    </rPh>
    <rPh sb="2" eb="3">
      <t>アリ</t>
    </rPh>
    <rPh sb="11" eb="13">
      <t>ニュウリョク</t>
    </rPh>
    <phoneticPr fontId="3"/>
  </si>
  <si>
    <t>無／有（選択）　100（入力）</t>
    <rPh sb="0" eb="1">
      <t>ナシ</t>
    </rPh>
    <rPh sb="2" eb="3">
      <t>アリ</t>
    </rPh>
    <rPh sb="12" eb="14">
      <t>ニュウリョク</t>
    </rPh>
    <phoneticPr fontId="3"/>
  </si>
  <si>
    <t>〇〇　太郎</t>
    <rPh sb="3" eb="5">
      <t>タロウ</t>
    </rPh>
    <phoneticPr fontId="3"/>
  </si>
  <si>
    <t>無／有（選択）　1（入力）</t>
    <rPh sb="0" eb="1">
      <t>ナシ</t>
    </rPh>
    <rPh sb="2" eb="3">
      <t>アリ</t>
    </rPh>
    <rPh sb="10" eb="12">
      <t>ニュウリョク</t>
    </rPh>
    <phoneticPr fontId="3"/>
  </si>
  <si>
    <t>トランシーバー△台</t>
    <rPh sb="8" eb="9">
      <t>ダイ</t>
    </rPh>
    <phoneticPr fontId="3"/>
  </si>
  <si>
    <t>（あれば入力）</t>
    <rPh sb="4" eb="6">
      <t>ニュウリョク</t>
    </rPh>
    <phoneticPr fontId="3"/>
  </si>
  <si>
    <t>無／有（選択）　5（入力）</t>
    <rPh sb="0" eb="1">
      <t>ナシ</t>
    </rPh>
    <rPh sb="2" eb="3">
      <t>アリ</t>
    </rPh>
    <rPh sb="4" eb="6">
      <t>センタク</t>
    </rPh>
    <rPh sb="10" eb="12">
      <t>ニュウリョク</t>
    </rPh>
    <phoneticPr fontId="3"/>
  </si>
  <si>
    <t>無／有（選択）　10 (入力）</t>
    <rPh sb="0" eb="1">
      <t>ナシ</t>
    </rPh>
    <rPh sb="2" eb="3">
      <t>アリ</t>
    </rPh>
    <rPh sb="4" eb="6">
      <t>センタク</t>
    </rPh>
    <rPh sb="12" eb="14">
      <t>ニュウリョク</t>
    </rPh>
    <phoneticPr fontId="3"/>
  </si>
  <si>
    <t>無／有（選択）　2 (入力）</t>
    <rPh sb="0" eb="1">
      <t>ナシ</t>
    </rPh>
    <rPh sb="2" eb="3">
      <t>アリ</t>
    </rPh>
    <rPh sb="4" eb="6">
      <t>センタク</t>
    </rPh>
    <rPh sb="11" eb="13">
      <t>ニュウリョク</t>
    </rPh>
    <phoneticPr fontId="3"/>
  </si>
  <si>
    <t>　計画を作成又は必要に応じて見直し・修正をしたときは、当該計画を市町村長へ報告する。</t>
    <rPh sb="1" eb="3">
      <t>ケイカク</t>
    </rPh>
    <rPh sb="4" eb="6">
      <t>サクセイ</t>
    </rPh>
    <rPh sb="6" eb="7">
      <t>マタ</t>
    </rPh>
    <rPh sb="8" eb="10">
      <t>ヒツヨウ</t>
    </rPh>
    <rPh sb="11" eb="12">
      <t>オウ</t>
    </rPh>
    <rPh sb="14" eb="16">
      <t>ミナオ</t>
    </rPh>
    <rPh sb="18" eb="20">
      <t>シュウセイ</t>
    </rPh>
    <rPh sb="27" eb="29">
      <t>トウガイ</t>
    </rPh>
    <rPh sb="29" eb="31">
      <t>ケイカク</t>
    </rPh>
    <rPh sb="32" eb="36">
      <t>シチョウソンチョウ</t>
    </rPh>
    <rPh sb="37" eb="39">
      <t>ホウコク</t>
    </rPh>
    <phoneticPr fontId="3"/>
  </si>
  <si>
    <t>※昼間は通所部門と入所部門の合計人数を記載</t>
    <rPh sb="1" eb="3">
      <t>ヒルマ</t>
    </rPh>
    <rPh sb="4" eb="8">
      <t>ツウショブモン</t>
    </rPh>
    <rPh sb="9" eb="13">
      <t>ニュウショブモン</t>
    </rPh>
    <rPh sb="14" eb="16">
      <t>ゴウケイ</t>
    </rPh>
    <rPh sb="16" eb="18">
      <t>ニンズウ</t>
    </rPh>
    <rPh sb="19" eb="21">
      <t>キサイ</t>
    </rPh>
    <phoneticPr fontId="3"/>
  </si>
  <si>
    <t>※夜間は入所部門の人数を記載</t>
    <rPh sb="1" eb="3">
      <t>ヤカン</t>
    </rPh>
    <rPh sb="4" eb="8">
      <t>ニュウショブモン</t>
    </rPh>
    <rPh sb="9" eb="11">
      <t>ニンズウ</t>
    </rPh>
    <rPh sb="12" eb="14">
      <t>キサイ</t>
    </rPh>
    <phoneticPr fontId="3"/>
  </si>
  <si>
    <t>本計画は、避難訓練の結果や社会情勢の変化に伴い、定期的に見直すものとする。</t>
    <rPh sb="0" eb="3">
      <t>ホンケイカク</t>
    </rPh>
    <rPh sb="5" eb="7">
      <t>ヒナン</t>
    </rPh>
    <rPh sb="7" eb="9">
      <t>クンレン</t>
    </rPh>
    <rPh sb="10" eb="12">
      <t>ケッカ</t>
    </rPh>
    <rPh sb="13" eb="17">
      <t>シャカイジョウセイ</t>
    </rPh>
    <rPh sb="18" eb="20">
      <t>ヘンカ</t>
    </rPh>
    <rPh sb="21" eb="22">
      <t>トモナ</t>
    </rPh>
    <rPh sb="24" eb="27">
      <t>テイキテキ</t>
    </rPh>
    <rPh sb="28" eb="30">
      <t>ミナオ</t>
    </rPh>
    <phoneticPr fontId="3"/>
  </si>
  <si>
    <t>避難誘導体制・ルートの確認</t>
    <rPh sb="0" eb="4">
      <t>ヒナンユウドウ</t>
    </rPh>
    <rPh sb="4" eb="6">
      <t>タイセイ</t>
    </rPh>
    <rPh sb="11" eb="13">
      <t>カクニン</t>
    </rPh>
    <phoneticPr fontId="3"/>
  </si>
  <si>
    <t>避難誘導要員</t>
    <rPh sb="0" eb="4">
      <t>ヒナンユウドウ</t>
    </rPh>
    <rPh sb="4" eb="6">
      <t>ヨウイン</t>
    </rPh>
    <phoneticPr fontId="3"/>
  </si>
  <si>
    <t>避難に必要な備蓄品、持ち出し品等の点検・準備</t>
    <rPh sb="0" eb="2">
      <t>ヒナン</t>
    </rPh>
    <rPh sb="3" eb="5">
      <t>ヒツヨウ</t>
    </rPh>
    <rPh sb="6" eb="9">
      <t>ビチクヒン</t>
    </rPh>
    <rPh sb="10" eb="11">
      <t>モ</t>
    </rPh>
    <rPh sb="12" eb="13">
      <t>ダ</t>
    </rPh>
    <rPh sb="14" eb="15">
      <t>ヒン</t>
    </rPh>
    <rPh sb="15" eb="16">
      <t>トウ</t>
    </rPh>
    <rPh sb="17" eb="19">
      <t>テンケン</t>
    </rPh>
    <rPh sb="20" eb="22">
      <t>ジュンビ</t>
    </rPh>
    <phoneticPr fontId="3"/>
  </si>
  <si>
    <t>移動用車両の準備</t>
    <rPh sb="0" eb="3">
      <t>イドウヨウ</t>
    </rPh>
    <rPh sb="3" eb="5">
      <t>シャリョウ</t>
    </rPh>
    <rPh sb="6" eb="8">
      <t>ジュンビ</t>
    </rPh>
    <phoneticPr fontId="3"/>
  </si>
  <si>
    <t>移動
手段</t>
    <rPh sb="0" eb="2">
      <t>イドウ</t>
    </rPh>
    <rPh sb="3" eb="5">
      <t>シュダン</t>
    </rPh>
    <phoneticPr fontId="3"/>
  </si>
  <si>
    <t>避難に
要す時間</t>
    <rPh sb="0" eb="2">
      <t>ヒナン</t>
    </rPh>
    <rPh sb="4" eb="5">
      <t>ヨウ</t>
    </rPh>
    <rPh sb="6" eb="8">
      <t>ジカン</t>
    </rPh>
    <phoneticPr fontId="3"/>
  </si>
  <si>
    <t>避難開始基準</t>
    <rPh sb="0" eb="2">
      <t>ヒナン</t>
    </rPh>
    <rPh sb="2" eb="4">
      <t>カイシ</t>
    </rPh>
    <rPh sb="4" eb="6">
      <t>キジュン</t>
    </rPh>
    <phoneticPr fontId="3"/>
  </si>
  <si>
    <t>近隣の
安全な場所</t>
    <rPh sb="0" eb="2">
      <t>キンリン</t>
    </rPh>
    <rPh sb="4" eb="6">
      <t>アンゼン</t>
    </rPh>
    <rPh sb="7" eb="9">
      <t>バショ</t>
    </rPh>
    <phoneticPr fontId="3"/>
  </si>
  <si>
    <t>移動
距離</t>
    <rPh sb="0" eb="2">
      <t>イドウ</t>
    </rPh>
    <rPh sb="3" eb="5">
      <t>キョリ</t>
    </rPh>
    <phoneticPr fontId="3"/>
  </si>
  <si>
    <t>救急用品</t>
    <rPh sb="0" eb="4">
      <t>キュウキュウヨウヒン</t>
    </rPh>
    <phoneticPr fontId="3"/>
  </si>
  <si>
    <t>携帯トイレ</t>
    <rPh sb="0" eb="2">
      <t>ケイタイ</t>
    </rPh>
    <phoneticPr fontId="3"/>
  </si>
  <si>
    <t>インターネットに接続したパソコン</t>
    <rPh sb="8" eb="10">
      <t>セツゾク</t>
    </rPh>
    <phoneticPr fontId="3"/>
  </si>
  <si>
    <t xml:space="preserve"> この計画は、本施設の利用者の土砂災害発生時の円滑かつ迅速な避難の確保を図ることを目的とする。
　また、作成した避難確保計画に基づいて、安全な避難行動を確実に行うことができるよう、防災教育や訓練を行い、施設の職員や利用者に対して、土砂災害に関する知識を深めるとともに、訓練等を通して課題等を抽出し、必要に応じてこの計画を見直ししていくものとする。</t>
    <rPh sb="7" eb="8">
      <t>ホン</t>
    </rPh>
    <rPh sb="8" eb="10">
      <t>シセツ</t>
    </rPh>
    <rPh sb="11" eb="14">
      <t>リヨウシャ</t>
    </rPh>
    <rPh sb="19" eb="21">
      <t>ハッセイ</t>
    </rPh>
    <rPh sb="21" eb="22">
      <t>ジ</t>
    </rPh>
    <rPh sb="23" eb="25">
      <t>エンカツ</t>
    </rPh>
    <rPh sb="27" eb="29">
      <t>ジンソク</t>
    </rPh>
    <rPh sb="30" eb="32">
      <t>ヒナン</t>
    </rPh>
    <rPh sb="33" eb="35">
      <t>カクホ</t>
    </rPh>
    <rPh sb="36" eb="37">
      <t>ハカ</t>
    </rPh>
    <rPh sb="41" eb="43">
      <t>モクテキ</t>
    </rPh>
    <rPh sb="115" eb="117">
      <t>ドシャ</t>
    </rPh>
    <rPh sb="117" eb="119">
      <t>サイガイ</t>
    </rPh>
    <phoneticPr fontId="3"/>
  </si>
  <si>
    <t>避難誘導要員</t>
    <rPh sb="0" eb="2">
      <t>ヒナン</t>
    </rPh>
    <rPh sb="2" eb="4">
      <t>ユウドウ</t>
    </rPh>
    <rPh sb="4" eb="6">
      <t>ヨウイン</t>
    </rPh>
    <phoneticPr fontId="3"/>
  </si>
  <si>
    <t>避難誘導要員</t>
    <phoneticPr fontId="3"/>
  </si>
  <si>
    <t>　系列施設や他の同種類似施設</t>
    <rPh sb="1" eb="3">
      <t>ケイレツ</t>
    </rPh>
    <rPh sb="3" eb="5">
      <t>シセツ</t>
    </rPh>
    <rPh sb="6" eb="7">
      <t>タ</t>
    </rPh>
    <rPh sb="8" eb="10">
      <t>ドウシュ</t>
    </rPh>
    <rPh sb="10" eb="12">
      <t>ルイジ</t>
    </rPh>
    <rPh sb="12" eb="14">
      <t>シセツ</t>
    </rPh>
    <phoneticPr fontId="3"/>
  </si>
  <si>
    <t>グループホーム△△</t>
    <phoneticPr fontId="3"/>
  </si>
  <si>
    <t>●●施設、グループホーム●●など</t>
    <rPh sb="2" eb="4">
      <t>シセツ</t>
    </rPh>
    <phoneticPr fontId="3"/>
  </si>
  <si>
    <t>葵区追手町6番2号</t>
    <rPh sb="0" eb="1">
      <t>アオイ</t>
    </rPh>
    <rPh sb="1" eb="2">
      <t>ク</t>
    </rPh>
    <rPh sb="2" eb="4">
      <t>オウテ</t>
    </rPh>
    <rPh sb="4" eb="5">
      <t>マチ</t>
    </rPh>
    <rPh sb="6" eb="7">
      <t>バン</t>
    </rPh>
    <rPh sb="8" eb="9">
      <t>ゴウ</t>
    </rPh>
    <phoneticPr fontId="3"/>
  </si>
  <si>
    <t>葵区追手町6番2号（入力）</t>
    <rPh sb="0" eb="2">
      <t>アオイク</t>
    </rPh>
    <rPh sb="2" eb="3">
      <t>オ</t>
    </rPh>
    <rPh sb="3" eb="4">
      <t>テ</t>
    </rPh>
    <rPh sb="4" eb="5">
      <t>マチ</t>
    </rPh>
    <rPh sb="6" eb="7">
      <t>バン</t>
    </rPh>
    <rPh sb="8" eb="9">
      <t>ゴウ</t>
    </rPh>
    <rPh sb="10" eb="12">
      <t>ニュウリョク</t>
    </rPh>
    <phoneticPr fontId="3"/>
  </si>
  <si>
    <t>100（入力）</t>
    <rPh sb="4" eb="6">
      <t>ニュウリョク</t>
    </rPh>
    <phoneticPr fontId="3"/>
  </si>
  <si>
    <t>徒歩（選択）／車両〇台（入力）</t>
    <rPh sb="0" eb="2">
      <t>トホ</t>
    </rPh>
    <rPh sb="3" eb="5">
      <t>センタク</t>
    </rPh>
    <rPh sb="7" eb="9">
      <t>シャリョウ</t>
    </rPh>
    <rPh sb="10" eb="11">
      <t>ダイ</t>
    </rPh>
    <rPh sb="12" eb="14">
      <t>ニュウリョク</t>
    </rPh>
    <phoneticPr fontId="3"/>
  </si>
  <si>
    <t>避難に要する時間</t>
    <rPh sb="0" eb="2">
      <t>ヒナン</t>
    </rPh>
    <rPh sb="3" eb="4">
      <t>ヨウ</t>
    </rPh>
    <rPh sb="6" eb="8">
      <t>ジカン</t>
    </rPh>
    <phoneticPr fontId="3"/>
  </si>
  <si>
    <t>分</t>
    <rPh sb="0" eb="1">
      <t>フン</t>
    </rPh>
    <phoneticPr fontId="3"/>
  </si>
  <si>
    <t>15（入力）</t>
    <rPh sb="3" eb="5">
      <t>ニュウリョク</t>
    </rPh>
    <phoneticPr fontId="3"/>
  </si>
  <si>
    <t>　近隣の安全な場所</t>
    <rPh sb="1" eb="3">
      <t>キンリン</t>
    </rPh>
    <rPh sb="4" eb="6">
      <t>アンゼン</t>
    </rPh>
    <rPh sb="7" eb="9">
      <t>バショ</t>
    </rPh>
    <phoneticPr fontId="3"/>
  </si>
  <si>
    <t>■■■</t>
    <phoneticPr fontId="3"/>
  </si>
  <si>
    <t>施設の３階（入力）</t>
    <rPh sb="0" eb="2">
      <t>シセツ</t>
    </rPh>
    <rPh sb="4" eb="5">
      <t>カイ</t>
    </rPh>
    <rPh sb="6" eb="8">
      <t>ニュウリョク</t>
    </rPh>
    <phoneticPr fontId="3"/>
  </si>
  <si>
    <t>〇</t>
    <phoneticPr fontId="3"/>
  </si>
  <si>
    <t>屋内安全確保を選択するかどうかは、以下に該当するか検討の上、慎重に判断する。</t>
    <rPh sb="0" eb="6">
      <t>オクナイアンゼンカクホ</t>
    </rPh>
    <rPh sb="7" eb="9">
      <t>センタク</t>
    </rPh>
    <rPh sb="17" eb="19">
      <t>イカ</t>
    </rPh>
    <rPh sb="20" eb="22">
      <t>ガイトウ</t>
    </rPh>
    <rPh sb="25" eb="27">
      <t>ケントウ</t>
    </rPh>
    <rPh sb="28" eb="29">
      <t>ウエ</t>
    </rPh>
    <rPh sb="30" eb="32">
      <t>シンチョウ</t>
    </rPh>
    <rPh sb="33" eb="35">
      <t>ハンダン</t>
    </rPh>
    <phoneticPr fontId="3"/>
  </si>
  <si>
    <t>※利用者数は最大の利用者数を記載（おおよその利用者数でもよい）</t>
    <rPh sb="1" eb="4">
      <t>リヨウシャ</t>
    </rPh>
    <rPh sb="4" eb="5">
      <t>スウ</t>
    </rPh>
    <rPh sb="6" eb="8">
      <t>サイダイ</t>
    </rPh>
    <rPh sb="9" eb="13">
      <t>リヨウシャスウ</t>
    </rPh>
    <rPh sb="14" eb="16">
      <t>キサイ</t>
    </rPh>
    <rPh sb="22" eb="25">
      <t>リヨウシャ</t>
    </rPh>
    <rPh sb="25" eb="26">
      <t>スウ</t>
    </rPh>
    <phoneticPr fontId="3"/>
  </si>
  <si>
    <t>避難確保計画（土砂）</t>
    <rPh sb="7" eb="9">
      <t>ドシャ</t>
    </rPh>
    <phoneticPr fontId="3"/>
  </si>
  <si>
    <t>該当施設への避難の必要性</t>
    <rPh sb="0" eb="2">
      <t>ガイトウ</t>
    </rPh>
    <rPh sb="2" eb="4">
      <t>シセツ</t>
    </rPh>
    <rPh sb="6" eb="8">
      <t>ヒナン</t>
    </rPh>
    <rPh sb="9" eb="12">
      <t>ヒツヨウセイ</t>
    </rPh>
    <phoneticPr fontId="3"/>
  </si>
  <si>
    <t>↓該当施設への避難の必要性「有」の場合、入力</t>
    <rPh sb="1" eb="3">
      <t>ガイトウ</t>
    </rPh>
    <rPh sb="3" eb="5">
      <t>シセツ</t>
    </rPh>
    <rPh sb="7" eb="9">
      <t>ヒナン</t>
    </rPh>
    <rPh sb="10" eb="13">
      <t>ヒツヨウセイ</t>
    </rPh>
    <rPh sb="14" eb="15">
      <t>ア</t>
    </rPh>
    <rPh sb="17" eb="19">
      <t>バアイ</t>
    </rPh>
    <rPh sb="20" eb="22">
      <t>ニュウリョク</t>
    </rPh>
    <phoneticPr fontId="3"/>
  </si>
  <si>
    <t>系列施設や
他の同種類似施設</t>
    <rPh sb="0" eb="2">
      <t>ケイレツ</t>
    </rPh>
    <rPh sb="2" eb="4">
      <t>シセツ</t>
    </rPh>
    <rPh sb="6" eb="7">
      <t>ホカ</t>
    </rPh>
    <rPh sb="8" eb="10">
      <t>ドウシュ</t>
    </rPh>
    <rPh sb="10" eb="14">
      <t>ルイジシセツ</t>
    </rPh>
    <phoneticPr fontId="3"/>
  </si>
  <si>
    <t>場所の選定</t>
    <rPh sb="0" eb="2">
      <t>バショ</t>
    </rPh>
    <rPh sb="3" eb="5">
      <t>センテイ</t>
    </rPh>
    <phoneticPr fontId="3"/>
  </si>
  <si>
    <t>指定緊急
避難場所</t>
    <rPh sb="0" eb="2">
      <t>シテイ</t>
    </rPh>
    <rPh sb="2" eb="4">
      <t>キンキュウ</t>
    </rPh>
    <rPh sb="5" eb="7">
      <t>ヒナン</t>
    </rPh>
    <rPh sb="7" eb="8">
      <t>バ</t>
    </rPh>
    <phoneticPr fontId="3"/>
  </si>
  <si>
    <t>◎屋内安全確保を図るときは、施設内図で避難ルートを示したうえで貼り付けてください。</t>
    <rPh sb="1" eb="3">
      <t>オクナイ</t>
    </rPh>
    <rPh sb="3" eb="7">
      <t>アンゼンカクホ</t>
    </rPh>
    <rPh sb="8" eb="9">
      <t>ハカ</t>
    </rPh>
    <rPh sb="14" eb="17">
      <t>シセツナイ</t>
    </rPh>
    <rPh sb="17" eb="18">
      <t>ズ</t>
    </rPh>
    <rPh sb="19" eb="21">
      <t>ヒナン</t>
    </rPh>
    <rPh sb="25" eb="26">
      <t>シメ</t>
    </rPh>
    <rPh sb="31" eb="32">
      <t>ハ</t>
    </rPh>
    <rPh sb="33" eb="34">
      <t>ツ</t>
    </rPh>
    <phoneticPr fontId="3"/>
  </si>
  <si>
    <t>　●家屋倒壊等氾濫想定区域、土砂災害警戒区域、土砂災害特別警戒区域、
　　津波による浸水のおそれがある区域に存していないこと。</t>
    <rPh sb="2" eb="4">
      <t>カオク</t>
    </rPh>
    <rPh sb="4" eb="6">
      <t>トウカイ</t>
    </rPh>
    <rPh sb="6" eb="7">
      <t>トウ</t>
    </rPh>
    <rPh sb="7" eb="9">
      <t>ハンラン</t>
    </rPh>
    <rPh sb="9" eb="13">
      <t>ソウテイクイキ</t>
    </rPh>
    <rPh sb="14" eb="16">
      <t>ドシャ</t>
    </rPh>
    <rPh sb="16" eb="18">
      <t>サイガイ</t>
    </rPh>
    <rPh sb="18" eb="22">
      <t>ケイカイクイキ</t>
    </rPh>
    <rPh sb="23" eb="27">
      <t>ドシャサイガイ</t>
    </rPh>
    <rPh sb="27" eb="29">
      <t>トクベツ</t>
    </rPh>
    <rPh sb="29" eb="33">
      <t>ケイカイクイキ</t>
    </rPh>
    <rPh sb="37" eb="39">
      <t>ツナミ</t>
    </rPh>
    <rPh sb="42" eb="44">
      <t>シンスイ</t>
    </rPh>
    <rPh sb="51" eb="53">
      <t>クイキ</t>
    </rPh>
    <rPh sb="54" eb="55">
      <t>ゾン</t>
    </rPh>
    <phoneticPr fontId="3"/>
  </si>
  <si>
    <t>　●浸水しない居室があること。</t>
    <rPh sb="2" eb="4">
      <t>シンスイ</t>
    </rPh>
    <rPh sb="7" eb="9">
      <t>キョシツ</t>
    </rPh>
    <phoneticPr fontId="3"/>
  </si>
  <si>
    <t>　●一定期間浸水することにより生じる可能性がある支障を許容できること。</t>
    <rPh sb="2" eb="6">
      <t>イッテイキカン</t>
    </rPh>
    <rPh sb="6" eb="8">
      <t>シンスイ</t>
    </rPh>
    <rPh sb="15" eb="16">
      <t>ショウ</t>
    </rPh>
    <rPh sb="18" eb="21">
      <t>カノウセイ</t>
    </rPh>
    <rPh sb="24" eb="26">
      <t>シショウ</t>
    </rPh>
    <rPh sb="27" eb="29">
      <t>キョヨウ</t>
    </rPh>
    <phoneticPr fontId="3"/>
  </si>
  <si>
    <t>避難に関する情報について、避難先は「避難場所」「屋内安全確保を図る場所」「系列施設や他の同種類似施設」「近隣の安全な場所」のうち、いずれか１つのみの記載でも可とします。なお、屋内安全確保のみとする場合は、施設の浸水深等を踏まえて、安全な避難が行えるか慎重に検討を行ってください。</t>
    <rPh sb="0" eb="2">
      <t>ヒナン</t>
    </rPh>
    <rPh sb="3" eb="4">
      <t>カン</t>
    </rPh>
    <rPh sb="6" eb="8">
      <t>ジョウホウ</t>
    </rPh>
    <rPh sb="13" eb="16">
      <t>ヒナンサキ</t>
    </rPh>
    <rPh sb="18" eb="22">
      <t>ヒナンバショ</t>
    </rPh>
    <rPh sb="24" eb="30">
      <t>オクナイアンゼンカクホ</t>
    </rPh>
    <rPh sb="31" eb="32">
      <t>ハカ</t>
    </rPh>
    <rPh sb="33" eb="35">
      <t>バショ</t>
    </rPh>
    <rPh sb="74" eb="76">
      <t>キサイ</t>
    </rPh>
    <rPh sb="78" eb="79">
      <t>カ</t>
    </rPh>
    <rPh sb="87" eb="93">
      <t>オクナイアンゼンカクホ</t>
    </rPh>
    <rPh sb="98" eb="100">
      <t>バアイ</t>
    </rPh>
    <rPh sb="102" eb="104">
      <t>シセツ</t>
    </rPh>
    <rPh sb="105" eb="107">
      <t>シンスイ</t>
    </rPh>
    <rPh sb="107" eb="108">
      <t>フカ</t>
    </rPh>
    <rPh sb="108" eb="109">
      <t>トウ</t>
    </rPh>
    <rPh sb="110" eb="111">
      <t>フ</t>
    </rPh>
    <rPh sb="115" eb="117">
      <t>アンゼン</t>
    </rPh>
    <rPh sb="118" eb="120">
      <t>ヒナン</t>
    </rPh>
    <rPh sb="121" eb="122">
      <t>オコナ</t>
    </rPh>
    <rPh sb="125" eb="127">
      <t>シンチョウ</t>
    </rPh>
    <rPh sb="128" eb="130">
      <t>ケントウ</t>
    </rPh>
    <rPh sb="131" eb="132">
      <t>オコナ</t>
    </rPh>
    <phoneticPr fontId="3"/>
  </si>
  <si>
    <t>エリア</t>
    <phoneticPr fontId="3"/>
  </si>
  <si>
    <t>静岡市南部</t>
  </si>
  <si>
    <t>また、災害の可能性がある場合は、気象庁が公表している時系列情報を確認して、防災体制を事前に検討・確認を行う。</t>
    <rPh sb="16" eb="19">
      <t>キショウチョウ</t>
    </rPh>
    <rPh sb="20" eb="22">
      <t>コウヒョウ</t>
    </rPh>
    <rPh sb="26" eb="29">
      <t>ジケイレツ</t>
    </rPh>
    <phoneticPr fontId="3"/>
  </si>
  <si>
    <t>避難開始基準</t>
    <rPh sb="0" eb="6">
      <t>ヒナンカイシキジュン</t>
    </rPh>
    <phoneticPr fontId="3"/>
  </si>
  <si>
    <t>レベル３高齢者等避難</t>
    <rPh sb="4" eb="7">
      <t>コウレイシャ</t>
    </rPh>
    <rPh sb="7" eb="8">
      <t>トウ</t>
    </rPh>
    <rPh sb="8" eb="10">
      <t>ヒナン</t>
    </rPh>
    <phoneticPr fontId="3"/>
  </si>
  <si>
    <t>レベル３高齢者等避難（入力）</t>
    <rPh sb="11" eb="13">
      <t>ニュウリョク</t>
    </rPh>
    <phoneticPr fontId="3"/>
  </si>
  <si>
    <t>ひな形２（令和８年５月版）</t>
    <rPh sb="2" eb="3">
      <t>ガタ</t>
    </rPh>
    <rPh sb="5" eb="7">
      <t>レイワ</t>
    </rPh>
    <rPh sb="8" eb="9">
      <t>ネン</t>
    </rPh>
    <rPh sb="10" eb="12">
      <t>ガツバン</t>
    </rPh>
    <phoneticPr fontId="3"/>
  </si>
  <si>
    <t>054-●●●-●●●●</t>
    <phoneticPr fontId="3"/>
  </si>
  <si>
    <r>
      <t>作成者電話番号</t>
    </r>
    <r>
      <rPr>
        <sz val="9"/>
        <color theme="1"/>
        <rFont val="ＭＳ ゴシック"/>
        <family val="3"/>
        <charset val="128"/>
      </rPr>
      <t>（上記と異なる場合）</t>
    </r>
    <rPh sb="0" eb="3">
      <t>サクセイシャ</t>
    </rPh>
    <rPh sb="3" eb="7">
      <t>デンワバンゴウ</t>
    </rPh>
    <rPh sb="8" eb="10">
      <t>ジョウキ</t>
    </rPh>
    <rPh sb="11" eb="12">
      <t>コト</t>
    </rPh>
    <rPh sb="14" eb="16">
      <t>バアイ</t>
    </rPh>
    <phoneticPr fontId="3"/>
  </si>
  <si>
    <r>
      <rPr>
        <sz val="7"/>
        <rFont val="ＭＳ ゴシック"/>
        <family val="3"/>
        <charset val="128"/>
      </rPr>
      <t xml:space="preserve">　 </t>
    </r>
    <r>
      <rPr>
        <sz val="14"/>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3"/>
  </si>
  <si>
    <r>
      <t>Ø</t>
    </r>
    <r>
      <rPr>
        <sz val="14"/>
        <rFont val="Times New Roman"/>
        <family val="1"/>
      </rPr>
      <t xml:space="preserve"> </t>
    </r>
    <phoneticPr fontId="3"/>
  </si>
  <si>
    <t>(1)情報収集</t>
    <phoneticPr fontId="3"/>
  </si>
  <si>
    <r>
      <t>n</t>
    </r>
    <r>
      <rPr>
        <sz val="7"/>
        <rFont val="Times New Roman"/>
        <family val="1"/>
      </rPr>
      <t xml:space="preserve"> </t>
    </r>
    <r>
      <rPr>
        <sz val="14"/>
        <rFont val="ＭＳ ゴシック"/>
        <family val="3"/>
        <charset val="128"/>
      </rPr>
      <t>収集する主な情報及び収集方法は、以下のとおりとする。</t>
    </r>
  </si>
  <si>
    <r>
      <t>Ø</t>
    </r>
    <r>
      <rPr>
        <sz val="7"/>
        <rFont val="Times New Roman"/>
        <family val="1"/>
      </rPr>
      <t xml:space="preserve"> </t>
    </r>
    <phoneticPr fontId="3"/>
  </si>
  <si>
    <r>
      <t xml:space="preserve">静岡市防災ナビ
</t>
    </r>
    <r>
      <rPr>
        <sz val="12"/>
        <rFont val="ＭＳ ゴシック"/>
        <family val="3"/>
        <charset val="128"/>
      </rPr>
      <t>（https://navi.bosai.city.shizuoka.jp/top-page）</t>
    </r>
    <phoneticPr fontId="3"/>
  </si>
  <si>
    <r>
      <t>気象庁HPキキクル　　　　　　　（</t>
    </r>
    <r>
      <rPr>
        <b/>
        <sz val="14"/>
        <rFont val="ＭＳ ゴシック"/>
        <family val="3"/>
        <charset val="128"/>
      </rPr>
      <t>https://www.jma.go.jp/bosai/risk/</t>
    </r>
    <r>
      <rPr>
        <sz val="14"/>
        <rFont val="ＭＳ ゴシック"/>
        <family val="3"/>
        <charset val="128"/>
      </rPr>
      <t>）</t>
    </r>
    <phoneticPr fontId="3"/>
  </si>
  <si>
    <t>警戒レベル３
高齢者等避難
警戒レベル４
避難指示</t>
    <rPh sb="0" eb="2">
      <t>ケイカイ</t>
    </rPh>
    <rPh sb="15" eb="17">
      <t>ケイカイ</t>
    </rPh>
    <phoneticPr fontId="3"/>
  </si>
  <si>
    <t>(2)情報伝達</t>
    <phoneticPr fontId="3"/>
  </si>
  <si>
    <r>
      <t xml:space="preserve"> </t>
    </r>
    <r>
      <rPr>
        <sz val="7"/>
        <rFont val="ＭＳ ゴシック"/>
        <family val="3"/>
        <charset val="128"/>
      </rPr>
      <t xml:space="preserve"> </t>
    </r>
    <r>
      <rPr>
        <sz val="14"/>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3"/>
  </si>
  <si>
    <t xml:space="preserve">　土砂災害時の避難先は、「洪水・内水・高潮ハザードマップ」（しずマップ）と別添指定緊急避難場所一覧を確認し、以下の場所とする。
</t>
    <rPh sb="1" eb="3">
      <t>ドシャ</t>
    </rPh>
    <rPh sb="3" eb="5">
      <t>サイガイ</t>
    </rPh>
    <rPh sb="5" eb="6">
      <t>ジ</t>
    </rPh>
    <phoneticPr fontId="3"/>
  </si>
  <si>
    <t>ここに施設及び避難先の位置と、施設から避難先までの避難ルートを示した避難経路図を貼り付けて下さい。</t>
    <rPh sb="9" eb="10">
      <t>サキ</t>
    </rPh>
    <rPh sb="21" eb="22">
      <t>サキ</t>
    </rPh>
    <rPh sb="31" eb="32">
      <t>シメ</t>
    </rPh>
    <rPh sb="34" eb="39">
      <t>ヒナンケイロズ</t>
    </rPh>
    <rPh sb="40" eb="41">
      <t>ハ</t>
    </rPh>
    <rPh sb="42" eb="43">
      <t>ツ</t>
    </rPh>
    <rPh sb="45" eb="46">
      <t>クダ</t>
    </rPh>
    <phoneticPr fontId="3"/>
  </si>
  <si>
    <r>
      <t>◎災害ごとに避難の方法は異なります。風水害時の緊急避難場所とする施設は静岡市ホームページ等によりご確認下さい。
　</t>
    </r>
    <r>
      <rPr>
        <sz val="12"/>
        <rFont val="ＭＳ ゴシック"/>
        <family val="3"/>
        <charset val="128"/>
      </rPr>
      <t>※緊急避難場所と避難所は異なりますのでご注意ください。
　　・緊急避難場所 … 災害から命を守るために緊急的に避難する場所
　　・避難所　　　 … 災害により居住場所を確保できなくなった人
　　　　　　　　　　　が、臨時的に生活する施設</t>
    </r>
    <rPh sb="1" eb="3">
      <t>サイガイ</t>
    </rPh>
    <rPh sb="6" eb="8">
      <t>ヒナン</t>
    </rPh>
    <rPh sb="9" eb="11">
      <t>ホウホウ</t>
    </rPh>
    <rPh sb="12" eb="13">
      <t>コト</t>
    </rPh>
    <rPh sb="18" eb="21">
      <t>フウスイガイ</t>
    </rPh>
    <rPh sb="21" eb="22">
      <t>ジ</t>
    </rPh>
    <rPh sb="23" eb="25">
      <t>キンキュウ</t>
    </rPh>
    <rPh sb="25" eb="27">
      <t>ヒナン</t>
    </rPh>
    <rPh sb="27" eb="29">
      <t>バショ</t>
    </rPh>
    <rPh sb="32" eb="34">
      <t>シセツ</t>
    </rPh>
    <rPh sb="35" eb="38">
      <t>シズオカシ</t>
    </rPh>
    <rPh sb="44" eb="45">
      <t>ナド</t>
    </rPh>
    <rPh sb="49" eb="51">
      <t>カクニン</t>
    </rPh>
    <rPh sb="51" eb="52">
      <t>クダ</t>
    </rPh>
    <rPh sb="77" eb="79">
      <t>チュウイ</t>
    </rPh>
    <rPh sb="88" eb="94">
      <t>キンキュウヒナンバショ</t>
    </rPh>
    <rPh sb="97" eb="99">
      <t>サイガイ</t>
    </rPh>
    <rPh sb="101" eb="102">
      <t>イノチ</t>
    </rPh>
    <rPh sb="103" eb="104">
      <t>マモ</t>
    </rPh>
    <rPh sb="116" eb="118">
      <t>バショ</t>
    </rPh>
    <rPh sb="122" eb="125">
      <t>ヒナンジョ</t>
    </rPh>
    <rPh sb="131" eb="133">
      <t>サイガイ</t>
    </rPh>
    <rPh sb="136" eb="140">
      <t>キョジュウバショ</t>
    </rPh>
    <rPh sb="141" eb="143">
      <t>カクホ</t>
    </rPh>
    <rPh sb="150" eb="151">
      <t>ヒト</t>
    </rPh>
    <rPh sb="165" eb="168">
      <t>リンジテキ</t>
    </rPh>
    <rPh sb="169" eb="171">
      <t>セイカツ</t>
    </rPh>
    <rPh sb="173" eb="175">
      <t>シセツ</t>
    </rPh>
    <phoneticPr fontId="3"/>
  </si>
  <si>
    <t xml:space="preserve"> これらの資器材等については、日頃からその維持管理に努めるものとする。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</si>
</sst>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46" x14ac:knownFonts="1">
    <font>
      <sz val="11"/>
      <color theme="1"/>
      <name val="ＭＳ Ｐゴシック"/>
      <family val="2"/>
      <charset val="128"/>
      <scheme val="minor"/>
    </font>
    <font>
      <sz val="20"/>
      <color theme="1"/>
      <name val="ＭＳ ゴシック"/>
      <family val="3"/>
      <charset val="128"/>
    </font>
    <font>
      <sz val="12"/>
      <color theme="1"/>
      <name val="ＭＳ ゴシック"/>
      <family val="3"/>
      <charset val="128"/>
    </font>
    <font>
      <sz val="6"/>
      <name val="ＭＳ Ｐゴシック"/>
      <family val="2"/>
      <charset val="128"/>
      <scheme val="minor"/>
    </font>
    <font>
      <sz val="12"/>
      <name val="ＭＳ ゴシック"/>
      <family val="3"/>
      <charset val="128"/>
    </font>
    <font>
      <sz val="12"/>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2"/>
      <color rgb="FFFF0000"/>
      <name val="ＭＳ ゴシック"/>
      <family val="3"/>
      <charset val="128"/>
    </font>
    <font>
      <sz val="12"/>
      <color rgb="FFC00000"/>
      <name val="ＭＳ ゴシック"/>
      <family val="3"/>
      <charset val="128"/>
    </font>
    <font>
      <u/>
      <sz val="11"/>
      <color theme="10"/>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2"/>
      <color rgb="FF0070C0"/>
      <name val="ＭＳ ゴシック"/>
      <family val="3"/>
      <charset val="128"/>
    </font>
    <font>
      <sz val="11"/>
      <color rgb="FF0070C0"/>
      <name val="ＭＳ Ｐゴシック"/>
      <family val="2"/>
      <charset val="128"/>
      <scheme val="minor"/>
    </font>
    <font>
      <sz val="10"/>
      <color rgb="FF0070C0"/>
      <name val="ＭＳ Ｐゴシック"/>
      <family val="2"/>
      <charset val="128"/>
      <scheme val="minor"/>
    </font>
    <font>
      <sz val="12"/>
      <color theme="1"/>
      <name val="ＭＳ Ｐゴシック"/>
      <family val="2"/>
      <charset val="128"/>
      <scheme val="minor"/>
    </font>
    <font>
      <sz val="12"/>
      <color rgb="FF00B050"/>
      <name val="ＭＳ ゴシック"/>
      <family val="3"/>
      <charset val="128"/>
    </font>
    <font>
      <sz val="12"/>
      <color rgb="FF00B050"/>
      <name val="ＭＳ Ｐゴシック"/>
      <family val="2"/>
      <charset val="128"/>
      <scheme val="minor"/>
    </font>
    <font>
      <sz val="11"/>
      <color rgb="FFFF0000"/>
      <name val="ＭＳ ゴシック"/>
      <family val="3"/>
      <charset val="128"/>
    </font>
    <font>
      <sz val="9"/>
      <color theme="1"/>
      <name val="ＭＳ ゴシック"/>
      <family val="3"/>
      <charset val="128"/>
    </font>
    <font>
      <sz val="11"/>
      <name val="ＭＳ Ｐゴシック"/>
      <family val="2"/>
      <charset val="128"/>
      <scheme val="minor"/>
    </font>
    <font>
      <sz val="12"/>
      <name val="ＭＳ Ｐゴシック"/>
      <family val="3"/>
      <charset val="128"/>
      <scheme val="minor"/>
    </font>
    <font>
      <sz val="14"/>
      <name val="ＭＳ Ｐゴシック"/>
      <family val="2"/>
      <charset val="128"/>
      <scheme val="minor"/>
    </font>
    <font>
      <sz val="14"/>
      <name val="ＭＳ Ｐゴシック"/>
      <family val="3"/>
      <charset val="128"/>
      <scheme val="minor"/>
    </font>
    <font>
      <sz val="20"/>
      <name val="ＭＳ ゴシック"/>
      <family val="3"/>
      <charset val="128"/>
    </font>
    <font>
      <sz val="28"/>
      <name val="ＭＳ ゴシック"/>
      <family val="3"/>
      <charset val="128"/>
    </font>
    <font>
      <sz val="24"/>
      <name val="ＭＳ ゴシック"/>
      <family val="3"/>
      <charset val="128"/>
    </font>
    <font>
      <sz val="14"/>
      <name val="ＭＳ ゴシック"/>
      <family val="3"/>
      <charset val="128"/>
    </font>
    <font>
      <sz val="16"/>
      <name val="ＭＳ ゴシック"/>
      <family val="3"/>
      <charset val="128"/>
    </font>
    <font>
      <sz val="16"/>
      <name val="ＭＳ Ｐゴシック"/>
      <family val="2"/>
      <charset val="128"/>
      <scheme val="minor"/>
    </font>
    <font>
      <sz val="22"/>
      <name val="ＭＳ ゴシック"/>
      <family val="3"/>
      <charset val="128"/>
    </font>
    <font>
      <sz val="14"/>
      <name val="Wingdings"/>
      <charset val="2"/>
    </font>
    <font>
      <sz val="14"/>
      <name val="ＭＳ Ｐゴシック"/>
      <family val="3"/>
      <charset val="128"/>
    </font>
    <font>
      <sz val="11"/>
      <name val="ＭＳ ゴシック"/>
      <family val="3"/>
      <charset val="128"/>
    </font>
    <font>
      <sz val="7"/>
      <name val="ＭＳ ゴシック"/>
      <family val="3"/>
      <charset val="128"/>
    </font>
    <font>
      <sz val="14"/>
      <name val="Times New Roman"/>
      <family val="1"/>
    </font>
    <font>
      <sz val="16"/>
      <name val="Wingdings"/>
      <charset val="2"/>
    </font>
    <font>
      <sz val="7"/>
      <name val="Times New Roman"/>
      <family val="1"/>
    </font>
    <font>
      <sz val="12"/>
      <name val="Wingdings"/>
      <charset val="2"/>
    </font>
    <font>
      <b/>
      <sz val="14"/>
      <name val="ＭＳ ゴシック"/>
      <family val="3"/>
      <charset val="128"/>
    </font>
    <font>
      <sz val="12"/>
      <name val="ＭＳ Ｐゴシック"/>
      <family val="3"/>
      <charset val="128"/>
    </font>
    <font>
      <sz val="11"/>
      <name val="ＭＳ Ｐゴシック"/>
      <family val="3"/>
      <charset val="128"/>
      <scheme val="minor"/>
    </font>
    <font>
      <u/>
      <sz val="11"/>
      <name val="ＭＳ Ｐゴシック"/>
      <family val="2"/>
      <charset val="128"/>
      <scheme val="minor"/>
    </font>
  </fonts>
  <fills count="12">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59996337778862885"/>
        <bgColor indexed="64"/>
      </patternFill>
    </fill>
    <fill>
      <patternFill patternType="solid">
        <fgColor theme="0"/>
        <bgColor indexed="64"/>
      </patternFill>
    </fill>
  </fills>
  <borders count="7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style="dashed">
        <color auto="1"/>
      </top>
      <bottom style="dashed">
        <color auto="1"/>
      </bottom>
      <diagonal/>
    </border>
    <border>
      <left style="medium">
        <color auto="1"/>
      </left>
      <right style="medium">
        <color auto="1"/>
      </right>
      <top/>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right style="thin">
        <color indexed="64"/>
      </right>
      <top style="medium">
        <color indexed="64"/>
      </top>
      <bottom/>
      <diagonal/>
    </border>
    <border>
      <left style="thin">
        <color indexed="64"/>
      </left>
      <right style="thin">
        <color auto="1"/>
      </right>
      <top style="thin">
        <color indexed="64"/>
      </top>
      <bottom/>
      <diagonal/>
    </border>
    <border diagonalDown="1">
      <left style="thin">
        <color indexed="64"/>
      </left>
      <right style="thin">
        <color auto="1"/>
      </right>
      <top style="thin">
        <color indexed="64"/>
      </top>
      <bottom style="thin">
        <color auto="1"/>
      </bottom>
      <diagonal style="thin">
        <color indexed="64"/>
      </diagonal>
    </border>
    <border>
      <left style="thin">
        <color indexed="64"/>
      </left>
      <right style="thin">
        <color auto="1"/>
      </right>
      <top/>
      <bottom/>
      <diagonal/>
    </border>
    <border>
      <left style="thin">
        <color indexed="64"/>
      </left>
      <right style="thin">
        <color auto="1"/>
      </right>
      <top/>
      <bottom style="thin">
        <color auto="1"/>
      </bottom>
      <diagonal/>
    </border>
  </borders>
  <cellStyleXfs count="3">
    <xf numFmtId="0" fontId="0" fillId="0" borderId="0">
      <alignment vertical="center"/>
    </xf>
    <xf numFmtId="0" fontId="11" fillId="0" borderId="0" applyNumberFormat="0" applyFill="0" applyBorder="0" applyAlignment="0" applyProtection="0">
      <alignment vertical="center"/>
    </xf>
    <xf numFmtId="0" fontId="12" fillId="0" borderId="0"/>
  </cellStyleXfs>
  <cellXfs count="434">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lignment vertical="center"/>
    </xf>
    <xf numFmtId="0" fontId="2" fillId="0" borderId="16" xfId="0" applyFont="1" applyBorder="1" applyAlignment="1">
      <alignment horizontal="justify" vertical="center" wrapText="1"/>
    </xf>
    <xf numFmtId="0" fontId="5" fillId="2" borderId="13" xfId="0" applyFont="1" applyFill="1" applyBorder="1" applyAlignment="1">
      <alignment vertical="center" wrapText="1"/>
    </xf>
    <xf numFmtId="0" fontId="5" fillId="0" borderId="16" xfId="0" applyFont="1" applyBorder="1" applyAlignment="1">
      <alignment horizontal="justify" vertical="center" wrapText="1"/>
    </xf>
    <xf numFmtId="0" fontId="5" fillId="0" borderId="0" xfId="0" applyFont="1" applyAlignment="1">
      <alignment vertical="center" wrapText="1"/>
    </xf>
    <xf numFmtId="0" fontId="5" fillId="0" borderId="13" xfId="0" applyFont="1" applyBorder="1" applyAlignment="1">
      <alignment vertical="center" wrapText="1"/>
    </xf>
    <xf numFmtId="0" fontId="4" fillId="0" borderId="0" xfId="0" applyFont="1" applyAlignment="1">
      <alignment horizontal="justify" vertical="center" wrapText="1"/>
    </xf>
    <xf numFmtId="0" fontId="5" fillId="0" borderId="38" xfId="0" applyFont="1" applyBorder="1" applyAlignment="1">
      <alignment vertical="center" wrapText="1"/>
    </xf>
    <xf numFmtId="0" fontId="4" fillId="0" borderId="40" xfId="0" applyFont="1" applyBorder="1" applyAlignment="1">
      <alignment horizontal="justify" vertical="center" wrapText="1"/>
    </xf>
    <xf numFmtId="176" fontId="4" fillId="0" borderId="0" xfId="0" applyNumberFormat="1" applyFont="1" applyAlignment="1">
      <alignment horizontal="justify" vertical="center" wrapText="1"/>
    </xf>
    <xf numFmtId="0" fontId="2" fillId="0" borderId="39" xfId="0" applyFont="1" applyBorder="1" applyAlignment="1">
      <alignment horizontal="justify" vertical="center" wrapText="1"/>
    </xf>
    <xf numFmtId="0" fontId="2" fillId="0" borderId="40" xfId="0" applyFont="1" applyBorder="1" applyAlignment="1">
      <alignment horizontal="justify" vertical="center" wrapText="1"/>
    </xf>
    <xf numFmtId="0" fontId="5" fillId="0" borderId="0" xfId="0" applyFont="1" applyAlignment="1">
      <alignment horizontal="justify" vertical="center" wrapText="1"/>
    </xf>
    <xf numFmtId="0" fontId="4" fillId="0" borderId="0" xfId="0" applyFont="1" applyAlignment="1">
      <alignment vertical="center" wrapText="1"/>
    </xf>
    <xf numFmtId="0" fontId="2" fillId="0" borderId="0" xfId="0" applyFont="1" applyAlignment="1">
      <alignment horizontal="justify" vertical="center" wrapText="1"/>
    </xf>
    <xf numFmtId="0" fontId="2" fillId="0" borderId="40" xfId="0" applyFont="1" applyBorder="1" applyAlignment="1">
      <alignment vertical="center" wrapText="1"/>
    </xf>
    <xf numFmtId="177" fontId="4" fillId="0" borderId="0" xfId="0" applyNumberFormat="1" applyFont="1" applyAlignment="1">
      <alignment horizontal="right" vertical="center" wrapText="1"/>
    </xf>
    <xf numFmtId="177" fontId="4" fillId="0" borderId="0" xfId="0" applyNumberFormat="1" applyFont="1" applyAlignment="1">
      <alignment vertical="center" wrapText="1"/>
    </xf>
    <xf numFmtId="0" fontId="4" fillId="0" borderId="0" xfId="0" applyFont="1" applyAlignment="1">
      <alignment horizontal="right" vertical="center" wrapText="1"/>
    </xf>
    <xf numFmtId="0" fontId="5" fillId="2" borderId="19" xfId="0" applyFont="1" applyFill="1" applyBorder="1" applyAlignment="1">
      <alignment vertical="center" wrapText="1"/>
    </xf>
    <xf numFmtId="0" fontId="2" fillId="0" borderId="3" xfId="0" applyFont="1" applyBorder="1" applyAlignment="1">
      <alignment vertical="center" wrapText="1"/>
    </xf>
    <xf numFmtId="0" fontId="4" fillId="0" borderId="40" xfId="0" applyFont="1" applyBorder="1" applyAlignment="1">
      <alignment vertical="center" wrapText="1"/>
    </xf>
    <xf numFmtId="0" fontId="4" fillId="0" borderId="3" xfId="0" applyFont="1" applyBorder="1" applyAlignment="1">
      <alignment vertical="center" wrapText="1"/>
    </xf>
    <xf numFmtId="0" fontId="6" fillId="0" borderId="0" xfId="0" applyFont="1">
      <alignment vertical="center"/>
    </xf>
    <xf numFmtId="0" fontId="1" fillId="0" borderId="0" xfId="0" applyFont="1">
      <alignment vertical="center"/>
    </xf>
    <xf numFmtId="0" fontId="7" fillId="0" borderId="0" xfId="0" applyFont="1" applyAlignment="1">
      <alignment horizontal="right" vertical="center"/>
    </xf>
    <xf numFmtId="0" fontId="8" fillId="0" borderId="0" xfId="0" applyFont="1" applyAlignment="1">
      <alignment horizontal="right" vertical="center" wrapText="1"/>
    </xf>
    <xf numFmtId="0" fontId="4" fillId="0" borderId="0" xfId="0" applyFont="1" applyAlignment="1">
      <alignment vertical="center" shrinkToFit="1"/>
    </xf>
    <xf numFmtId="0" fontId="2" fillId="0" borderId="39" xfId="0" applyFont="1" applyBorder="1" applyAlignment="1">
      <alignment vertical="center" wrapText="1"/>
    </xf>
    <xf numFmtId="0" fontId="2" fillId="0" borderId="16" xfId="0" applyFont="1" applyBorder="1" applyAlignment="1">
      <alignment vertical="center" wrapText="1"/>
    </xf>
    <xf numFmtId="0" fontId="5" fillId="0" borderId="16" xfId="0" applyFont="1" applyBorder="1" applyAlignment="1">
      <alignment vertical="center" wrapText="1"/>
    </xf>
    <xf numFmtId="0" fontId="2" fillId="0" borderId="0" xfId="0" applyFont="1" applyAlignment="1">
      <alignment vertical="center" shrinkToFit="1"/>
    </xf>
    <xf numFmtId="0" fontId="2" fillId="0" borderId="20" xfId="0" applyFont="1" applyBorder="1" applyAlignment="1">
      <alignment horizontal="center" vertical="center" shrinkToFit="1"/>
    </xf>
    <xf numFmtId="0" fontId="5" fillId="2" borderId="14" xfId="0" applyFont="1" applyFill="1" applyBorder="1" applyAlignment="1">
      <alignment vertical="center" shrinkToFit="1"/>
    </xf>
    <xf numFmtId="0" fontId="5" fillId="0" borderId="14" xfId="0" applyFont="1" applyBorder="1" applyAlignment="1">
      <alignment vertical="center" shrinkToFit="1"/>
    </xf>
    <xf numFmtId="176" fontId="4" fillId="0" borderId="15" xfId="0" applyNumberFormat="1" applyFont="1" applyBorder="1" applyAlignment="1">
      <alignment horizontal="justify" vertical="center" shrinkToFit="1"/>
    </xf>
    <xf numFmtId="0" fontId="2" fillId="0" borderId="15" xfId="0" applyFont="1" applyBorder="1" applyAlignment="1">
      <alignment horizontal="justify" vertical="center" shrinkToFit="1"/>
    </xf>
    <xf numFmtId="0" fontId="2" fillId="0" borderId="17" xfId="0" applyFont="1" applyBorder="1" applyAlignment="1">
      <alignment horizontal="justify" vertical="center" shrinkToFit="1"/>
    </xf>
    <xf numFmtId="0" fontId="5" fillId="2" borderId="20" xfId="0" applyFont="1" applyFill="1" applyBorder="1" applyAlignment="1">
      <alignment vertical="center" shrinkToFit="1"/>
    </xf>
    <xf numFmtId="0" fontId="5" fillId="0" borderId="15" xfId="0" applyFont="1" applyBorder="1" applyAlignment="1">
      <alignment vertical="center" shrinkToFit="1"/>
    </xf>
    <xf numFmtId="0" fontId="4" fillId="0" borderId="15" xfId="0" applyFont="1" applyBorder="1" applyAlignment="1">
      <alignment horizontal="justify" vertical="center" shrinkToFit="1"/>
    </xf>
    <xf numFmtId="0" fontId="4" fillId="4" borderId="42" xfId="0" applyFont="1" applyFill="1" applyBorder="1" applyAlignment="1">
      <alignment vertical="center" wrapText="1"/>
    </xf>
    <xf numFmtId="0" fontId="2" fillId="4" borderId="43" xfId="0" applyFont="1" applyFill="1" applyBorder="1" applyAlignment="1">
      <alignment horizontal="justify" vertical="center" shrinkToFit="1"/>
    </xf>
    <xf numFmtId="0" fontId="2" fillId="4" borderId="42" xfId="0" applyFont="1" applyFill="1" applyBorder="1">
      <alignment vertical="center"/>
    </xf>
    <xf numFmtId="0" fontId="2" fillId="4" borderId="43" xfId="0" applyFont="1" applyFill="1" applyBorder="1" applyAlignment="1">
      <alignment vertical="center" shrinkToFit="1"/>
    </xf>
    <xf numFmtId="0" fontId="4" fillId="4" borderId="42" xfId="0" applyFont="1" applyFill="1" applyBorder="1" applyAlignment="1">
      <alignment horizontal="justify" vertical="center" wrapText="1"/>
    </xf>
    <xf numFmtId="0" fontId="4" fillId="4" borderId="43" xfId="0" applyFont="1" applyFill="1" applyBorder="1" applyAlignment="1">
      <alignment horizontal="justify" vertical="center" shrinkToFit="1"/>
    </xf>
    <xf numFmtId="0" fontId="4" fillId="3" borderId="37" xfId="0" applyFont="1" applyFill="1" applyBorder="1" applyAlignment="1" applyProtection="1">
      <alignment horizontal="justify" vertical="center" wrapText="1"/>
      <protection locked="0"/>
    </xf>
    <xf numFmtId="178" fontId="4" fillId="3" borderId="37" xfId="0" applyNumberFormat="1" applyFont="1" applyFill="1" applyBorder="1" applyAlignment="1" applyProtection="1">
      <alignment vertical="center" wrapText="1"/>
      <protection locked="0"/>
    </xf>
    <xf numFmtId="0" fontId="0" fillId="3" borderId="37" xfId="0" applyFill="1" applyBorder="1" applyAlignment="1" applyProtection="1">
      <alignment horizontal="center" vertical="center"/>
      <protection locked="0"/>
    </xf>
    <xf numFmtId="176" fontId="9" fillId="0" borderId="15" xfId="0" applyNumberFormat="1" applyFont="1" applyBorder="1" applyAlignment="1">
      <alignment horizontal="justify" vertical="center" shrinkToFit="1"/>
    </xf>
    <xf numFmtId="0" fontId="9" fillId="0" borderId="15" xfId="0" applyFont="1" applyBorder="1" applyAlignment="1">
      <alignment horizontal="justify" vertical="center" shrinkToFit="1"/>
    </xf>
    <xf numFmtId="0" fontId="2" fillId="0" borderId="3" xfId="0" applyFont="1" applyBorder="1" applyAlignment="1">
      <alignment vertical="center" shrinkToFit="1"/>
    </xf>
    <xf numFmtId="0" fontId="4" fillId="0" borderId="0" xfId="0" applyFont="1" applyAlignment="1">
      <alignment horizontal="left" vertical="center" wrapText="1"/>
    </xf>
    <xf numFmtId="0" fontId="0" fillId="0" borderId="0" xfId="0" applyAlignment="1">
      <alignment horizontal="left" vertical="center"/>
    </xf>
    <xf numFmtId="0" fontId="5" fillId="0" borderId="0" xfId="0" applyFont="1" applyAlignment="1">
      <alignment horizontal="left" vertical="center" wrapText="1"/>
    </xf>
    <xf numFmtId="0" fontId="2" fillId="0" borderId="19" xfId="0" applyFont="1" applyBorder="1" applyAlignment="1">
      <alignment horizontal="center" vertical="center" wrapText="1"/>
    </xf>
    <xf numFmtId="0" fontId="4" fillId="0" borderId="0" xfId="0" applyFont="1" applyAlignment="1">
      <alignment horizontal="center" vertical="center" wrapText="1"/>
    </xf>
    <xf numFmtId="0" fontId="0" fillId="7" borderId="0" xfId="0" applyFill="1">
      <alignmen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vertical="center" wrapText="1"/>
      <protection locked="0"/>
    </xf>
    <xf numFmtId="0" fontId="13" fillId="8" borderId="68" xfId="2" applyFont="1" applyFill="1" applyBorder="1" applyAlignment="1">
      <alignment horizontal="center"/>
    </xf>
    <xf numFmtId="0" fontId="13" fillId="0" borderId="0" xfId="2" applyFont="1"/>
    <xf numFmtId="177" fontId="4" fillId="0" borderId="0" xfId="0" applyNumberFormat="1" applyFont="1" applyAlignment="1" applyProtection="1">
      <alignment vertical="center" wrapText="1"/>
      <protection locked="0"/>
    </xf>
    <xf numFmtId="177" fontId="4" fillId="0" borderId="0" xfId="0" applyNumberFormat="1" applyFont="1" applyAlignment="1" applyProtection="1">
      <alignment horizontal="center" vertical="center" wrapText="1"/>
      <protection locked="0"/>
    </xf>
    <xf numFmtId="177" fontId="4" fillId="0" borderId="8" xfId="0" applyNumberFormat="1" applyFont="1" applyBorder="1" applyAlignment="1" applyProtection="1">
      <alignment horizontal="right" vertical="center" wrapText="1"/>
      <protection locked="0"/>
    </xf>
    <xf numFmtId="0" fontId="4" fillId="3" borderId="37" xfId="0" applyFont="1" applyFill="1" applyBorder="1" applyAlignment="1" applyProtection="1">
      <alignment horizontal="center" vertical="center" wrapText="1"/>
      <protection locked="0"/>
    </xf>
    <xf numFmtId="178" fontId="4" fillId="0" borderId="0" xfId="0" applyNumberFormat="1" applyFont="1" applyAlignment="1" applyProtection="1">
      <alignment vertical="center" wrapText="1"/>
      <protection locked="0"/>
    </xf>
    <xf numFmtId="0" fontId="9" fillId="0" borderId="15" xfId="0" applyFont="1" applyBorder="1" applyAlignment="1">
      <alignment vertical="center" shrinkToFit="1"/>
    </xf>
    <xf numFmtId="3" fontId="9" fillId="0" borderId="15" xfId="0" applyNumberFormat="1" applyFont="1" applyBorder="1" applyAlignment="1">
      <alignment horizontal="justify" vertical="center" shrinkToFit="1"/>
    </xf>
    <xf numFmtId="0" fontId="2" fillId="0" borderId="0" xfId="0" applyFont="1" applyAlignment="1" applyProtection="1">
      <alignment vertical="top"/>
      <protection locked="0"/>
    </xf>
    <xf numFmtId="0" fontId="2" fillId="0" borderId="0" xfId="0" applyFont="1" applyProtection="1">
      <alignment vertical="center"/>
      <protection locked="0"/>
    </xf>
    <xf numFmtId="0" fontId="4" fillId="0" borderId="0" xfId="0" applyFont="1" applyAlignment="1" applyProtection="1">
      <alignment vertical="top" wrapText="1"/>
      <protection locked="0"/>
    </xf>
    <xf numFmtId="0" fontId="15" fillId="0" borderId="0" xfId="0" applyFont="1" applyAlignment="1">
      <alignment vertical="center" shrinkToFit="1"/>
    </xf>
    <xf numFmtId="0" fontId="16" fillId="3" borderId="37" xfId="0" applyFont="1" applyFill="1" applyBorder="1" applyAlignment="1" applyProtection="1">
      <alignment horizontal="center" vertical="center"/>
      <protection locked="0"/>
    </xf>
    <xf numFmtId="0" fontId="15" fillId="0" borderId="0" xfId="0" applyFont="1">
      <alignment vertical="center"/>
    </xf>
    <xf numFmtId="0" fontId="17" fillId="0" borderId="0" xfId="0" applyFont="1" applyAlignment="1">
      <alignment horizontal="right" vertical="center"/>
    </xf>
    <xf numFmtId="0" fontId="18" fillId="3" borderId="37" xfId="0" applyFont="1" applyFill="1" applyBorder="1" applyAlignment="1" applyProtection="1">
      <alignment horizontal="center" vertical="center"/>
      <protection locked="0"/>
    </xf>
    <xf numFmtId="0" fontId="4" fillId="0" borderId="0" xfId="0" applyFont="1" applyProtection="1">
      <alignment vertical="center"/>
      <protection locked="0"/>
    </xf>
    <xf numFmtId="0" fontId="4" fillId="3" borderId="37" xfId="0" applyFont="1" applyFill="1" applyBorder="1" applyAlignment="1" applyProtection="1">
      <alignment vertical="center" wrapText="1"/>
      <protection locked="0"/>
    </xf>
    <xf numFmtId="0" fontId="19" fillId="0" borderId="0" xfId="0" applyFont="1" applyAlignment="1">
      <alignment vertical="center" wrapText="1"/>
    </xf>
    <xf numFmtId="0" fontId="21" fillId="0" borderId="15" xfId="0" applyFont="1" applyBorder="1" applyAlignment="1">
      <alignment horizontal="justify" vertical="center" shrinkToFit="1"/>
    </xf>
    <xf numFmtId="0" fontId="4" fillId="11" borderId="0" xfId="0" applyFont="1" applyFill="1" applyAlignment="1" applyProtection="1">
      <alignment horizontal="left" vertical="center" wrapText="1"/>
      <protection locked="0"/>
    </xf>
    <xf numFmtId="178" fontId="4" fillId="11" borderId="0" xfId="0" applyNumberFormat="1" applyFont="1" applyFill="1" applyAlignment="1" applyProtection="1">
      <alignment vertical="center" wrapText="1"/>
      <protection locked="0"/>
    </xf>
    <xf numFmtId="0" fontId="2" fillId="0" borderId="0" xfId="0" applyFont="1" applyAlignment="1">
      <alignment horizontal="left" vertical="center"/>
    </xf>
    <xf numFmtId="179" fontId="4" fillId="3" borderId="41" xfId="0" applyNumberFormat="1" applyFont="1" applyFill="1" applyBorder="1" applyAlignment="1" applyProtection="1">
      <alignment vertical="center" wrapText="1"/>
      <protection locked="0"/>
    </xf>
    <xf numFmtId="179" fontId="4" fillId="3" borderId="1" xfId="0" applyNumberFormat="1" applyFont="1" applyFill="1" applyBorder="1" applyAlignment="1" applyProtection="1">
      <alignment vertical="center" wrapText="1"/>
      <protection locked="0"/>
    </xf>
    <xf numFmtId="0" fontId="2" fillId="4" borderId="63" xfId="0" applyFont="1" applyFill="1" applyBorder="1" applyAlignment="1">
      <alignment vertical="center" wrapText="1"/>
    </xf>
    <xf numFmtId="0" fontId="2" fillId="4" borderId="42" xfId="0" applyFont="1" applyFill="1" applyBorder="1" applyAlignment="1">
      <alignment vertical="center" wrapText="1"/>
    </xf>
    <xf numFmtId="0" fontId="4" fillId="3" borderId="41"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4" fillId="3" borderId="41" xfId="0" applyFont="1" applyFill="1" applyBorder="1" applyAlignment="1" applyProtection="1">
      <alignment horizontal="right" vertical="center" wrapText="1"/>
      <protection locked="0"/>
    </xf>
    <xf numFmtId="0" fontId="4" fillId="3" borderId="1" xfId="0" applyFont="1" applyFill="1" applyBorder="1" applyAlignment="1" applyProtection="1">
      <alignment horizontal="right" vertical="center" wrapText="1"/>
      <protection locked="0"/>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4" fillId="3" borderId="41" xfId="0" applyFont="1" applyFill="1" applyBorder="1" applyAlignment="1" applyProtection="1">
      <alignment horizontal="left" vertical="center" wrapText="1"/>
      <protection locked="0"/>
    </xf>
    <xf numFmtId="0" fontId="4" fillId="3" borderId="7"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179" fontId="15" fillId="3" borderId="41" xfId="0" applyNumberFormat="1" applyFont="1" applyFill="1" applyBorder="1" applyAlignment="1" applyProtection="1">
      <alignment vertical="center" wrapText="1"/>
      <protection locked="0"/>
    </xf>
    <xf numFmtId="179" fontId="15" fillId="3" borderId="1" xfId="0" applyNumberFormat="1" applyFont="1" applyFill="1" applyBorder="1" applyAlignment="1" applyProtection="1">
      <alignment vertical="center" wrapText="1"/>
      <protection locked="0"/>
    </xf>
    <xf numFmtId="0" fontId="2" fillId="3" borderId="10" xfId="0" applyFont="1" applyFill="1" applyBorder="1" applyAlignment="1" applyProtection="1">
      <alignment vertical="top"/>
      <protection locked="0"/>
    </xf>
    <xf numFmtId="0" fontId="2" fillId="3" borderId="4" xfId="0" applyFont="1" applyFill="1" applyBorder="1" applyAlignment="1" applyProtection="1">
      <alignment vertical="top"/>
      <protection locked="0"/>
    </xf>
    <xf numFmtId="0" fontId="2" fillId="3" borderId="5" xfId="0" applyFont="1" applyFill="1" applyBorder="1" applyAlignment="1" applyProtection="1">
      <alignment vertical="top"/>
      <protection locked="0"/>
    </xf>
    <xf numFmtId="0" fontId="2" fillId="3" borderId="9" xfId="0" applyFont="1" applyFill="1" applyBorder="1" applyAlignment="1" applyProtection="1">
      <alignment vertical="top"/>
      <protection locked="0"/>
    </xf>
    <xf numFmtId="0" fontId="2" fillId="3" borderId="6" xfId="0" applyFont="1" applyFill="1" applyBorder="1" applyAlignment="1" applyProtection="1">
      <alignment vertical="top"/>
      <protection locked="0"/>
    </xf>
    <xf numFmtId="0" fontId="2" fillId="3" borderId="2" xfId="0" applyFont="1" applyFill="1" applyBorder="1" applyAlignment="1" applyProtection="1">
      <alignment vertical="top"/>
      <protection locked="0"/>
    </xf>
    <xf numFmtId="0" fontId="2" fillId="0" borderId="0" xfId="0" applyFont="1" applyAlignment="1">
      <alignment vertical="center" wrapText="1"/>
    </xf>
    <xf numFmtId="0" fontId="2" fillId="0" borderId="0" xfId="0" applyFont="1">
      <alignment vertical="center"/>
    </xf>
    <xf numFmtId="177" fontId="4" fillId="3" borderId="41" xfId="0" applyNumberFormat="1" applyFont="1" applyFill="1" applyBorder="1" applyAlignment="1" applyProtection="1">
      <alignment horizontal="center" vertical="center" wrapText="1"/>
      <protection locked="0"/>
    </xf>
    <xf numFmtId="177" fontId="4" fillId="3" borderId="7" xfId="0" applyNumberFormat="1" applyFont="1" applyFill="1" applyBorder="1" applyAlignment="1" applyProtection="1">
      <alignment horizontal="center" vertical="center" wrapText="1"/>
      <protection locked="0"/>
    </xf>
    <xf numFmtId="177" fontId="4" fillId="3" borderId="1" xfId="0" applyNumberFormat="1" applyFont="1" applyFill="1" applyBorder="1" applyAlignment="1" applyProtection="1">
      <alignment horizontal="center" vertical="center" wrapText="1"/>
      <protection locked="0"/>
    </xf>
    <xf numFmtId="0" fontId="4" fillId="0" borderId="0" xfId="0" applyFont="1" applyAlignment="1">
      <alignment horizontal="right" vertical="center" shrinkToFit="1"/>
    </xf>
    <xf numFmtId="0" fontId="5" fillId="2" borderId="20" xfId="0" applyFont="1" applyFill="1" applyBorder="1" applyAlignment="1">
      <alignment vertical="center" wrapText="1"/>
    </xf>
    <xf numFmtId="0" fontId="0" fillId="3" borderId="41" xfId="0" applyFill="1" applyBorder="1" applyAlignment="1">
      <alignment horizontal="left" vertical="center"/>
    </xf>
    <xf numFmtId="0" fontId="0" fillId="3" borderId="7" xfId="0" applyFill="1" applyBorder="1" applyAlignment="1">
      <alignment horizontal="left" vertical="center"/>
    </xf>
    <xf numFmtId="0" fontId="0" fillId="3" borderId="1" xfId="0" applyFill="1" applyBorder="1" applyAlignment="1">
      <alignment horizontal="left" vertical="center"/>
    </xf>
    <xf numFmtId="0" fontId="4" fillId="3" borderId="4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2" fillId="0" borderId="41"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20" fillId="0" borderId="0" xfId="0" applyFont="1" applyProtection="1">
      <alignment vertical="center"/>
      <protection locked="0"/>
    </xf>
    <xf numFmtId="0" fontId="20" fillId="0" borderId="15" xfId="0" applyFont="1" applyBorder="1" applyProtection="1">
      <alignment vertical="center"/>
      <protection locked="0"/>
    </xf>
    <xf numFmtId="0" fontId="19" fillId="0" borderId="0" xfId="0" applyFont="1" applyAlignment="1">
      <alignment horizontal="left" vertical="center" wrapText="1"/>
    </xf>
    <xf numFmtId="0" fontId="4" fillId="10" borderId="41" xfId="0" applyFont="1" applyFill="1" applyBorder="1" applyAlignment="1" applyProtection="1">
      <alignment vertical="center" wrapText="1"/>
      <protection locked="0"/>
    </xf>
    <xf numFmtId="0" fontId="4" fillId="10" borderId="7" xfId="0" applyFont="1" applyFill="1" applyBorder="1" applyAlignment="1" applyProtection="1">
      <alignment vertical="center" wrapText="1"/>
      <protection locked="0"/>
    </xf>
    <xf numFmtId="0" fontId="4" fillId="10" borderId="1" xfId="0" applyFont="1" applyFill="1" applyBorder="1" applyAlignment="1" applyProtection="1">
      <alignment vertical="center" wrapText="1"/>
      <protection locked="0"/>
    </xf>
    <xf numFmtId="0" fontId="4" fillId="3" borderId="10" xfId="0" applyFont="1" applyFill="1" applyBorder="1" applyAlignment="1" applyProtection="1">
      <alignment vertical="top" wrapText="1"/>
      <protection locked="0"/>
    </xf>
    <xf numFmtId="0" fontId="4" fillId="3" borderId="4" xfId="0" applyFont="1" applyFill="1" applyBorder="1" applyAlignment="1" applyProtection="1">
      <alignment vertical="top" wrapText="1"/>
      <protection locked="0"/>
    </xf>
    <xf numFmtId="0" fontId="4" fillId="3" borderId="5" xfId="0" applyFont="1" applyFill="1" applyBorder="1" applyAlignment="1" applyProtection="1">
      <alignment vertical="top" wrapText="1"/>
      <protection locked="0"/>
    </xf>
    <xf numFmtId="0" fontId="4" fillId="3" borderId="9" xfId="0" applyFont="1" applyFill="1" applyBorder="1" applyAlignment="1" applyProtection="1">
      <alignment vertical="top" wrapText="1"/>
      <protection locked="0"/>
    </xf>
    <xf numFmtId="0" fontId="4" fillId="3" borderId="6" xfId="0" applyFont="1" applyFill="1" applyBorder="1" applyAlignment="1" applyProtection="1">
      <alignment vertical="top" wrapText="1"/>
      <protection locked="0"/>
    </xf>
    <xf numFmtId="0" fontId="4" fillId="3" borderId="2" xfId="0" applyFont="1" applyFill="1" applyBorder="1" applyAlignment="1" applyProtection="1">
      <alignment vertical="top" wrapText="1"/>
      <protection locked="0"/>
    </xf>
    <xf numFmtId="0" fontId="2" fillId="3" borderId="41" xfId="0" applyFont="1" applyFill="1" applyBorder="1" applyProtection="1">
      <alignment vertical="center"/>
      <protection locked="0"/>
    </xf>
    <xf numFmtId="0" fontId="2" fillId="3" borderId="7" xfId="0" applyFont="1" applyFill="1" applyBorder="1" applyProtection="1">
      <alignment vertical="center"/>
      <protection locked="0"/>
    </xf>
    <xf numFmtId="0" fontId="2" fillId="3" borderId="1" xfId="0" applyFont="1" applyFill="1" applyBorder="1" applyProtection="1">
      <alignment vertical="center"/>
      <protection locked="0"/>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3" fillId="0" borderId="0" xfId="0" applyFont="1">
      <alignment vertical="center"/>
    </xf>
    <xf numFmtId="0" fontId="24" fillId="0" borderId="0" xfId="0" applyFont="1" applyAlignment="1">
      <alignment horizontal="righ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justify" vertical="center"/>
    </xf>
    <xf numFmtId="0" fontId="31" fillId="0" borderId="0" xfId="0" applyFont="1" applyAlignment="1">
      <alignment horizontal="center" vertical="center"/>
    </xf>
    <xf numFmtId="0" fontId="31" fillId="0" borderId="0" xfId="0" applyFont="1" applyAlignment="1">
      <alignment horizontal="left" vertical="center"/>
    </xf>
    <xf numFmtId="0" fontId="32" fillId="0" borderId="0" xfId="0" applyFont="1">
      <alignment vertical="center"/>
    </xf>
    <xf numFmtId="0" fontId="31" fillId="0" borderId="0" xfId="0" applyFont="1">
      <alignment vertical="center"/>
    </xf>
    <xf numFmtId="176" fontId="33" fillId="0" borderId="0" xfId="0" applyNumberFormat="1" applyFont="1" applyAlignment="1">
      <alignment horizontal="center" vertical="center"/>
    </xf>
    <xf numFmtId="0" fontId="33" fillId="0" borderId="0" xfId="0" applyFont="1" applyAlignment="1">
      <alignment horizontal="center" vertical="center"/>
    </xf>
    <xf numFmtId="176" fontId="33" fillId="0" borderId="0" xfId="0" applyNumberFormat="1" applyFont="1" applyAlignment="1">
      <alignment horizontal="center" vertical="center"/>
    </xf>
    <xf numFmtId="0" fontId="23" fillId="0" borderId="0" xfId="0" applyFont="1" applyAlignment="1">
      <alignment horizontal="right" vertical="center"/>
    </xf>
    <xf numFmtId="0" fontId="30" fillId="0" borderId="0" xfId="0" applyFont="1">
      <alignment vertical="center"/>
    </xf>
    <xf numFmtId="0" fontId="30" fillId="0" borderId="0" xfId="0" applyFont="1">
      <alignment vertical="center"/>
    </xf>
    <xf numFmtId="0" fontId="30" fillId="0" borderId="0" xfId="0" applyFont="1" applyAlignment="1">
      <alignment horizontal="left" vertical="top" wrapText="1"/>
    </xf>
    <xf numFmtId="0" fontId="30" fillId="0" borderId="0" xfId="0" applyFont="1" applyAlignment="1">
      <alignment vertical="center" wrapText="1"/>
    </xf>
    <xf numFmtId="0" fontId="30" fillId="0" borderId="0" xfId="0" applyFont="1" applyAlignment="1">
      <alignment vertical="center" wrapText="1"/>
    </xf>
    <xf numFmtId="0" fontId="30" fillId="0" borderId="0" xfId="0" applyFont="1" applyAlignment="1">
      <alignment horizontal="left" vertical="center" wrapText="1"/>
    </xf>
    <xf numFmtId="0" fontId="23" fillId="0" borderId="0" xfId="0" applyFont="1" applyAlignment="1">
      <alignment vertical="center" wrapText="1"/>
    </xf>
    <xf numFmtId="0" fontId="34" fillId="0" borderId="0" xfId="0" applyFont="1" applyAlignment="1">
      <alignment horizontal="center" vertical="center"/>
    </xf>
    <xf numFmtId="0" fontId="35" fillId="0" borderId="0" xfId="0" applyFont="1">
      <alignment vertical="center"/>
    </xf>
    <xf numFmtId="0" fontId="35" fillId="0" borderId="31" xfId="0" applyFont="1" applyBorder="1" applyAlignment="1">
      <alignment horizontal="center" vertical="center"/>
    </xf>
    <xf numFmtId="0" fontId="34" fillId="0" borderId="23" xfId="0" applyFont="1" applyBorder="1" applyAlignment="1">
      <alignment horizontal="center" vertical="center"/>
    </xf>
    <xf numFmtId="0" fontId="34" fillId="0" borderId="36" xfId="0" applyFont="1" applyBorder="1" applyAlignment="1">
      <alignment horizontal="center" vertical="center"/>
    </xf>
    <xf numFmtId="0" fontId="35" fillId="0" borderId="47"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18" xfId="0" applyFont="1" applyBorder="1" applyAlignment="1">
      <alignment horizontal="center" vertical="center"/>
    </xf>
    <xf numFmtId="0" fontId="35" fillId="0" borderId="48" xfId="0" applyFont="1" applyBorder="1" applyAlignment="1">
      <alignment horizontal="center" vertical="center"/>
    </xf>
    <xf numFmtId="0" fontId="34" fillId="0" borderId="20" xfId="0" applyFont="1" applyBorder="1" applyAlignment="1">
      <alignment horizontal="center" vertical="center"/>
    </xf>
    <xf numFmtId="0" fontId="34" fillId="0" borderId="48" xfId="0" applyFont="1" applyBorder="1" applyAlignment="1">
      <alignment horizontal="center" vertical="center"/>
    </xf>
    <xf numFmtId="0" fontId="35" fillId="0" borderId="22" xfId="0" applyFont="1" applyBorder="1" applyAlignment="1">
      <alignment horizontal="center" vertical="center"/>
    </xf>
    <xf numFmtId="0" fontId="35" fillId="0" borderId="14" xfId="0" applyFont="1" applyBorder="1" applyAlignment="1">
      <alignment horizontal="center" vertical="center"/>
    </xf>
    <xf numFmtId="0" fontId="35" fillId="0" borderId="38" xfId="0" applyFont="1" applyBorder="1" applyAlignment="1">
      <alignment horizontal="center" vertical="center"/>
    </xf>
    <xf numFmtId="0" fontId="35" fillId="0" borderId="38" xfId="0" applyFont="1" applyBorder="1" applyAlignment="1">
      <alignment horizontal="center" vertical="center"/>
    </xf>
    <xf numFmtId="0" fontId="34" fillId="0" borderId="13" xfId="0" applyFont="1" applyBorder="1" applyAlignment="1">
      <alignment horizontal="center" vertical="center"/>
    </xf>
    <xf numFmtId="0" fontId="34" fillId="0" borderId="32" xfId="0" applyFont="1" applyBorder="1" applyAlignment="1">
      <alignment horizontal="center" vertical="center"/>
    </xf>
    <xf numFmtId="0" fontId="35" fillId="0" borderId="34" xfId="0" applyFont="1" applyBorder="1" applyAlignment="1">
      <alignment horizontal="center" vertical="center"/>
    </xf>
    <xf numFmtId="0" fontId="35" fillId="0" borderId="17" xfId="0" applyFont="1" applyBorder="1" applyAlignment="1">
      <alignment horizontal="center" vertical="center"/>
    </xf>
    <xf numFmtId="0" fontId="35" fillId="0" borderId="39" xfId="0" applyFont="1" applyBorder="1" applyAlignment="1">
      <alignment horizontal="center" vertical="center"/>
    </xf>
    <xf numFmtId="0" fontId="35" fillId="0" borderId="40" xfId="0" applyFont="1" applyBorder="1" applyAlignment="1">
      <alignment horizontal="center" vertical="center"/>
    </xf>
    <xf numFmtId="0" fontId="35" fillId="0" borderId="0" xfId="0" applyFont="1" applyAlignment="1">
      <alignment horizontal="center" vertical="center"/>
    </xf>
    <xf numFmtId="0" fontId="35" fillId="0" borderId="3" xfId="0" applyFont="1" applyBorder="1" applyAlignment="1">
      <alignment horizontal="center" vertical="center"/>
    </xf>
    <xf numFmtId="0" fontId="35" fillId="0" borderId="9"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34" fillId="0" borderId="50" xfId="0" applyFont="1" applyBorder="1" applyAlignment="1">
      <alignment horizontal="center" vertical="center"/>
    </xf>
    <xf numFmtId="0" fontId="34" fillId="0" borderId="6" xfId="0" applyFont="1" applyBorder="1" applyAlignment="1">
      <alignment horizontal="center" vertical="center"/>
    </xf>
    <xf numFmtId="0" fontId="34" fillId="0" borderId="2" xfId="0" applyFont="1" applyBorder="1" applyAlignment="1">
      <alignment horizontal="center" vertical="center"/>
    </xf>
    <xf numFmtId="0" fontId="35" fillId="0" borderId="51" xfId="0" applyFont="1" applyBorder="1" applyAlignment="1">
      <alignment horizontal="center" vertical="center"/>
    </xf>
    <xf numFmtId="0" fontId="34" fillId="0" borderId="65" xfId="0" applyFont="1" applyBorder="1" applyAlignment="1">
      <alignment horizontal="center" vertical="center"/>
    </xf>
    <xf numFmtId="0" fontId="35" fillId="0" borderId="65" xfId="0" applyFont="1" applyBorder="1" applyAlignment="1">
      <alignment horizontal="center" vertical="center"/>
    </xf>
    <xf numFmtId="0" fontId="35" fillId="0" borderId="60" xfId="0" applyFont="1" applyBorder="1" applyAlignment="1">
      <alignment horizontal="center" vertical="center"/>
    </xf>
    <xf numFmtId="0" fontId="26" fillId="0" borderId="10" xfId="0" applyFont="1" applyBorder="1" applyAlignment="1">
      <alignment horizontal="center" vertical="center"/>
    </xf>
    <xf numFmtId="0" fontId="26" fillId="0" borderId="67"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34" fillId="0" borderId="53" xfId="0" applyFont="1" applyBorder="1" applyAlignment="1">
      <alignment horizontal="center" vertical="center"/>
    </xf>
    <xf numFmtId="0" fontId="34" fillId="0" borderId="66" xfId="0" applyFont="1" applyBorder="1" applyAlignment="1">
      <alignment horizontal="center" vertical="center"/>
    </xf>
    <xf numFmtId="0" fontId="35" fillId="0" borderId="66" xfId="0" applyFont="1" applyBorder="1" applyAlignment="1">
      <alignment horizontal="center" vertical="center"/>
    </xf>
    <xf numFmtId="0" fontId="35" fillId="0" borderId="61" xfId="0" applyFont="1" applyBorder="1" applyAlignment="1">
      <alignment horizontal="center" vertical="center"/>
    </xf>
    <xf numFmtId="0" fontId="26" fillId="0" borderId="9" xfId="0" applyFont="1" applyBorder="1" applyAlignment="1">
      <alignment horizontal="center" vertical="center"/>
    </xf>
    <xf numFmtId="0" fontId="26" fillId="0" borderId="49" xfId="0" applyFont="1" applyBorder="1" applyAlignment="1">
      <alignment horizontal="center" vertical="center"/>
    </xf>
    <xf numFmtId="0" fontId="26" fillId="0" borderId="6"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35" fillId="0" borderId="0" xfId="0" applyFont="1" applyAlignment="1">
      <alignment horizontal="left" vertical="center"/>
    </xf>
    <xf numFmtId="0" fontId="34" fillId="0" borderId="0" xfId="0" applyFont="1" applyAlignment="1">
      <alignment horizontal="center" vertical="center"/>
    </xf>
    <xf numFmtId="0" fontId="36" fillId="0" borderId="0" xfId="0" applyFont="1">
      <alignment vertical="center"/>
    </xf>
    <xf numFmtId="0" fontId="30" fillId="0" borderId="0" xfId="0" applyFont="1" applyAlignment="1">
      <alignment vertical="top" wrapText="1"/>
    </xf>
    <xf numFmtId="0" fontId="30" fillId="0" borderId="0" xfId="0" applyFont="1" applyAlignment="1">
      <alignment vertical="top" wrapText="1"/>
    </xf>
    <xf numFmtId="0" fontId="30" fillId="0" borderId="0" xfId="0" applyFont="1" applyAlignment="1">
      <alignment horizontal="center" vertical="top" wrapText="1"/>
    </xf>
    <xf numFmtId="0" fontId="30" fillId="0" borderId="41" xfId="0" applyFont="1" applyBorder="1" applyAlignment="1">
      <alignment horizontal="center" vertical="center"/>
    </xf>
    <xf numFmtId="0" fontId="30" fillId="0" borderId="7" xfId="0" applyFont="1" applyBorder="1" applyAlignment="1">
      <alignment horizontal="center" vertical="center"/>
    </xf>
    <xf numFmtId="0" fontId="30" fillId="0" borderId="1" xfId="0" applyFont="1" applyBorder="1" applyAlignment="1">
      <alignment horizontal="center" vertical="center"/>
    </xf>
    <xf numFmtId="0" fontId="30" fillId="0" borderId="8" xfId="0" applyFont="1" applyBorder="1" applyAlignment="1">
      <alignment horizontal="center" vertical="center"/>
    </xf>
    <xf numFmtId="0" fontId="30" fillId="0" borderId="37" xfId="0" applyFont="1" applyBorder="1" applyAlignment="1">
      <alignment horizontal="center" vertical="center"/>
    </xf>
    <xf numFmtId="0" fontId="4" fillId="0" borderId="0" xfId="0" applyFont="1" applyAlignment="1">
      <alignment horizontal="center" vertical="center"/>
    </xf>
    <xf numFmtId="0" fontId="30" fillId="0" borderId="10" xfId="0" applyFont="1" applyBorder="1">
      <alignment vertical="center"/>
    </xf>
    <xf numFmtId="0" fontId="30" fillId="0" borderId="4" xfId="0" applyFont="1" applyBorder="1">
      <alignment vertical="center"/>
    </xf>
    <xf numFmtId="0" fontId="30" fillId="0" borderId="5" xfId="0" applyFont="1" applyBorder="1">
      <alignment vertical="center"/>
    </xf>
    <xf numFmtId="0" fontId="30" fillId="0" borderId="8" xfId="0" applyFont="1" applyBorder="1" applyAlignment="1">
      <alignment horizontal="center" vertical="center" wrapText="1"/>
    </xf>
    <xf numFmtId="0" fontId="30" fillId="0" borderId="10" xfId="0" applyFont="1" applyBorder="1" applyAlignment="1">
      <alignment horizontal="left" vertical="top" wrapText="1"/>
    </xf>
    <xf numFmtId="0" fontId="30" fillId="0" borderId="5" xfId="0" applyFont="1" applyBorder="1" applyAlignment="1">
      <alignment horizontal="left" vertical="top" wrapText="1"/>
    </xf>
    <xf numFmtId="0" fontId="30" fillId="0" borderId="10" xfId="0" applyFont="1" applyBorder="1" applyAlignment="1">
      <alignment horizontal="center" vertical="top" wrapText="1"/>
    </xf>
    <xf numFmtId="0" fontId="30" fillId="0" borderId="5" xfId="0" applyFont="1" applyBorder="1" applyAlignment="1">
      <alignment horizontal="center" vertical="top" wrapText="1"/>
    </xf>
    <xf numFmtId="0" fontId="4" fillId="0" borderId="0" xfId="0" applyFont="1" applyAlignment="1">
      <alignment vertical="top" wrapText="1"/>
    </xf>
    <xf numFmtId="0" fontId="34" fillId="0" borderId="8" xfId="0" applyFont="1" applyBorder="1" applyAlignment="1">
      <alignment horizontal="right" vertical="center"/>
    </xf>
    <xf numFmtId="0" fontId="30" fillId="0" borderId="3" xfId="0" applyFont="1" applyBorder="1">
      <alignment vertical="center"/>
    </xf>
    <xf numFmtId="0" fontId="30" fillId="0" borderId="9" xfId="0" applyFont="1" applyBorder="1" applyAlignment="1">
      <alignment horizontal="left" vertical="top" wrapText="1"/>
    </xf>
    <xf numFmtId="0" fontId="30" fillId="0" borderId="2" xfId="0" applyFont="1" applyBorder="1" applyAlignment="1">
      <alignment horizontal="left" vertical="top" wrapText="1"/>
    </xf>
    <xf numFmtId="0" fontId="30" fillId="0" borderId="9" xfId="0" applyFont="1" applyBorder="1" applyAlignment="1">
      <alignment horizontal="center" vertical="top" wrapText="1"/>
    </xf>
    <xf numFmtId="0" fontId="30" fillId="0" borderId="2" xfId="0" applyFont="1" applyBorder="1" applyAlignment="1">
      <alignment horizontal="center" vertical="top" wrapText="1"/>
    </xf>
    <xf numFmtId="0" fontId="25" fillId="0" borderId="0" xfId="0" applyFont="1" applyAlignment="1">
      <alignment vertical="top" wrapText="1"/>
    </xf>
    <xf numFmtId="0" fontId="25" fillId="0" borderId="3"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vertical="top" wrapText="1"/>
    </xf>
    <xf numFmtId="0" fontId="4" fillId="0" borderId="2" xfId="0" applyFont="1" applyBorder="1" applyAlignment="1">
      <alignment vertical="top" wrapText="1"/>
    </xf>
    <xf numFmtId="0" fontId="4" fillId="0" borderId="9" xfId="0" applyFont="1" applyBorder="1" applyAlignment="1">
      <alignment horizontal="left" vertical="center" wrapText="1"/>
    </xf>
    <xf numFmtId="0" fontId="4" fillId="0" borderId="2" xfId="0" applyFont="1" applyBorder="1" applyAlignment="1">
      <alignment horizontal="left" vertical="center" wrapText="1"/>
    </xf>
    <xf numFmtId="0" fontId="36" fillId="0" borderId="10" xfId="0" applyFont="1" applyBorder="1" applyAlignment="1">
      <alignment horizontal="left" vertical="top" wrapText="1"/>
    </xf>
    <xf numFmtId="0" fontId="36" fillId="0" borderId="5"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0" fontId="4" fillId="0" borderId="8" xfId="0" applyFont="1" applyBorder="1" applyAlignment="1">
      <alignment horizontal="left" vertical="center" wrapText="1"/>
    </xf>
    <xf numFmtId="0" fontId="4" fillId="0" borderId="3" xfId="0" applyFont="1" applyBorder="1" applyAlignment="1">
      <alignment horizontal="left" vertical="center" wrapText="1"/>
    </xf>
    <xf numFmtId="0" fontId="36" fillId="0" borderId="9" xfId="0" applyFont="1" applyBorder="1" applyAlignment="1">
      <alignment horizontal="left" vertical="top" wrapText="1"/>
    </xf>
    <xf numFmtId="0" fontId="36" fillId="0" borderId="2" xfId="0" applyFont="1" applyBorder="1" applyAlignment="1">
      <alignment horizontal="left" vertical="top" wrapText="1"/>
    </xf>
    <xf numFmtId="0" fontId="34" fillId="0" borderId="9" xfId="0" applyFont="1" applyBorder="1" applyAlignment="1">
      <alignment horizontal="right" vertical="center"/>
    </xf>
    <xf numFmtId="0" fontId="25" fillId="0" borderId="6" xfId="0" applyFont="1" applyBorder="1" applyAlignment="1">
      <alignment vertical="top" wrapText="1"/>
    </xf>
    <xf numFmtId="0" fontId="25" fillId="0" borderId="2" xfId="0" applyFont="1" applyBorder="1" applyAlignment="1">
      <alignment vertical="top" wrapText="1"/>
    </xf>
    <xf numFmtId="0" fontId="36" fillId="0" borderId="41" xfId="0" applyFont="1" applyBorder="1" applyAlignment="1">
      <alignment horizontal="left" vertical="center" wrapText="1"/>
    </xf>
    <xf numFmtId="0" fontId="36" fillId="0" borderId="1" xfId="0" applyFont="1" applyBorder="1" applyAlignment="1">
      <alignment horizontal="left" vertical="center" wrapText="1"/>
    </xf>
    <xf numFmtId="0" fontId="4" fillId="0" borderId="41" xfId="0" applyFont="1" applyBorder="1" applyAlignment="1">
      <alignment horizontal="left" vertical="top" wrapText="1"/>
    </xf>
    <xf numFmtId="0" fontId="4" fillId="0" borderId="1" xfId="0" applyFont="1" applyBorder="1" applyAlignment="1">
      <alignment horizontal="left" vertical="top" wrapText="1"/>
    </xf>
    <xf numFmtId="0" fontId="34" fillId="0" borderId="0" xfId="0" applyFont="1" applyAlignment="1">
      <alignment horizontal="right" vertical="center"/>
    </xf>
    <xf numFmtId="0" fontId="25" fillId="0" borderId="0" xfId="0" applyFont="1" applyAlignment="1">
      <alignment vertical="top" wrapText="1"/>
    </xf>
    <xf numFmtId="0" fontId="30" fillId="0" borderId="0" xfId="0" applyFont="1" applyAlignment="1">
      <alignment horizontal="center" vertical="center" wrapText="1"/>
    </xf>
    <xf numFmtId="0" fontId="30" fillId="0" borderId="51" xfId="0" applyFont="1" applyBorder="1" applyAlignment="1">
      <alignment horizontal="left" vertical="top" wrapText="1"/>
    </xf>
    <xf numFmtId="0" fontId="30" fillId="0" borderId="60" xfId="0" applyFont="1" applyBorder="1" applyAlignment="1">
      <alignment horizontal="left" vertical="top" wrapText="1"/>
    </xf>
    <xf numFmtId="0" fontId="30" fillId="0" borderId="24" xfId="0" applyFont="1" applyBorder="1" applyAlignment="1">
      <alignment horizontal="left" vertical="top" wrapText="1"/>
    </xf>
    <xf numFmtId="0" fontId="4" fillId="0" borderId="0" xfId="0" applyFont="1" applyAlignment="1">
      <alignment horizontal="left" vertical="top" wrapText="1"/>
    </xf>
    <xf numFmtId="0" fontId="30" fillId="0" borderId="3" xfId="0" applyFont="1" applyBorder="1" applyAlignment="1">
      <alignment vertical="center" wrapText="1"/>
    </xf>
    <xf numFmtId="0" fontId="30" fillId="0" borderId="52" xfId="0" applyFont="1" applyBorder="1" applyAlignment="1">
      <alignment horizontal="left" vertical="top" wrapText="1"/>
    </xf>
    <xf numFmtId="0" fontId="30" fillId="0" borderId="18" xfId="0" applyFont="1" applyBorder="1" applyAlignment="1">
      <alignment horizontal="left" vertical="top" wrapText="1"/>
    </xf>
    <xf numFmtId="0" fontId="30" fillId="0" borderId="25" xfId="0" applyFont="1" applyBorder="1" applyAlignment="1">
      <alignment horizontal="left" vertical="top" wrapText="1"/>
    </xf>
    <xf numFmtId="0" fontId="25" fillId="0" borderId="0" xfId="0" applyFont="1">
      <alignment vertical="center"/>
    </xf>
    <xf numFmtId="0" fontId="25" fillId="0" borderId="3" xfId="0" applyFont="1" applyBorder="1">
      <alignment vertical="center"/>
    </xf>
    <xf numFmtId="0" fontId="30" fillId="0" borderId="3" xfId="0" applyFont="1" applyBorder="1" applyAlignment="1">
      <alignment horizontal="left" vertical="top" wrapText="1"/>
    </xf>
    <xf numFmtId="0" fontId="30" fillId="0" borderId="3" xfId="0" applyFont="1" applyBorder="1" applyAlignment="1">
      <alignment vertical="top" wrapText="1"/>
    </xf>
    <xf numFmtId="0" fontId="30" fillId="0" borderId="3" xfId="0" applyFont="1" applyBorder="1" applyAlignment="1">
      <alignment vertical="top" wrapText="1"/>
    </xf>
    <xf numFmtId="0" fontId="30" fillId="0" borderId="6" xfId="0" applyFont="1" applyBorder="1" applyAlignment="1">
      <alignment vertical="top" wrapText="1"/>
    </xf>
    <xf numFmtId="0" fontId="30" fillId="0" borderId="2" xfId="0" applyFont="1" applyBorder="1" applyAlignment="1">
      <alignment vertical="top" wrapText="1"/>
    </xf>
    <xf numFmtId="0" fontId="30" fillId="0" borderId="53" xfId="0" applyFont="1" applyBorder="1" applyAlignment="1">
      <alignment horizontal="left" vertical="top" wrapText="1"/>
    </xf>
    <xf numFmtId="0" fontId="30" fillId="0" borderId="61" xfId="0" applyFont="1" applyBorder="1" applyAlignment="1">
      <alignment horizontal="left" vertical="top" wrapText="1"/>
    </xf>
    <xf numFmtId="0" fontId="30" fillId="0" borderId="54" xfId="0" applyFont="1" applyBorder="1" applyAlignment="1">
      <alignment horizontal="left" vertical="top" wrapText="1"/>
    </xf>
    <xf numFmtId="0" fontId="30" fillId="0" borderId="0" xfId="0" applyFont="1" applyAlignment="1">
      <alignment horizontal="left" vertical="top" wrapText="1"/>
    </xf>
    <xf numFmtId="0" fontId="30" fillId="0" borderId="55" xfId="0" applyFont="1" applyBorder="1">
      <alignment vertical="center"/>
    </xf>
    <xf numFmtId="0" fontId="30" fillId="0" borderId="56" xfId="0" applyFont="1" applyBorder="1">
      <alignment vertical="center"/>
    </xf>
    <xf numFmtId="0" fontId="30" fillId="0" borderId="57" xfId="0" applyFont="1" applyBorder="1">
      <alignment vertical="center"/>
    </xf>
    <xf numFmtId="0" fontId="30" fillId="0" borderId="55" xfId="0" applyFont="1" applyBorder="1" applyAlignment="1">
      <alignment vertical="top" wrapText="1"/>
    </xf>
    <xf numFmtId="0" fontId="30" fillId="0" borderId="62" xfId="0" applyFont="1" applyBorder="1" applyAlignment="1">
      <alignment vertical="top" wrapText="1"/>
    </xf>
    <xf numFmtId="0" fontId="30" fillId="0" borderId="57" xfId="0" applyFont="1" applyBorder="1" applyAlignment="1">
      <alignment vertical="top" wrapText="1"/>
    </xf>
    <xf numFmtId="0" fontId="30" fillId="0" borderId="58" xfId="0" applyFont="1" applyBorder="1" applyAlignment="1">
      <alignment vertical="top" wrapText="1"/>
    </xf>
    <xf numFmtId="0" fontId="30" fillId="0" borderId="40" xfId="0" applyFont="1" applyBorder="1" applyAlignment="1">
      <alignment vertical="top" wrapText="1"/>
    </xf>
    <xf numFmtId="0" fontId="30" fillId="0" borderId="26" xfId="0" applyFont="1" applyBorder="1" applyAlignment="1">
      <alignment vertical="top" wrapText="1"/>
    </xf>
    <xf numFmtId="0" fontId="30" fillId="0" borderId="59" xfId="0" applyFont="1" applyBorder="1" applyAlignment="1">
      <alignment vertical="top" wrapText="1"/>
    </xf>
    <xf numFmtId="0" fontId="30" fillId="0" borderId="50" xfId="0" applyFont="1" applyBorder="1" applyAlignment="1">
      <alignment vertical="top" wrapText="1"/>
    </xf>
    <xf numFmtId="0" fontId="30" fillId="0" borderId="27" xfId="0" applyFont="1" applyBorder="1" applyAlignment="1">
      <alignment vertical="top" wrapText="1"/>
    </xf>
    <xf numFmtId="0" fontId="39" fillId="0" borderId="0" xfId="0" applyFont="1">
      <alignment vertical="center"/>
    </xf>
    <xf numFmtId="0" fontId="39" fillId="0" borderId="0" xfId="0" applyFont="1" applyAlignment="1">
      <alignment vertical="center" wrapText="1"/>
    </xf>
    <xf numFmtId="0" fontId="23" fillId="0" borderId="0" xfId="0" applyFont="1" applyAlignment="1">
      <alignment vertical="top"/>
    </xf>
    <xf numFmtId="0" fontId="25" fillId="0" borderId="0" xfId="0" applyFont="1" applyAlignment="1">
      <alignment horizontal="left" vertical="center" wrapText="1"/>
    </xf>
    <xf numFmtId="0" fontId="34" fillId="0" borderId="0" xfId="0" applyFont="1">
      <alignment vertical="center"/>
    </xf>
    <xf numFmtId="0" fontId="34" fillId="0" borderId="0" xfId="0" applyFont="1">
      <alignment vertical="center"/>
    </xf>
    <xf numFmtId="0" fontId="30" fillId="0" borderId="31" xfId="0" applyFont="1" applyBorder="1">
      <alignment vertical="center"/>
    </xf>
    <xf numFmtId="0" fontId="30" fillId="0" borderId="23" xfId="0" applyFont="1" applyBorder="1">
      <alignment vertical="center"/>
    </xf>
    <xf numFmtId="0" fontId="30" fillId="0" borderId="44" xfId="0" applyFont="1" applyBorder="1">
      <alignment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0" xfId="0" applyFont="1" applyAlignment="1">
      <alignment horizontal="center" vertical="center"/>
    </xf>
    <xf numFmtId="0" fontId="30" fillId="0" borderId="22" xfId="0" applyFont="1" applyBorder="1" applyAlignment="1">
      <alignment vertical="top"/>
    </xf>
    <xf numFmtId="0" fontId="34" fillId="0" borderId="13" xfId="0" applyFont="1" applyBorder="1" applyAlignment="1">
      <alignment vertical="top"/>
    </xf>
    <xf numFmtId="0" fontId="30" fillId="0" borderId="21" xfId="0" applyFont="1" applyBorder="1">
      <alignment vertical="center"/>
    </xf>
    <xf numFmtId="0" fontId="34" fillId="0" borderId="13" xfId="0" applyFont="1" applyBorder="1">
      <alignment vertical="center"/>
    </xf>
    <xf numFmtId="0" fontId="34" fillId="0" borderId="32" xfId="0" applyFont="1" applyBorder="1">
      <alignment vertical="center"/>
    </xf>
    <xf numFmtId="0" fontId="30" fillId="0" borderId="8" xfId="0" applyFont="1" applyBorder="1" applyAlignment="1">
      <alignment vertical="top"/>
    </xf>
    <xf numFmtId="0" fontId="34" fillId="0" borderId="0" xfId="0" applyFont="1" applyAlignment="1">
      <alignment vertical="top"/>
    </xf>
    <xf numFmtId="0" fontId="30" fillId="0" borderId="12" xfId="0" applyFont="1" applyBorder="1">
      <alignment vertical="center"/>
    </xf>
    <xf numFmtId="0" fontId="34" fillId="0" borderId="3" xfId="0" applyFont="1" applyBorder="1">
      <alignment vertical="center"/>
    </xf>
    <xf numFmtId="0" fontId="34" fillId="0" borderId="8" xfId="0" applyFont="1" applyBorder="1" applyAlignment="1">
      <alignment vertical="top"/>
    </xf>
    <xf numFmtId="0" fontId="30" fillId="0" borderId="12" xfId="0" applyFont="1" applyBorder="1">
      <alignment vertical="center"/>
    </xf>
    <xf numFmtId="0" fontId="30" fillId="0" borderId="3" xfId="0" applyFont="1" applyBorder="1">
      <alignment vertical="center"/>
    </xf>
    <xf numFmtId="0" fontId="34" fillId="0" borderId="29" xfId="0" applyFont="1" applyBorder="1" applyAlignment="1">
      <alignment vertical="top"/>
    </xf>
    <xf numFmtId="0" fontId="41" fillId="0" borderId="12" xfId="0" applyFont="1" applyBorder="1" applyAlignment="1">
      <alignment horizontal="right" vertical="center"/>
    </xf>
    <xf numFmtId="0" fontId="30" fillId="0" borderId="64" xfId="0" applyFont="1" applyBorder="1" applyAlignment="1">
      <alignment vertical="top" wrapText="1"/>
    </xf>
    <xf numFmtId="0" fontId="34" fillId="0" borderId="34" xfId="0" applyFont="1" applyBorder="1" applyAlignment="1">
      <alignment vertical="top"/>
    </xf>
    <xf numFmtId="0" fontId="34" fillId="0" borderId="30" xfId="0" applyFont="1" applyBorder="1" applyAlignment="1">
      <alignment vertical="top"/>
    </xf>
    <xf numFmtId="0" fontId="41" fillId="0" borderId="45" xfId="0" applyFont="1" applyBorder="1" applyAlignment="1">
      <alignment horizontal="right" vertical="center"/>
    </xf>
    <xf numFmtId="0" fontId="30" fillId="0" borderId="16" xfId="0" applyFont="1" applyBorder="1" applyAlignment="1">
      <alignment horizontal="left" vertical="top" wrapText="1"/>
    </xf>
    <xf numFmtId="0" fontId="30" fillId="0" borderId="33" xfId="0" applyFont="1" applyBorder="1" applyAlignment="1">
      <alignment horizontal="left" vertical="top" wrapText="1"/>
    </xf>
    <xf numFmtId="0" fontId="30" fillId="0" borderId="22" xfId="0" applyFont="1" applyBorder="1" applyAlignment="1">
      <alignment vertical="top" wrapText="1"/>
    </xf>
    <xf numFmtId="0" fontId="23" fillId="0" borderId="28" xfId="0" applyFont="1" applyBorder="1" applyAlignment="1">
      <alignment vertical="top" wrapText="1"/>
    </xf>
    <xf numFmtId="0" fontId="30" fillId="0" borderId="13" xfId="0" applyFont="1" applyBorder="1">
      <alignment vertical="center"/>
    </xf>
    <xf numFmtId="0" fontId="30" fillId="0" borderId="32" xfId="0" applyFont="1" applyBorder="1">
      <alignment vertical="center"/>
    </xf>
    <xf numFmtId="0" fontId="30" fillId="0" borderId="0" xfId="0" applyFont="1" applyAlignment="1">
      <alignment horizontal="left" vertical="center"/>
    </xf>
    <xf numFmtId="0" fontId="23" fillId="0" borderId="8" xfId="0" applyFont="1" applyBorder="1" applyAlignment="1">
      <alignment vertical="top" wrapText="1"/>
    </xf>
    <xf numFmtId="0" fontId="23" fillId="0" borderId="29" xfId="0" applyFont="1" applyBorder="1" applyAlignment="1">
      <alignment vertical="top" wrapText="1"/>
    </xf>
    <xf numFmtId="0" fontId="30" fillId="0" borderId="3" xfId="0" applyFont="1" applyBorder="1" applyAlignment="1">
      <alignment horizontal="left" vertical="center" wrapText="1"/>
    </xf>
    <xf numFmtId="0" fontId="23" fillId="0" borderId="12" xfId="0" applyFont="1" applyBorder="1">
      <alignment vertical="center"/>
    </xf>
    <xf numFmtId="0" fontId="25" fillId="0" borderId="3" xfId="0" applyFont="1" applyBorder="1" applyAlignment="1">
      <alignment horizontal="left" vertical="center" wrapText="1"/>
    </xf>
    <xf numFmtId="0" fontId="23" fillId="0" borderId="34" xfId="0" applyFont="1" applyBorder="1" applyAlignment="1">
      <alignment vertical="top" wrapText="1"/>
    </xf>
    <xf numFmtId="0" fontId="23" fillId="0" borderId="30" xfId="0" applyFont="1" applyBorder="1" applyAlignment="1">
      <alignment vertical="top" wrapText="1"/>
    </xf>
    <xf numFmtId="0" fontId="36" fillId="0" borderId="45" xfId="0" applyFont="1" applyBorder="1">
      <alignment vertical="center"/>
    </xf>
    <xf numFmtId="0" fontId="23" fillId="0" borderId="3" xfId="0" applyFont="1" applyBorder="1">
      <alignment vertical="center"/>
    </xf>
    <xf numFmtId="0" fontId="30" fillId="0" borderId="28" xfId="0" applyFont="1" applyBorder="1" applyAlignment="1">
      <alignment vertical="top" wrapText="1"/>
    </xf>
    <xf numFmtId="0" fontId="30" fillId="0" borderId="8" xfId="0" applyFont="1" applyBorder="1" applyAlignment="1">
      <alignment vertical="top" wrapText="1"/>
    </xf>
    <xf numFmtId="0" fontId="30" fillId="0" borderId="29" xfId="0" applyFont="1" applyBorder="1" applyAlignment="1">
      <alignment vertical="top" wrapText="1"/>
    </xf>
    <xf numFmtId="0" fontId="35" fillId="0" borderId="12" xfId="0" applyFont="1" applyBorder="1" applyAlignment="1">
      <alignment horizontal="left" vertical="center" wrapText="1"/>
    </xf>
    <xf numFmtId="0" fontId="35" fillId="0" borderId="3" xfId="0" applyFont="1" applyBorder="1" applyAlignment="1">
      <alignment horizontal="left" vertical="center"/>
    </xf>
    <xf numFmtId="0" fontId="30" fillId="0" borderId="9" xfId="0" applyFont="1" applyBorder="1" applyAlignment="1">
      <alignment vertical="top" wrapText="1"/>
    </xf>
    <xf numFmtId="0" fontId="30" fillId="0" borderId="35" xfId="0" applyFont="1" applyBorder="1" applyAlignment="1">
      <alignment vertical="top" wrapText="1"/>
    </xf>
    <xf numFmtId="0" fontId="35" fillId="0" borderId="46" xfId="0" applyFont="1" applyBorder="1" applyAlignment="1">
      <alignment horizontal="left" vertical="center"/>
    </xf>
    <xf numFmtId="0" fontId="35" fillId="0" borderId="6" xfId="0" applyFont="1" applyBorder="1" applyAlignment="1">
      <alignment horizontal="left" vertical="center"/>
    </xf>
    <xf numFmtId="0" fontId="35" fillId="0" borderId="2" xfId="0" applyFont="1" applyBorder="1" applyAlignment="1">
      <alignment horizontal="left" vertical="center"/>
    </xf>
    <xf numFmtId="0" fontId="30" fillId="0" borderId="4" xfId="0" applyFont="1" applyBorder="1" applyAlignment="1">
      <alignment horizontal="right" vertical="center" wrapText="1"/>
    </xf>
    <xf numFmtId="0" fontId="30" fillId="0" borderId="4" xfId="0" applyFont="1" applyBorder="1" applyAlignment="1">
      <alignment vertical="center" wrapText="1"/>
    </xf>
    <xf numFmtId="0" fontId="30" fillId="0" borderId="0" xfId="0" applyFont="1" applyAlignment="1">
      <alignment horizontal="right" vertical="center" wrapText="1"/>
    </xf>
    <xf numFmtId="0" fontId="26" fillId="0" borderId="65" xfId="0" applyFont="1" applyBorder="1" applyAlignment="1">
      <alignment horizontal="center" vertical="center" wrapText="1"/>
    </xf>
    <xf numFmtId="0" fontId="43" fillId="0" borderId="65" xfId="0" applyFont="1" applyBorder="1" applyAlignment="1">
      <alignment horizontal="center" vertical="center" wrapText="1"/>
    </xf>
    <xf numFmtId="0" fontId="44" fillId="0" borderId="65" xfId="0" applyFont="1" applyBorder="1" applyAlignment="1">
      <alignment horizontal="center" vertical="center" wrapText="1"/>
    </xf>
    <xf numFmtId="0" fontId="35" fillId="0" borderId="65"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52" xfId="0" applyFont="1" applyBorder="1" applyAlignment="1">
      <alignment horizontal="center" vertical="center"/>
    </xf>
    <xf numFmtId="0" fontId="35" fillId="0" borderId="11" xfId="0" applyFont="1" applyBorder="1" applyAlignment="1">
      <alignment horizontal="center" vertical="center"/>
    </xf>
    <xf numFmtId="0" fontId="26" fillId="0" borderId="11" xfId="0" applyFont="1" applyBorder="1" applyAlignment="1">
      <alignment horizontal="center" vertical="center"/>
    </xf>
    <xf numFmtId="0" fontId="43" fillId="0" borderId="11" xfId="0" applyFont="1" applyBorder="1" applyAlignment="1">
      <alignment horizontal="center" vertical="center" wrapText="1"/>
    </xf>
    <xf numFmtId="0" fontId="44" fillId="0" borderId="11"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52" xfId="0" applyFont="1" applyBorder="1" applyAlignment="1">
      <alignment horizontal="left" vertical="center" wrapText="1"/>
    </xf>
    <xf numFmtId="0" fontId="35" fillId="0" borderId="11" xfId="0" applyFont="1" applyBorder="1" applyAlignment="1">
      <alignment horizontal="left" vertical="center"/>
    </xf>
    <xf numFmtId="0" fontId="35" fillId="0" borderId="68" xfId="0" applyFont="1" applyBorder="1" applyAlignment="1">
      <alignment horizontal="center" vertical="center"/>
    </xf>
    <xf numFmtId="0" fontId="35" fillId="0" borderId="11" xfId="0" applyFont="1" applyBorder="1" applyAlignment="1">
      <alignment horizontal="center" vertical="center" shrinkToFit="1"/>
    </xf>
    <xf numFmtId="0" fontId="25" fillId="0" borderId="11" xfId="0" applyFont="1" applyBorder="1" applyAlignment="1">
      <alignment horizontal="center" vertical="center"/>
    </xf>
    <xf numFmtId="0" fontId="35" fillId="0" borderId="11" xfId="0" applyFont="1" applyBorder="1" applyAlignment="1">
      <alignment horizontal="center" vertical="center" wrapText="1" shrinkToFit="1"/>
    </xf>
    <xf numFmtId="0" fontId="35" fillId="0" borderId="25" xfId="0" applyFont="1" applyBorder="1" applyAlignment="1">
      <alignment horizontal="center" vertical="center" shrinkToFit="1"/>
    </xf>
    <xf numFmtId="0" fontId="35" fillId="0" borderId="52" xfId="0" applyFont="1" applyBorder="1" applyAlignment="1">
      <alignment horizontal="left" vertical="center"/>
    </xf>
    <xf numFmtId="0" fontId="35" fillId="0" borderId="70" xfId="0" applyFont="1" applyBorder="1" applyAlignment="1">
      <alignment horizontal="center" vertical="center"/>
    </xf>
    <xf numFmtId="0" fontId="35" fillId="0" borderId="71" xfId="0" applyFont="1" applyBorder="1" applyAlignment="1">
      <alignment horizontal="center" vertical="center"/>
    </xf>
    <xf numFmtId="0" fontId="35" fillId="0" borderId="69" xfId="0" applyFont="1" applyBorder="1" applyAlignment="1">
      <alignment horizontal="center" vertical="center"/>
    </xf>
    <xf numFmtId="0" fontId="30" fillId="0" borderId="11" xfId="0" applyFont="1" applyBorder="1" applyAlignment="1">
      <alignment horizontal="center" vertical="center" wrapText="1"/>
    </xf>
    <xf numFmtId="0" fontId="30" fillId="0" borderId="25" xfId="0" applyFont="1" applyBorder="1" applyAlignment="1">
      <alignment horizontal="center" vertical="center"/>
    </xf>
    <xf numFmtId="0" fontId="30" fillId="0" borderId="11" xfId="0" applyFont="1" applyBorder="1" applyAlignment="1">
      <alignment horizontal="center" vertical="center"/>
    </xf>
    <xf numFmtId="0" fontId="30" fillId="0" borderId="52" xfId="0" applyFont="1" applyBorder="1" applyAlignment="1">
      <alignment horizontal="left" vertical="center" wrapText="1"/>
    </xf>
    <xf numFmtId="0" fontId="30" fillId="0" borderId="11" xfId="0" applyFont="1" applyBorder="1" applyAlignment="1">
      <alignment horizontal="left" vertical="center" wrapText="1"/>
    </xf>
    <xf numFmtId="0" fontId="30" fillId="0" borderId="53" xfId="0" applyFont="1" applyBorder="1" applyAlignment="1">
      <alignment horizontal="left" vertical="center" wrapText="1"/>
    </xf>
    <xf numFmtId="0" fontId="30" fillId="0" borderId="66" xfId="0" applyFont="1" applyBorder="1" applyAlignment="1">
      <alignment horizontal="left" vertical="center" wrapText="1"/>
    </xf>
    <xf numFmtId="0" fontId="30" fillId="0" borderId="66" xfId="0" applyFont="1" applyBorder="1" applyAlignment="1">
      <alignment horizontal="center" vertical="center"/>
    </xf>
    <xf numFmtId="0" fontId="30" fillId="0" borderId="66" xfId="0" applyFont="1" applyBorder="1" applyAlignment="1">
      <alignment horizontal="center" vertical="center" wrapText="1"/>
    </xf>
    <xf numFmtId="0" fontId="30" fillId="0" borderId="54" xfId="0" applyFont="1" applyBorder="1" applyAlignment="1">
      <alignment horizontal="center" vertical="center"/>
    </xf>
    <xf numFmtId="0" fontId="36" fillId="0" borderId="0" xfId="0" applyFont="1" applyAlignment="1">
      <alignment horizontal="center" vertical="center"/>
    </xf>
    <xf numFmtId="0" fontId="36" fillId="0" borderId="0" xfId="0" applyFont="1" applyAlignment="1">
      <alignment horizontal="left" vertical="center" wrapText="1"/>
    </xf>
    <xf numFmtId="0" fontId="45" fillId="0" borderId="0" xfId="1" applyFont="1">
      <alignment vertical="center"/>
    </xf>
    <xf numFmtId="0" fontId="30" fillId="5" borderId="11" xfId="0" applyFont="1" applyFill="1" applyBorder="1" applyAlignment="1">
      <alignment horizontal="right" vertical="center"/>
    </xf>
    <xf numFmtId="0" fontId="30" fillId="5" borderId="10" xfId="0" applyFont="1" applyFill="1" applyBorder="1" applyAlignment="1">
      <alignment horizontal="center" vertical="center"/>
    </xf>
    <xf numFmtId="0" fontId="30" fillId="5" borderId="4" xfId="0" applyFont="1" applyFill="1" applyBorder="1" applyAlignment="1">
      <alignment horizontal="center" vertical="center"/>
    </xf>
    <xf numFmtId="0" fontId="23" fillId="0" borderId="4" xfId="0" applyFont="1" applyBorder="1" applyAlignment="1">
      <alignment vertical="top"/>
    </xf>
    <xf numFmtId="0" fontId="23" fillId="0" borderId="5" xfId="0" applyFont="1" applyBorder="1" applyAlignment="1">
      <alignment vertical="top"/>
    </xf>
    <xf numFmtId="0" fontId="30" fillId="0" borderId="8" xfId="0" applyFont="1" applyBorder="1" applyAlignment="1">
      <alignment horizontal="center" vertical="center"/>
    </xf>
    <xf numFmtId="0" fontId="30" fillId="0" borderId="0" xfId="0" applyFont="1" applyAlignment="1">
      <alignment horizontal="center" vertical="center"/>
    </xf>
    <xf numFmtId="0" fontId="36" fillId="0" borderId="3" xfId="0" applyFont="1" applyBorder="1">
      <alignment vertical="center"/>
    </xf>
    <xf numFmtId="0" fontId="30" fillId="0" borderId="8" xfId="0" applyFont="1" applyBorder="1" applyAlignment="1">
      <alignment horizontal="justify" vertical="center"/>
    </xf>
    <xf numFmtId="0" fontId="42" fillId="9" borderId="0" xfId="0" applyFont="1" applyFill="1" applyAlignment="1">
      <alignment horizontal="left" vertical="center" wrapText="1"/>
    </xf>
    <xf numFmtId="0" fontId="23" fillId="0" borderId="8" xfId="0" applyFont="1" applyBorder="1">
      <alignment vertical="center"/>
    </xf>
    <xf numFmtId="0" fontId="36" fillId="6" borderId="18" xfId="0" applyFont="1" applyFill="1" applyBorder="1">
      <alignment vertical="center"/>
    </xf>
    <xf numFmtId="0" fontId="36" fillId="6" borderId="20" xfId="0" applyFont="1" applyFill="1" applyBorder="1">
      <alignment vertical="center"/>
    </xf>
    <xf numFmtId="0" fontId="36" fillId="6" borderId="19" xfId="0" applyFont="1" applyFill="1" applyBorder="1">
      <alignment vertical="center"/>
    </xf>
    <xf numFmtId="0" fontId="23" fillId="6" borderId="18" xfId="0" applyFont="1" applyFill="1" applyBorder="1">
      <alignment vertical="center"/>
    </xf>
    <xf numFmtId="0" fontId="23" fillId="6" borderId="20" xfId="0" applyFont="1" applyFill="1" applyBorder="1">
      <alignment vertical="center"/>
    </xf>
    <xf numFmtId="0" fontId="30" fillId="0" borderId="9" xfId="0" applyFont="1" applyBorder="1" applyAlignment="1">
      <alignment horizontal="justify" vertical="center"/>
    </xf>
    <xf numFmtId="0" fontId="36" fillId="0" borderId="6" xfId="0" applyFont="1" applyBorder="1">
      <alignment vertical="center"/>
    </xf>
    <xf numFmtId="0" fontId="36" fillId="0" borderId="2" xfId="0" applyFont="1" applyBorder="1">
      <alignment vertical="center"/>
    </xf>
    <xf numFmtId="0" fontId="30" fillId="0" borderId="31" xfId="0" applyFont="1" applyBorder="1" applyAlignment="1">
      <alignment horizontal="center" vertical="center"/>
    </xf>
    <xf numFmtId="0" fontId="30" fillId="0" borderId="23" xfId="0" applyFont="1" applyBorder="1" applyAlignment="1">
      <alignment horizontal="center" vertical="center"/>
    </xf>
    <xf numFmtId="0" fontId="30" fillId="0" borderId="36" xfId="0" applyFont="1" applyBorder="1" applyAlignment="1">
      <alignment horizontal="center" vertical="center"/>
    </xf>
    <xf numFmtId="0" fontId="30" fillId="0" borderId="8" xfId="0" applyFont="1" applyBorder="1">
      <alignment vertical="center"/>
    </xf>
    <xf numFmtId="0" fontId="30" fillId="0" borderId="21" xfId="0" applyFont="1" applyBorder="1" applyAlignment="1">
      <alignment vertical="top" wrapText="1"/>
    </xf>
    <xf numFmtId="0" fontId="30" fillId="0" borderId="13" xfId="0" applyFont="1" applyBorder="1" applyAlignment="1">
      <alignment vertical="top" wrapText="1"/>
    </xf>
    <xf numFmtId="0" fontId="30" fillId="0" borderId="32" xfId="0" applyFont="1" applyBorder="1" applyAlignment="1">
      <alignment vertical="top" wrapText="1"/>
    </xf>
    <xf numFmtId="0" fontId="30" fillId="0" borderId="8" xfId="0" applyFont="1" applyBorder="1" applyAlignment="1">
      <alignment vertical="center" wrapText="1"/>
    </xf>
    <xf numFmtId="0" fontId="30" fillId="0" borderId="12" xfId="0" applyFont="1" applyBorder="1" applyAlignment="1">
      <alignment vertical="top" wrapText="1"/>
    </xf>
    <xf numFmtId="0" fontId="30" fillId="0" borderId="34" xfId="0" applyFont="1" applyBorder="1" applyAlignment="1">
      <alignment vertical="top" wrapText="1"/>
    </xf>
    <xf numFmtId="0" fontId="30" fillId="0" borderId="30" xfId="0" applyFont="1" applyBorder="1" applyAlignment="1">
      <alignment vertical="top" wrapText="1"/>
    </xf>
    <xf numFmtId="0" fontId="30" fillId="0" borderId="45" xfId="0" applyFont="1" applyBorder="1" applyAlignment="1">
      <alignment vertical="top" wrapText="1"/>
    </xf>
    <xf numFmtId="0" fontId="30" fillId="0" borderId="16" xfId="0" applyFont="1" applyBorder="1" applyAlignment="1">
      <alignment vertical="top" wrapText="1"/>
    </xf>
    <xf numFmtId="0" fontId="30" fillId="0" borderId="33" xfId="0" applyFont="1" applyBorder="1" applyAlignment="1">
      <alignment vertical="top" wrapText="1"/>
    </xf>
    <xf numFmtId="0" fontId="30" fillId="0" borderId="46" xfId="0" applyFont="1" applyBorder="1" applyAlignment="1">
      <alignment vertical="top" wrapText="1"/>
    </xf>
    <xf numFmtId="0" fontId="30" fillId="0" borderId="0" xfId="0" applyFont="1" applyAlignment="1">
      <alignment vertical="top"/>
    </xf>
  </cellXfs>
  <cellStyles count="3">
    <cellStyle name="ハイパーリンク" xfId="1" builtinId="8"/>
    <cellStyle name="標準" xfId="0" builtinId="0"/>
    <cellStyle name="標準_静岡市集計ソフト" xfId="2" xr:uid="{722C73D4-B6AB-47FC-99F7-5812FDB59B25}"/>
  </cellStyles>
  <dxfs count="1">
    <dxf>
      <fill>
        <patternFill>
          <bgColor indexed="43"/>
        </patternFill>
      </fill>
    </dxf>
  </dxfs>
  <tableStyles count="0" defaultTableStyle="TableStyleMedium2" defaultPivotStyle="PivotStyleLight16"/>
  <colors>
    <mruColors>
      <color rgb="FFF6BA98"/>
      <color rgb="FFD498D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123825</xdr:colOff>
      <xdr:row>34</xdr:row>
      <xdr:rowOff>47625</xdr:rowOff>
    </xdr:from>
    <xdr:to>
      <xdr:col>11</xdr:col>
      <xdr:colOff>600075</xdr:colOff>
      <xdr:row>38</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55</xdr:row>
      <xdr:rowOff>88265</xdr:rowOff>
    </xdr:from>
    <xdr:to>
      <xdr:col>11</xdr:col>
      <xdr:colOff>556260</xdr:colOff>
      <xdr:row>59</xdr:row>
      <xdr:rowOff>126365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7543800" y="9544685"/>
          <a:ext cx="480060" cy="6629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78105</xdr:colOff>
      <xdr:row>27</xdr:row>
      <xdr:rowOff>17145</xdr:rowOff>
    </xdr:from>
    <xdr:to>
      <xdr:col>11</xdr:col>
      <xdr:colOff>563245</xdr:colOff>
      <xdr:row>31</xdr:row>
      <xdr:rowOff>86360</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7545705" y="6349365"/>
          <a:ext cx="485140" cy="38163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95250</xdr:colOff>
      <xdr:row>198</xdr:row>
      <xdr:rowOff>76200</xdr:rowOff>
    </xdr:from>
    <xdr:to>
      <xdr:col>11</xdr:col>
      <xdr:colOff>571500</xdr:colOff>
      <xdr:row>202</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112</xdr:row>
      <xdr:rowOff>95250</xdr:rowOff>
    </xdr:from>
    <xdr:to>
      <xdr:col>11</xdr:col>
      <xdr:colOff>561975</xdr:colOff>
      <xdr:row>116</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66675</xdr:colOff>
      <xdr:row>65</xdr:row>
      <xdr:rowOff>114300</xdr:rowOff>
    </xdr:from>
    <xdr:to>
      <xdr:col>11</xdr:col>
      <xdr:colOff>542925</xdr:colOff>
      <xdr:row>108</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46355</xdr:colOff>
      <xdr:row>22</xdr:row>
      <xdr:rowOff>20955</xdr:rowOff>
    </xdr:from>
    <xdr:to>
      <xdr:col>11</xdr:col>
      <xdr:colOff>527685</xdr:colOff>
      <xdr:row>24</xdr:row>
      <xdr:rowOff>77470</xdr:rowOff>
    </xdr:to>
    <xdr:sp macro="" textlink="">
      <xdr:nvSpPr>
        <xdr:cNvPr id="2" name="左矢印 8">
          <a:extLst>
            <a:ext uri="{FF2B5EF4-FFF2-40B4-BE49-F238E27FC236}">
              <a16:creationId xmlns:a16="http://schemas.microsoft.com/office/drawing/2014/main" id="{ED50820C-4958-4C34-9ED2-7446D03124CA}"/>
            </a:ext>
          </a:extLst>
        </xdr:cNvPr>
        <xdr:cNvSpPr/>
      </xdr:nvSpPr>
      <xdr:spPr>
        <a:xfrm>
          <a:off x="7513955" y="5629275"/>
          <a:ext cx="481330" cy="36893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55</xdr:row>
      <xdr:rowOff>88265</xdr:rowOff>
    </xdr:from>
    <xdr:to>
      <xdr:col>11</xdr:col>
      <xdr:colOff>557530</xdr:colOff>
      <xdr:row>59</xdr:row>
      <xdr:rowOff>126365</xdr:rowOff>
    </xdr:to>
    <xdr:sp macro="" textlink="">
      <xdr:nvSpPr>
        <xdr:cNvPr id="4" name="左矢印 6">
          <a:extLst>
            <a:ext uri="{FF2B5EF4-FFF2-40B4-BE49-F238E27FC236}">
              <a16:creationId xmlns:a16="http://schemas.microsoft.com/office/drawing/2014/main" id="{EF791FA0-84B3-4518-A0DE-8300E99A14C3}"/>
            </a:ext>
          </a:extLst>
        </xdr:cNvPr>
        <xdr:cNvSpPr/>
      </xdr:nvSpPr>
      <xdr:spPr>
        <a:xfrm>
          <a:off x="7543800" y="9544685"/>
          <a:ext cx="481330" cy="6629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50800</xdr:colOff>
      <xdr:row>52</xdr:row>
      <xdr:rowOff>48260</xdr:rowOff>
    </xdr:from>
    <xdr:to>
      <xdr:col>11</xdr:col>
      <xdr:colOff>539750</xdr:colOff>
      <xdr:row>55</xdr:row>
      <xdr:rowOff>33020</xdr:rowOff>
    </xdr:to>
    <xdr:sp macro="" textlink="">
      <xdr:nvSpPr>
        <xdr:cNvPr id="6" name="左矢印 6">
          <a:extLst>
            <a:ext uri="{FF2B5EF4-FFF2-40B4-BE49-F238E27FC236}">
              <a16:creationId xmlns:a16="http://schemas.microsoft.com/office/drawing/2014/main" id="{9786FED1-74EE-44D1-BB50-77BBB062C0E2}"/>
            </a:ext>
          </a:extLst>
        </xdr:cNvPr>
        <xdr:cNvSpPr/>
      </xdr:nvSpPr>
      <xdr:spPr>
        <a:xfrm>
          <a:off x="7518400" y="9093200"/>
          <a:ext cx="488950" cy="3962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285750</xdr:colOff>
      <xdr:row>3</xdr:row>
      <xdr:rowOff>120650</xdr:rowOff>
    </xdr:from>
    <xdr:to>
      <xdr:col>27</xdr:col>
      <xdr:colOff>133350</xdr:colOff>
      <xdr:row>3</xdr:row>
      <xdr:rowOff>972344</xdr:rowOff>
    </xdr:to>
    <xdr:sp macro="" textlink="">
      <xdr:nvSpPr>
        <xdr:cNvPr id="16" name="テキスト ボックス 15">
          <a:extLst>
            <a:ext uri="{FF2B5EF4-FFF2-40B4-BE49-F238E27FC236}">
              <a16:creationId xmlns:a16="http://schemas.microsoft.com/office/drawing/2014/main" id="{F906229D-47EE-4D91-80F2-37B1E8A87ABC}"/>
            </a:ext>
          </a:extLst>
        </xdr:cNvPr>
        <xdr:cNvSpPr txBox="1"/>
      </xdr:nvSpPr>
      <xdr:spPr>
        <a:xfrm>
          <a:off x="7724775" y="911225"/>
          <a:ext cx="9906000" cy="8516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「土砂災害に関する情報」にレ点が入った状態の</a:t>
          </a:r>
          <a:r>
            <a:rPr kumimoji="1" lang="en-US" altLang="ja-JP" sz="1100" kern="1200"/>
            <a:t>URL</a:t>
          </a:r>
          <a:r>
            <a:rPr kumimoji="1" lang="ja-JP" altLang="en-US" sz="1100" kern="1200"/>
            <a:t>　</a:t>
          </a:r>
          <a:endParaRPr kumimoji="1" lang="en-US" altLang="ja-JP" sz="1100" kern="1200"/>
        </a:p>
        <a:p>
          <a:r>
            <a:rPr kumimoji="1" lang="en-US" altLang="ja-JP" sz="1100" kern="1200"/>
            <a:t>https://city.shizuoka.geocloud.jp/webgis/?z=15&amp;ll=34.975017%2C138.383725&amp;t=roadmap&amp;mp=101&amp;op=70&amp;ot=1&amp;vlf=000001df7f80000000000000000000000000</a:t>
          </a:r>
        </a:p>
      </xdr:txBody>
    </xdr:sp>
    <xdr:clientData/>
  </xdr:twoCellAnchor>
  <xdr:twoCellAnchor>
    <xdr:from>
      <xdr:col>11</xdr:col>
      <xdr:colOff>76200</xdr:colOff>
      <xdr:row>81</xdr:row>
      <xdr:rowOff>85725</xdr:rowOff>
    </xdr:from>
    <xdr:to>
      <xdr:col>11</xdr:col>
      <xdr:colOff>552450</xdr:colOff>
      <xdr:row>85</xdr:row>
      <xdr:rowOff>123825</xdr:rowOff>
    </xdr:to>
    <xdr:sp macro="" textlink="">
      <xdr:nvSpPr>
        <xdr:cNvPr id="3" name="左矢印 6">
          <a:extLst>
            <a:ext uri="{FF2B5EF4-FFF2-40B4-BE49-F238E27FC236}">
              <a16:creationId xmlns:a16="http://schemas.microsoft.com/office/drawing/2014/main" id="{A8CD108D-5D38-4845-AB34-92901EFB6ABA}"/>
            </a:ext>
          </a:extLst>
        </xdr:cNvPr>
        <xdr:cNvSpPr/>
      </xdr:nvSpPr>
      <xdr:spPr>
        <a:xfrm>
          <a:off x="8559800" y="1513522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98</xdr:row>
      <xdr:rowOff>85725</xdr:rowOff>
    </xdr:from>
    <xdr:to>
      <xdr:col>11</xdr:col>
      <xdr:colOff>552450</xdr:colOff>
      <xdr:row>102</xdr:row>
      <xdr:rowOff>123825</xdr:rowOff>
    </xdr:to>
    <xdr:sp macro="" textlink="">
      <xdr:nvSpPr>
        <xdr:cNvPr id="8" name="左矢印 6">
          <a:extLst>
            <a:ext uri="{FF2B5EF4-FFF2-40B4-BE49-F238E27FC236}">
              <a16:creationId xmlns:a16="http://schemas.microsoft.com/office/drawing/2014/main" id="{3CE2ED29-7F64-4E28-BF12-86E20A80DFDA}"/>
            </a:ext>
          </a:extLst>
        </xdr:cNvPr>
        <xdr:cNvSpPr/>
      </xdr:nvSpPr>
      <xdr:spPr>
        <a:xfrm>
          <a:off x="8559800" y="17529175"/>
          <a:ext cx="476250" cy="6604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27305</xdr:colOff>
      <xdr:row>29</xdr:row>
      <xdr:rowOff>19685</xdr:rowOff>
    </xdr:from>
    <xdr:to>
      <xdr:col>11</xdr:col>
      <xdr:colOff>512445</xdr:colOff>
      <xdr:row>30</xdr:row>
      <xdr:rowOff>78740</xdr:rowOff>
    </xdr:to>
    <xdr:sp macro="" textlink="">
      <xdr:nvSpPr>
        <xdr:cNvPr id="11" name="左矢印 8">
          <a:extLst>
            <a:ext uri="{FF2B5EF4-FFF2-40B4-BE49-F238E27FC236}">
              <a16:creationId xmlns:a16="http://schemas.microsoft.com/office/drawing/2014/main" id="{CFEDC6C0-A92D-468B-8F12-DD5B090EC0D7}"/>
            </a:ext>
          </a:extLst>
        </xdr:cNvPr>
        <xdr:cNvSpPr/>
      </xdr:nvSpPr>
      <xdr:spPr>
        <a:xfrm>
          <a:off x="8510905" y="7284085"/>
          <a:ext cx="485140" cy="2749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465667</xdr:colOff>
      <xdr:row>3</xdr:row>
      <xdr:rowOff>1241779</xdr:rowOff>
    </xdr:from>
    <xdr:to>
      <xdr:col>19</xdr:col>
      <xdr:colOff>296333</xdr:colOff>
      <xdr:row>21</xdr:row>
      <xdr:rowOff>32561</xdr:rowOff>
    </xdr:to>
    <xdr:pic>
      <xdr:nvPicPr>
        <xdr:cNvPr id="17" name="図 16">
          <a:extLst>
            <a:ext uri="{FF2B5EF4-FFF2-40B4-BE49-F238E27FC236}">
              <a16:creationId xmlns:a16="http://schemas.microsoft.com/office/drawing/2014/main" id="{F1A96C8D-EDF1-0A79-38E7-E765CC165E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1334" y="2032001"/>
          <a:ext cx="4910666" cy="3376893"/>
        </a:xfrm>
        <a:prstGeom prst="rect">
          <a:avLst/>
        </a:prstGeom>
      </xdr:spPr>
    </xdr:pic>
    <xdr:clientData/>
  </xdr:twoCellAnchor>
  <xdr:twoCellAnchor editAs="oneCell">
    <xdr:from>
      <xdr:col>20</xdr:col>
      <xdr:colOff>192333</xdr:colOff>
      <xdr:row>3</xdr:row>
      <xdr:rowOff>1239485</xdr:rowOff>
    </xdr:from>
    <xdr:to>
      <xdr:col>27</xdr:col>
      <xdr:colOff>624319</xdr:colOff>
      <xdr:row>21</xdr:row>
      <xdr:rowOff>56445</xdr:rowOff>
    </xdr:to>
    <xdr:pic>
      <xdr:nvPicPr>
        <xdr:cNvPr id="19" name="図 18">
          <a:extLst>
            <a:ext uri="{FF2B5EF4-FFF2-40B4-BE49-F238E27FC236}">
              <a16:creationId xmlns:a16="http://schemas.microsoft.com/office/drawing/2014/main" id="{B610E35C-4D51-D915-DFA3-BF002B4642F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93000" y="2029707"/>
          <a:ext cx="4876986" cy="3403071"/>
        </a:xfrm>
        <a:prstGeom prst="rect">
          <a:avLst/>
        </a:prstGeom>
      </xdr:spPr>
    </xdr:pic>
    <xdr:clientData/>
  </xdr:twoCellAnchor>
  <xdr:twoCellAnchor editAs="oneCell">
    <xdr:from>
      <xdr:col>28</xdr:col>
      <xdr:colOff>553999</xdr:colOff>
      <xdr:row>3</xdr:row>
      <xdr:rowOff>1191929</xdr:rowOff>
    </xdr:from>
    <xdr:to>
      <xdr:col>36</xdr:col>
      <xdr:colOff>441538</xdr:colOff>
      <xdr:row>21</xdr:row>
      <xdr:rowOff>14112</xdr:rowOff>
    </xdr:to>
    <xdr:pic>
      <xdr:nvPicPr>
        <xdr:cNvPr id="21" name="図 20">
          <a:extLst>
            <a:ext uri="{FF2B5EF4-FFF2-40B4-BE49-F238E27FC236}">
              <a16:creationId xmlns:a16="http://schemas.microsoft.com/office/drawing/2014/main" id="{F11A93D7-3F87-A7EA-3A87-CD19E2D6F7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434666" y="1982151"/>
          <a:ext cx="4967539" cy="34082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31750</xdr:colOff>
      <xdr:row>100</xdr:row>
      <xdr:rowOff>205317</xdr:rowOff>
    </xdr:from>
    <xdr:to>
      <xdr:col>5</xdr:col>
      <xdr:colOff>621646</xdr:colOff>
      <xdr:row>108</xdr:row>
      <xdr:rowOff>175684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175000" y="22074717"/>
          <a:ext cx="589896" cy="1697567"/>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200">
              <a:solidFill>
                <a:srgbClr val="0070C0"/>
              </a:solidFill>
            </a:rPr>
            <a:t>警戒レベル２</a:t>
          </a:r>
          <a:br>
            <a:rPr kumimoji="1" lang="en-US" altLang="ja-JP" sz="1200">
              <a:solidFill>
                <a:sysClr val="windowText" lastClr="000000"/>
              </a:solidFill>
            </a:rPr>
          </a:br>
          <a:r>
            <a:rPr kumimoji="1" lang="ja-JP" altLang="en-US" sz="1400">
              <a:solidFill>
                <a:sysClr val="windowText" lastClr="000000"/>
              </a:solidFill>
            </a:rPr>
            <a:t>注意体制確立</a:t>
          </a:r>
        </a:p>
      </xdr:txBody>
    </xdr:sp>
    <xdr:clientData/>
  </xdr:twoCellAnchor>
  <xdr:twoCellAnchor>
    <xdr:from>
      <xdr:col>4</xdr:col>
      <xdr:colOff>548509</xdr:colOff>
      <xdr:row>103</xdr:row>
      <xdr:rowOff>69851</xdr:rowOff>
    </xdr:from>
    <xdr:to>
      <xdr:col>5</xdr:col>
      <xdr:colOff>77004</xdr:colOff>
      <xdr:row>106</xdr:row>
      <xdr:rowOff>122767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063109" y="22586951"/>
          <a:ext cx="157145" cy="70061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110</xdr:row>
      <xdr:rowOff>60216</xdr:rowOff>
    </xdr:from>
    <xdr:to>
      <xdr:col>6</xdr:col>
      <xdr:colOff>875</xdr:colOff>
      <xdr:row>120</xdr:row>
      <xdr:rowOff>5474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181350" y="24088616"/>
          <a:ext cx="591425" cy="2104258"/>
        </a:xfrm>
        <a:prstGeom prst="roundRect">
          <a:avLst/>
        </a:prstGeom>
        <a:solidFill>
          <a:srgbClr val="F6BA98"/>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200">
              <a:solidFill>
                <a:srgbClr val="0070C0"/>
              </a:solidFill>
            </a:rPr>
            <a:t>警戒レベル３</a:t>
          </a:r>
          <a:br>
            <a:rPr kumimoji="1" lang="en-US" altLang="ja-JP" sz="1400">
              <a:solidFill>
                <a:sysClr val="windowText" lastClr="000000"/>
              </a:solidFill>
            </a:rPr>
          </a:br>
          <a:r>
            <a:rPr kumimoji="1" lang="ja-JP" altLang="en-US" sz="1400">
              <a:solidFill>
                <a:sysClr val="windowText" lastClr="000000"/>
              </a:solidFill>
            </a:rPr>
            <a:t>警戒体制確立</a:t>
          </a:r>
        </a:p>
      </xdr:txBody>
    </xdr:sp>
    <xdr:clientData/>
  </xdr:twoCellAnchor>
  <xdr:twoCellAnchor>
    <xdr:from>
      <xdr:col>4</xdr:col>
      <xdr:colOff>558362</xdr:colOff>
      <xdr:row>113</xdr:row>
      <xdr:rowOff>104595</xdr:rowOff>
    </xdr:from>
    <xdr:to>
      <xdr:col>5</xdr:col>
      <xdr:colOff>77003</xdr:colOff>
      <xdr:row>116</xdr:row>
      <xdr:rowOff>157511</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072962" y="24780695"/>
          <a:ext cx="147291" cy="70061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25400</xdr:colOff>
      <xdr:row>120</xdr:row>
      <xdr:rowOff>208017</xdr:rowOff>
    </xdr:from>
    <xdr:to>
      <xdr:col>5</xdr:col>
      <xdr:colOff>617966</xdr:colOff>
      <xdr:row>127</xdr:row>
      <xdr:rowOff>208017</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168650" y="26395417"/>
          <a:ext cx="592566" cy="1943100"/>
        </a:xfrm>
        <a:prstGeom prst="roundRect">
          <a:avLst/>
        </a:prstGeom>
        <a:solidFill>
          <a:srgbClr val="D498D5"/>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200">
              <a:solidFill>
                <a:srgbClr val="0070C0"/>
              </a:solidFill>
            </a:rPr>
            <a:t>警戒レベル４</a:t>
          </a:r>
          <a:br>
            <a:rPr kumimoji="1" lang="en-US" altLang="ja-JP" sz="1400">
              <a:solidFill>
                <a:sysClr val="windowText" lastClr="000000"/>
              </a:solidFill>
            </a:rPr>
          </a:br>
          <a:r>
            <a:rPr kumimoji="1" lang="ja-JP" altLang="en-US" sz="1400">
              <a:solidFill>
                <a:sysClr val="windowText" lastClr="000000"/>
              </a:solidFill>
            </a:rPr>
            <a:t>非常体制確立</a:t>
          </a:r>
        </a:p>
      </xdr:txBody>
    </xdr:sp>
    <xdr:clientData/>
  </xdr:twoCellAnchor>
  <xdr:twoCellAnchor>
    <xdr:from>
      <xdr:col>4</xdr:col>
      <xdr:colOff>543690</xdr:colOff>
      <xdr:row>123</xdr:row>
      <xdr:rowOff>209550</xdr:rowOff>
    </xdr:from>
    <xdr:to>
      <xdr:col>5</xdr:col>
      <xdr:colOff>62331</xdr:colOff>
      <xdr:row>127</xdr:row>
      <xdr:rowOff>0</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058290" y="27044650"/>
          <a:ext cx="147291" cy="70061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120</xdr:row>
      <xdr:rowOff>0</xdr:rowOff>
    </xdr:from>
    <xdr:to>
      <xdr:col>5</xdr:col>
      <xdr:colOff>603249</xdr:colOff>
      <xdr:row>120</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109</xdr:row>
      <xdr:rowOff>0</xdr:rowOff>
    </xdr:from>
    <xdr:to>
      <xdr:col>5</xdr:col>
      <xdr:colOff>603249</xdr:colOff>
      <xdr:row>109</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50800</xdr:colOff>
      <xdr:row>240</xdr:row>
      <xdr:rowOff>177800</xdr:rowOff>
    </xdr:from>
    <xdr:to>
      <xdr:col>11</xdr:col>
      <xdr:colOff>298450</xdr:colOff>
      <xdr:row>243</xdr:row>
      <xdr:rowOff>161925</xdr:rowOff>
    </xdr:to>
    <xdr:sp macro="" textlink="">
      <xdr:nvSpPr>
        <xdr:cNvPr id="10" name="左矢印 9">
          <a:extLst>
            <a:ext uri="{FF2B5EF4-FFF2-40B4-BE49-F238E27FC236}">
              <a16:creationId xmlns:a16="http://schemas.microsoft.com/office/drawing/2014/main" id="{00000000-0008-0000-0100-00000A000000}"/>
            </a:ext>
          </a:extLst>
        </xdr:cNvPr>
        <xdr:cNvSpPr/>
      </xdr:nvSpPr>
      <xdr:spPr>
        <a:xfrm>
          <a:off x="6908800" y="207518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180</xdr:row>
      <xdr:rowOff>0</xdr:rowOff>
    </xdr:from>
    <xdr:to>
      <xdr:col>11</xdr:col>
      <xdr:colOff>476250</xdr:colOff>
      <xdr:row>182</xdr:row>
      <xdr:rowOff>212725</xdr:rowOff>
    </xdr:to>
    <xdr:sp macro="" textlink="">
      <xdr:nvSpPr>
        <xdr:cNvPr id="12" name="左矢印 11">
          <a:extLst>
            <a:ext uri="{FF2B5EF4-FFF2-40B4-BE49-F238E27FC236}">
              <a16:creationId xmlns:a16="http://schemas.microsoft.com/office/drawing/2014/main" id="{00000000-0008-0000-0100-00000C000000}"/>
            </a:ext>
          </a:extLst>
        </xdr:cNvPr>
        <xdr:cNvSpPr/>
      </xdr:nvSpPr>
      <xdr:spPr>
        <a:xfrm>
          <a:off x="7086600" y="48958500"/>
          <a:ext cx="476250" cy="6699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63500</xdr:colOff>
      <xdr:row>250</xdr:row>
      <xdr:rowOff>219075</xdr:rowOff>
    </xdr:from>
    <xdr:to>
      <xdr:col>18</xdr:col>
      <xdr:colOff>180603</xdr:colOff>
      <xdr:row>265</xdr:row>
      <xdr:rowOff>95249</xdr:rowOff>
    </xdr:to>
    <xdr:pic>
      <xdr:nvPicPr>
        <xdr:cNvPr id="11" name="図 10">
          <a:extLst>
            <a:ext uri="{FF2B5EF4-FFF2-40B4-BE49-F238E27FC236}">
              <a16:creationId xmlns:a16="http://schemas.microsoft.com/office/drawing/2014/main" id="{F04719A7-2D89-4FE8-A941-369BCAC554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9400" y="22659975"/>
          <a:ext cx="4905003" cy="3305175"/>
        </a:xfrm>
        <a:prstGeom prst="rect">
          <a:avLst/>
        </a:prstGeom>
      </xdr:spPr>
    </xdr:pic>
    <xdr:clientData/>
  </xdr:twoCellAnchor>
  <xdr:twoCellAnchor>
    <xdr:from>
      <xdr:col>11</xdr:col>
      <xdr:colOff>133349</xdr:colOff>
      <xdr:row>246</xdr:row>
      <xdr:rowOff>190500</xdr:rowOff>
    </xdr:from>
    <xdr:to>
      <xdr:col>26</xdr:col>
      <xdr:colOff>171449</xdr:colOff>
      <xdr:row>250</xdr:row>
      <xdr:rowOff>121444</xdr:rowOff>
    </xdr:to>
    <xdr:sp macro="" textlink="">
      <xdr:nvSpPr>
        <xdr:cNvPr id="13" name="テキスト ボックス 12">
          <a:extLst>
            <a:ext uri="{FF2B5EF4-FFF2-40B4-BE49-F238E27FC236}">
              <a16:creationId xmlns:a16="http://schemas.microsoft.com/office/drawing/2014/main" id="{44A79399-2EEA-4404-8107-BD77DBC266D4}"/>
            </a:ext>
          </a:extLst>
        </xdr:cNvPr>
        <xdr:cNvSpPr txBox="1"/>
      </xdr:nvSpPr>
      <xdr:spPr>
        <a:xfrm>
          <a:off x="6699249" y="21717000"/>
          <a:ext cx="9906000" cy="845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①　しずマップ　（洪水ハザードマップ）</a:t>
          </a:r>
          <a:endParaRPr kumimoji="1" lang="en-US" altLang="ja-JP" sz="1100" kern="1200"/>
        </a:p>
        <a:p>
          <a:r>
            <a:rPr kumimoji="1" lang="ja-JP" altLang="en-US" sz="1100" kern="1200"/>
            <a:t>　　「土砂災害に関する情報」にレ点が入った状態の</a:t>
          </a:r>
          <a:r>
            <a:rPr kumimoji="1" lang="en-US" altLang="ja-JP" sz="1100" kern="1200"/>
            <a:t>URL</a:t>
          </a:r>
          <a:r>
            <a:rPr kumimoji="1" lang="ja-JP" altLang="en-US" sz="1100" kern="1200"/>
            <a:t>　</a:t>
          </a:r>
          <a:endParaRPr kumimoji="1" lang="en-US" altLang="ja-JP" sz="1100" kern="1200"/>
        </a:p>
        <a:p>
          <a:r>
            <a:rPr kumimoji="1" lang="en-US" altLang="ja-JP" sz="1100" kern="1200"/>
            <a:t>https://city.shizuoka.geocloud.jp/webgis/?z=15&amp;ll=34.975017%2C138.383725&amp;t=roadmap&amp;mp=101&amp;op=70&amp;ot=1&amp;vlf=000001df7f80000000000000000000000000</a:t>
          </a:r>
        </a:p>
      </xdr:txBody>
    </xdr:sp>
    <xdr:clientData/>
  </xdr:twoCellAnchor>
  <xdr:twoCellAnchor editAs="oneCell">
    <xdr:from>
      <xdr:col>18</xdr:col>
      <xdr:colOff>244475</xdr:colOff>
      <xdr:row>250</xdr:row>
      <xdr:rowOff>215900</xdr:rowOff>
    </xdr:from>
    <xdr:to>
      <xdr:col>25</xdr:col>
      <xdr:colOff>549274</xdr:colOff>
      <xdr:row>265</xdr:row>
      <xdr:rowOff>68516</xdr:rowOff>
    </xdr:to>
    <xdr:pic>
      <xdr:nvPicPr>
        <xdr:cNvPr id="14" name="図 13">
          <a:extLst>
            <a:ext uri="{FF2B5EF4-FFF2-40B4-BE49-F238E27FC236}">
              <a16:creationId xmlns:a16="http://schemas.microsoft.com/office/drawing/2014/main" id="{582E8FD4-2961-4028-96F1-76E66B6856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98275" y="22656800"/>
          <a:ext cx="4749799" cy="32816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ousai.go.jp/oukyu/hinankankoku/h30_hinankankoku_guideline/pdf/campaign.pdf" TargetMode="External"/><Relationship Id="rId1" Type="http://schemas.openxmlformats.org/officeDocument/2006/relationships/hyperlink" Target="https://www.city.shizuoka.lg.jp/s4268/s000287.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27"/>
  <sheetViews>
    <sheetView view="pageBreakPreview" topLeftCell="A3" zoomScale="45" zoomScaleNormal="100" zoomScaleSheetLayoutView="45" workbookViewId="0">
      <selection activeCell="AA36" sqref="AA36"/>
    </sheetView>
  </sheetViews>
  <sheetFormatPr defaultColWidth="9" defaultRowHeight="14" x14ac:dyDescent="0.2"/>
  <cols>
    <col min="1" max="1" width="4.453125" style="1" customWidth="1"/>
    <col min="2" max="2" width="40" style="1" customWidth="1"/>
    <col min="3" max="3" width="5.81640625" style="1" customWidth="1"/>
    <col min="4" max="4" width="3.453125" style="1" bestFit="1" customWidth="1"/>
    <col min="5" max="5" width="4.453125" style="1" customWidth="1"/>
    <col min="6" max="6" width="3.453125" style="1" bestFit="1" customWidth="1"/>
    <col min="7" max="7" width="4.453125" style="1" customWidth="1"/>
    <col min="8" max="8" width="3.36328125" style="1" customWidth="1"/>
    <col min="9" max="9" width="6.453125" style="1" customWidth="1"/>
    <col min="10" max="10" width="4.36328125" style="1" customWidth="1"/>
    <col min="11" max="11" width="35.36328125" style="34" customWidth="1"/>
    <col min="12" max="16384" width="9" style="1"/>
  </cols>
  <sheetData>
    <row r="1" spans="1:11" ht="21" x14ac:dyDescent="0.2">
      <c r="A1" s="26" t="s">
        <v>29</v>
      </c>
    </row>
    <row r="2" spans="1:11" ht="17.25" customHeight="1" x14ac:dyDescent="0.2"/>
    <row r="3" spans="1:11" ht="24" thickBot="1" x14ac:dyDescent="0.25">
      <c r="A3" s="27" t="s">
        <v>84</v>
      </c>
    </row>
    <row r="4" spans="1:11" ht="140.4" customHeight="1" thickBot="1" x14ac:dyDescent="0.25">
      <c r="A4" s="122" t="s">
        <v>180</v>
      </c>
      <c r="B4" s="123"/>
      <c r="C4" s="123"/>
      <c r="D4" s="123"/>
      <c r="E4" s="123"/>
      <c r="F4" s="123"/>
      <c r="G4" s="123"/>
      <c r="H4" s="123"/>
      <c r="I4" s="123"/>
      <c r="J4" s="123"/>
      <c r="K4" s="124"/>
    </row>
    <row r="5" spans="1:11" ht="17.25" customHeight="1" x14ac:dyDescent="0.2"/>
    <row r="6" spans="1:11" ht="17.25" customHeight="1" x14ac:dyDescent="0.2"/>
    <row r="7" spans="1:11" ht="17.25" customHeight="1" x14ac:dyDescent="0.2">
      <c r="A7" s="125" t="s">
        <v>0</v>
      </c>
      <c r="B7" s="126"/>
      <c r="C7" s="126" t="s">
        <v>1</v>
      </c>
      <c r="D7" s="126"/>
      <c r="E7" s="126"/>
      <c r="F7" s="126"/>
      <c r="G7" s="126"/>
      <c r="H7" s="126"/>
      <c r="I7" s="126"/>
      <c r="J7" s="59"/>
      <c r="K7" s="35" t="s">
        <v>2</v>
      </c>
    </row>
    <row r="8" spans="1:11" ht="17.25" customHeight="1" x14ac:dyDescent="0.2">
      <c r="A8" s="97" t="s">
        <v>21</v>
      </c>
      <c r="B8" s="98"/>
      <c r="C8" s="5"/>
      <c r="D8" s="5"/>
      <c r="E8" s="5"/>
      <c r="F8" s="5"/>
      <c r="G8" s="5"/>
      <c r="H8" s="5"/>
      <c r="I8" s="5"/>
      <c r="J8" s="5"/>
      <c r="K8" s="36"/>
    </row>
    <row r="9" spans="1:11" ht="7.5" customHeight="1" thickBot="1" x14ac:dyDescent="0.25">
      <c r="A9" s="10"/>
      <c r="B9" s="8"/>
      <c r="C9" s="8"/>
      <c r="D9" s="8"/>
      <c r="E9" s="8"/>
      <c r="F9" s="8"/>
      <c r="G9" s="8"/>
      <c r="H9" s="8"/>
      <c r="I9" s="8"/>
      <c r="J9" s="8"/>
      <c r="K9" s="37"/>
    </row>
    <row r="10" spans="1:11" s="3" customFormat="1" ht="17.25" customHeight="1" thickBot="1" x14ac:dyDescent="0.25">
      <c r="A10" s="24" t="s">
        <v>123</v>
      </c>
      <c r="B10" s="25" t="s">
        <v>133</v>
      </c>
      <c r="C10" s="50">
        <f ca="1">YEAR(TODAY())</f>
        <v>2026</v>
      </c>
      <c r="D10" s="12" t="s">
        <v>30</v>
      </c>
      <c r="E10" s="50">
        <v>1</v>
      </c>
      <c r="F10" s="12" t="s">
        <v>31</v>
      </c>
      <c r="G10" s="50">
        <v>1</v>
      </c>
      <c r="H10" s="12" t="s">
        <v>32</v>
      </c>
      <c r="I10" s="12"/>
      <c r="J10" s="12"/>
      <c r="K10" s="53" t="s">
        <v>222</v>
      </c>
    </row>
    <row r="11" spans="1:11" s="3" customFormat="1" ht="7.5" customHeight="1" thickBot="1" x14ac:dyDescent="0.25">
      <c r="A11" s="11"/>
      <c r="B11" s="9"/>
      <c r="C11" s="9"/>
      <c r="D11" s="12"/>
      <c r="E11" s="9"/>
      <c r="F11" s="12"/>
      <c r="G11" s="9"/>
      <c r="H11" s="12"/>
      <c r="I11" s="12"/>
      <c r="J11" s="12"/>
      <c r="K11" s="38"/>
    </row>
    <row r="12" spans="1:11" ht="17.25" customHeight="1" thickBot="1" x14ac:dyDescent="0.25">
      <c r="A12" s="18" t="s">
        <v>123</v>
      </c>
      <c r="B12" s="23" t="s">
        <v>134</v>
      </c>
      <c r="C12" s="117" t="s">
        <v>189</v>
      </c>
      <c r="D12" s="118"/>
      <c r="E12" s="118"/>
      <c r="F12" s="118"/>
      <c r="G12" s="118"/>
      <c r="H12" s="118"/>
      <c r="I12" s="119"/>
      <c r="J12" s="57"/>
      <c r="K12" s="54" t="s">
        <v>223</v>
      </c>
    </row>
    <row r="13" spans="1:11" ht="7.5" customHeight="1" thickBot="1" x14ac:dyDescent="0.25">
      <c r="A13" s="14"/>
      <c r="B13" s="17"/>
      <c r="C13" s="56"/>
      <c r="D13" s="56"/>
      <c r="E13" s="56"/>
      <c r="F13" s="56"/>
      <c r="G13" s="56"/>
      <c r="H13" s="56"/>
      <c r="I13" s="56"/>
      <c r="J13" s="56"/>
      <c r="K13" s="39"/>
    </row>
    <row r="14" spans="1:11" ht="17.25" customHeight="1" thickBot="1" x14ac:dyDescent="0.25">
      <c r="A14" s="18" t="s">
        <v>123</v>
      </c>
      <c r="B14" s="23" t="s">
        <v>181</v>
      </c>
      <c r="C14" s="117" t="s">
        <v>323</v>
      </c>
      <c r="D14" s="118"/>
      <c r="E14" s="118"/>
      <c r="F14" s="118"/>
      <c r="G14" s="118"/>
      <c r="H14" s="118"/>
      <c r="I14" s="119"/>
      <c r="J14" s="57"/>
      <c r="K14" s="54" t="s">
        <v>224</v>
      </c>
    </row>
    <row r="15" spans="1:11" ht="7.5" customHeight="1" thickBot="1" x14ac:dyDescent="0.25">
      <c r="A15" s="14"/>
      <c r="B15" s="17"/>
      <c r="C15" s="57"/>
      <c r="D15" s="57"/>
      <c r="E15" s="57"/>
      <c r="F15" s="57"/>
      <c r="G15" s="57"/>
      <c r="H15" s="57"/>
      <c r="I15" s="57"/>
      <c r="J15" s="57"/>
      <c r="K15" s="39"/>
    </row>
    <row r="16" spans="1:11" ht="17.25" customHeight="1" thickBot="1" x14ac:dyDescent="0.25">
      <c r="A16" s="18" t="s">
        <v>123</v>
      </c>
      <c r="B16" s="23" t="s">
        <v>184</v>
      </c>
      <c r="C16" s="117" t="s">
        <v>190</v>
      </c>
      <c r="D16" s="118"/>
      <c r="E16" s="118"/>
      <c r="F16" s="118"/>
      <c r="G16" s="118"/>
      <c r="H16" s="118"/>
      <c r="I16" s="119"/>
      <c r="J16" s="57"/>
      <c r="K16" s="54" t="s">
        <v>225</v>
      </c>
    </row>
    <row r="17" spans="1:18" ht="7.5" customHeight="1" thickBot="1" x14ac:dyDescent="0.25">
      <c r="A17" s="14"/>
      <c r="B17" s="17"/>
      <c r="C17" s="56"/>
      <c r="D17" s="56"/>
      <c r="E17" s="56"/>
      <c r="F17" s="56"/>
      <c r="G17" s="56"/>
      <c r="H17" s="56"/>
      <c r="I17" s="56"/>
      <c r="J17" s="56"/>
      <c r="K17" s="39"/>
    </row>
    <row r="18" spans="1:18" ht="17.25" customHeight="1" thickBot="1" x14ac:dyDescent="0.25">
      <c r="A18" s="18" t="s">
        <v>123</v>
      </c>
      <c r="B18" s="23" t="s">
        <v>182</v>
      </c>
      <c r="C18" s="99" t="s">
        <v>187</v>
      </c>
      <c r="D18" s="100"/>
      <c r="E18" s="100"/>
      <c r="F18" s="100"/>
      <c r="G18" s="100"/>
      <c r="H18" s="100"/>
      <c r="I18" s="101"/>
      <c r="J18" s="62"/>
      <c r="K18" s="54" t="s">
        <v>226</v>
      </c>
    </row>
    <row r="19" spans="1:18" ht="7.5" customHeight="1" thickBot="1" x14ac:dyDescent="0.25">
      <c r="A19" s="14"/>
      <c r="B19" s="17"/>
      <c r="C19" s="15"/>
      <c r="D19" s="15"/>
      <c r="E19" s="15"/>
      <c r="F19" s="15"/>
      <c r="G19" s="15"/>
      <c r="H19" s="15"/>
      <c r="I19" s="15"/>
      <c r="J19" s="15"/>
      <c r="K19" s="39"/>
      <c r="M19" s="87"/>
      <c r="N19" s="87"/>
      <c r="O19" s="87"/>
      <c r="P19" s="87"/>
      <c r="Q19" s="87"/>
    </row>
    <row r="20" spans="1:18" ht="17.25" customHeight="1" thickBot="1" x14ac:dyDescent="0.25">
      <c r="A20" s="18" t="s">
        <v>123</v>
      </c>
      <c r="B20" s="23" t="s">
        <v>384</v>
      </c>
      <c r="C20" s="92" t="s">
        <v>383</v>
      </c>
      <c r="D20" s="93"/>
      <c r="E20" s="93"/>
      <c r="F20" s="93"/>
      <c r="G20" s="93"/>
      <c r="H20" s="93"/>
      <c r="I20" s="94"/>
      <c r="J20" s="63"/>
      <c r="K20" s="54" t="s">
        <v>227</v>
      </c>
      <c r="M20" s="87"/>
      <c r="N20" s="87"/>
      <c r="O20" s="87"/>
      <c r="P20" s="87"/>
      <c r="Q20" s="87"/>
    </row>
    <row r="21" spans="1:18" ht="7.5" customHeight="1" thickBot="1" x14ac:dyDescent="0.25">
      <c r="A21" s="14"/>
      <c r="B21" s="17"/>
      <c r="C21" s="58"/>
      <c r="D21" s="58"/>
      <c r="E21" s="58"/>
      <c r="F21" s="58"/>
      <c r="G21" s="58"/>
      <c r="H21" s="58"/>
      <c r="I21" s="58"/>
      <c r="J21" s="58"/>
      <c r="K21" s="39"/>
    </row>
    <row r="22" spans="1:18" ht="17.25" customHeight="1" thickBot="1" x14ac:dyDescent="0.25">
      <c r="A22" s="18" t="s">
        <v>123</v>
      </c>
      <c r="B22" s="23" t="s">
        <v>183</v>
      </c>
      <c r="C22" s="99" t="s">
        <v>167</v>
      </c>
      <c r="D22" s="100"/>
      <c r="E22" s="100"/>
      <c r="F22" s="100"/>
      <c r="G22" s="100"/>
      <c r="H22" s="100"/>
      <c r="I22" s="101"/>
      <c r="J22" s="62"/>
      <c r="K22" s="54" t="s">
        <v>227</v>
      </c>
    </row>
    <row r="23" spans="1:18" ht="7.5" customHeight="1" thickBot="1" x14ac:dyDescent="0.25">
      <c r="A23" s="14"/>
      <c r="B23" s="17"/>
      <c r="C23" s="58"/>
      <c r="D23" s="58"/>
      <c r="E23" s="58"/>
      <c r="F23" s="58"/>
      <c r="G23" s="58"/>
      <c r="H23" s="58"/>
      <c r="I23" s="58"/>
      <c r="J23" s="58"/>
      <c r="K23" s="39"/>
    </row>
    <row r="24" spans="1:18" ht="17.25" customHeight="1" thickBot="1" x14ac:dyDescent="0.25">
      <c r="A24" s="18" t="s">
        <v>123</v>
      </c>
      <c r="B24" s="23" t="s">
        <v>185</v>
      </c>
      <c r="C24" s="92" t="s">
        <v>209</v>
      </c>
      <c r="D24" s="93"/>
      <c r="E24" s="93"/>
      <c r="F24" s="93"/>
      <c r="G24" s="93"/>
      <c r="H24" s="93"/>
      <c r="I24" s="94"/>
      <c r="J24" s="62"/>
      <c r="K24" s="54" t="s">
        <v>306</v>
      </c>
      <c r="M24" s="146" t="s">
        <v>188</v>
      </c>
      <c r="N24" s="147"/>
      <c r="O24" s="147"/>
      <c r="P24" s="147"/>
      <c r="Q24" s="147"/>
      <c r="R24" s="147"/>
    </row>
    <row r="25" spans="1:18" ht="7.5" customHeight="1" thickBot="1" x14ac:dyDescent="0.25">
      <c r="A25" s="14"/>
      <c r="B25" s="17"/>
      <c r="C25" s="58"/>
      <c r="D25" s="58"/>
      <c r="E25" s="58"/>
      <c r="F25" s="58"/>
      <c r="G25" s="58"/>
      <c r="H25" s="58"/>
      <c r="I25" s="58"/>
      <c r="J25" s="58"/>
      <c r="K25" s="39"/>
      <c r="M25" s="147"/>
      <c r="N25" s="147"/>
      <c r="O25" s="147"/>
      <c r="P25" s="147"/>
      <c r="Q25" s="147"/>
      <c r="R25" s="147"/>
    </row>
    <row r="26" spans="1:18" ht="17.25" customHeight="1" thickBot="1" x14ac:dyDescent="0.25">
      <c r="A26" s="18" t="s">
        <v>123</v>
      </c>
      <c r="B26" s="23" t="s">
        <v>186</v>
      </c>
      <c r="C26" s="99" t="s">
        <v>191</v>
      </c>
      <c r="D26" s="100"/>
      <c r="E26" s="100"/>
      <c r="F26" s="100"/>
      <c r="G26" s="100"/>
      <c r="H26" s="100"/>
      <c r="I26" s="101"/>
      <c r="J26" s="62"/>
      <c r="K26" s="54" t="s">
        <v>306</v>
      </c>
      <c r="M26" s="147"/>
      <c r="N26" s="147"/>
      <c r="O26" s="147"/>
      <c r="P26" s="147"/>
      <c r="Q26" s="147"/>
      <c r="R26" s="147"/>
    </row>
    <row r="27" spans="1:18" ht="7.5" customHeight="1" thickBot="1" x14ac:dyDescent="0.25">
      <c r="A27" s="14"/>
      <c r="B27" s="17"/>
      <c r="C27" s="15"/>
      <c r="D27" s="15"/>
      <c r="E27" s="15"/>
      <c r="F27" s="15"/>
      <c r="G27" s="15"/>
      <c r="H27" s="15"/>
      <c r="I27" s="15"/>
      <c r="J27" s="15"/>
      <c r="K27" s="39"/>
      <c r="M27" s="2"/>
      <c r="N27" s="2"/>
      <c r="O27" s="2"/>
      <c r="P27" s="2"/>
      <c r="Q27" s="2"/>
    </row>
    <row r="28" spans="1:18" ht="17.25" customHeight="1" thickBot="1" x14ac:dyDescent="0.25">
      <c r="A28" s="18" t="s">
        <v>123</v>
      </c>
      <c r="B28" s="55" t="s">
        <v>207</v>
      </c>
      <c r="C28" s="92" t="s">
        <v>234</v>
      </c>
      <c r="D28" s="93"/>
      <c r="E28" s="93"/>
      <c r="F28" s="93"/>
      <c r="G28" s="93"/>
      <c r="H28" s="93"/>
      <c r="I28" s="94"/>
      <c r="J28" s="63"/>
      <c r="K28" s="54" t="s">
        <v>306</v>
      </c>
      <c r="M28" s="145" t="s">
        <v>208</v>
      </c>
      <c r="N28" s="145"/>
      <c r="O28" s="145"/>
      <c r="P28" s="145"/>
      <c r="Q28" s="145"/>
      <c r="R28" s="145"/>
    </row>
    <row r="29" spans="1:18" ht="7.5" customHeight="1" thickBot="1" x14ac:dyDescent="0.25">
      <c r="A29" s="18"/>
      <c r="B29" s="2"/>
      <c r="C29" s="16"/>
      <c r="D29" s="16"/>
      <c r="E29" s="16"/>
      <c r="F29" s="16"/>
      <c r="G29" s="16"/>
      <c r="H29" s="16"/>
      <c r="I29" s="16"/>
      <c r="J29" s="16"/>
      <c r="K29" s="39"/>
      <c r="M29" s="145"/>
      <c r="N29" s="145"/>
      <c r="O29" s="145"/>
      <c r="P29" s="145"/>
      <c r="Q29" s="145"/>
      <c r="R29" s="145"/>
    </row>
    <row r="30" spans="1:18" ht="17.25" customHeight="1" thickBot="1" x14ac:dyDescent="0.25">
      <c r="A30" s="18" t="s">
        <v>123</v>
      </c>
      <c r="B30" s="55" t="s">
        <v>376</v>
      </c>
      <c r="C30" s="133" t="s">
        <v>377</v>
      </c>
      <c r="D30" s="134"/>
      <c r="E30" s="134"/>
      <c r="F30" s="134"/>
      <c r="G30" s="134"/>
      <c r="H30" s="134"/>
      <c r="I30" s="135"/>
      <c r="J30" s="63"/>
      <c r="K30" s="54" t="s">
        <v>306</v>
      </c>
      <c r="M30" s="145"/>
      <c r="N30" s="145"/>
      <c r="O30" s="145"/>
      <c r="P30" s="145"/>
      <c r="Q30" s="145"/>
      <c r="R30" s="145"/>
    </row>
    <row r="31" spans="1:18" ht="7.5" customHeight="1" x14ac:dyDescent="0.2">
      <c r="A31" s="18"/>
      <c r="B31" s="2"/>
      <c r="C31" s="16"/>
      <c r="D31" s="16"/>
      <c r="E31" s="16"/>
      <c r="F31" s="16"/>
      <c r="G31" s="16"/>
      <c r="H31" s="16"/>
      <c r="I31" s="16"/>
      <c r="J31" s="16"/>
      <c r="K31" s="39"/>
      <c r="M31" s="145"/>
      <c r="N31" s="145"/>
      <c r="O31" s="145"/>
      <c r="P31" s="145"/>
      <c r="Q31" s="145"/>
      <c r="R31" s="145"/>
    </row>
    <row r="32" spans="1:18" ht="17.25" customHeight="1" x14ac:dyDescent="0.2">
      <c r="A32" s="90" t="s">
        <v>132</v>
      </c>
      <c r="B32" s="91"/>
      <c r="C32" s="44"/>
      <c r="D32" s="44"/>
      <c r="E32" s="44"/>
      <c r="F32" s="44"/>
      <c r="G32" s="44"/>
      <c r="H32" s="44"/>
      <c r="I32" s="44"/>
      <c r="J32" s="44"/>
      <c r="K32" s="45"/>
      <c r="M32" s="145"/>
      <c r="N32" s="145"/>
      <c r="O32" s="145"/>
      <c r="P32" s="145"/>
      <c r="Q32" s="145"/>
      <c r="R32" s="145"/>
    </row>
    <row r="33" spans="1:17" ht="7.5" customHeight="1" thickBot="1" x14ac:dyDescent="0.25">
      <c r="A33" s="18"/>
      <c r="B33" s="2"/>
      <c r="C33" s="16"/>
      <c r="D33" s="16"/>
      <c r="E33" s="16"/>
      <c r="F33" s="16"/>
      <c r="G33" s="16"/>
      <c r="H33" s="16"/>
      <c r="I33" s="16"/>
      <c r="J33" s="16"/>
      <c r="K33" s="39"/>
    </row>
    <row r="34" spans="1:17" ht="17.25" customHeight="1" thickBot="1" x14ac:dyDescent="0.25">
      <c r="A34" s="18"/>
      <c r="B34" s="2" t="s">
        <v>61</v>
      </c>
      <c r="C34" s="115" t="s">
        <v>43</v>
      </c>
      <c r="D34" s="115"/>
      <c r="E34" s="69">
        <v>5</v>
      </c>
      <c r="F34" s="68" t="s">
        <v>304</v>
      </c>
      <c r="G34" s="115" t="s">
        <v>42</v>
      </c>
      <c r="H34" s="115"/>
      <c r="I34" s="69">
        <v>10</v>
      </c>
      <c r="J34" s="66" t="s">
        <v>304</v>
      </c>
      <c r="K34" s="54" t="s">
        <v>305</v>
      </c>
      <c r="M34" s="110" t="s">
        <v>83</v>
      </c>
      <c r="N34" s="111"/>
      <c r="O34" s="111"/>
      <c r="P34" s="111"/>
      <c r="Q34" s="111"/>
    </row>
    <row r="35" spans="1:17" ht="7.5" customHeight="1" thickBot="1" x14ac:dyDescent="0.25">
      <c r="A35" s="18"/>
      <c r="B35" s="2"/>
      <c r="C35" s="16"/>
      <c r="D35" s="16"/>
      <c r="E35" s="60"/>
      <c r="F35" s="16"/>
      <c r="G35" s="16"/>
      <c r="H35" s="16"/>
      <c r="I35" s="16"/>
      <c r="J35" s="16"/>
      <c r="K35" s="54"/>
      <c r="M35" s="111"/>
      <c r="N35" s="111"/>
      <c r="O35" s="111"/>
      <c r="P35" s="111"/>
      <c r="Q35" s="111"/>
    </row>
    <row r="36" spans="1:17" ht="17.25" customHeight="1" thickBot="1" x14ac:dyDescent="0.25">
      <c r="A36" s="18"/>
      <c r="B36" s="2" t="s">
        <v>46</v>
      </c>
      <c r="C36" s="115" t="s">
        <v>43</v>
      </c>
      <c r="D36" s="115"/>
      <c r="E36" s="69">
        <v>5</v>
      </c>
      <c r="F36" s="68" t="s">
        <v>304</v>
      </c>
      <c r="G36" s="115" t="s">
        <v>42</v>
      </c>
      <c r="H36" s="115"/>
      <c r="I36" s="69">
        <v>10</v>
      </c>
      <c r="J36" s="66" t="s">
        <v>304</v>
      </c>
      <c r="K36" s="54" t="s">
        <v>305</v>
      </c>
      <c r="M36" s="111"/>
      <c r="N36" s="111"/>
      <c r="O36" s="111"/>
      <c r="P36" s="111"/>
      <c r="Q36" s="111"/>
    </row>
    <row r="37" spans="1:17" ht="7.5" customHeight="1" thickBot="1" x14ac:dyDescent="0.25">
      <c r="A37" s="18"/>
      <c r="B37" s="2"/>
      <c r="C37" s="16"/>
      <c r="D37" s="16"/>
      <c r="E37" s="16"/>
      <c r="F37" s="16"/>
      <c r="G37" s="16"/>
      <c r="H37" s="16"/>
      <c r="I37" s="16"/>
      <c r="J37" s="16"/>
      <c r="K37" s="54"/>
      <c r="M37" s="111"/>
      <c r="N37" s="111"/>
      <c r="O37" s="111"/>
      <c r="P37" s="111"/>
      <c r="Q37" s="111"/>
    </row>
    <row r="38" spans="1:17" ht="17.25" customHeight="1" thickBot="1" x14ac:dyDescent="0.25">
      <c r="A38" s="18"/>
      <c r="B38" s="2" t="s">
        <v>41</v>
      </c>
      <c r="C38" s="3" t="s">
        <v>82</v>
      </c>
      <c r="D38" s="21"/>
      <c r="E38" s="19"/>
      <c r="F38" s="19"/>
      <c r="G38" s="112" t="s">
        <v>153</v>
      </c>
      <c r="H38" s="113"/>
      <c r="I38" s="114"/>
      <c r="J38" s="67"/>
      <c r="K38" s="54" t="s">
        <v>306</v>
      </c>
      <c r="M38" s="111"/>
      <c r="N38" s="111"/>
      <c r="O38" s="111"/>
      <c r="P38" s="111"/>
      <c r="Q38" s="111"/>
    </row>
    <row r="39" spans="1:17" ht="7.5" customHeight="1" thickBot="1" x14ac:dyDescent="0.25">
      <c r="A39" s="18"/>
      <c r="B39" s="2"/>
      <c r="C39" s="21"/>
      <c r="D39" s="21"/>
      <c r="E39" s="19"/>
      <c r="F39" s="19"/>
      <c r="G39" s="21"/>
      <c r="H39" s="21"/>
      <c r="I39" s="20"/>
      <c r="J39" s="20"/>
      <c r="K39" s="54"/>
      <c r="M39" s="111"/>
      <c r="N39" s="111"/>
      <c r="O39" s="111"/>
      <c r="P39" s="111"/>
      <c r="Q39" s="111"/>
    </row>
    <row r="40" spans="1:17" ht="17.25" customHeight="1" thickBot="1" x14ac:dyDescent="0.25">
      <c r="A40" s="18"/>
      <c r="B40" s="2"/>
      <c r="C40" s="115" t="s">
        <v>43</v>
      </c>
      <c r="D40" s="115"/>
      <c r="E40" s="69">
        <v>5</v>
      </c>
      <c r="F40" s="68" t="s">
        <v>304</v>
      </c>
      <c r="G40" s="115" t="s">
        <v>42</v>
      </c>
      <c r="H40" s="115"/>
      <c r="I40" s="69">
        <v>10</v>
      </c>
      <c r="J40" s="66" t="s">
        <v>304</v>
      </c>
      <c r="K40" s="54" t="s">
        <v>305</v>
      </c>
      <c r="M40" s="111"/>
      <c r="N40" s="111"/>
      <c r="O40" s="111"/>
      <c r="P40" s="111"/>
      <c r="Q40" s="111"/>
    </row>
    <row r="41" spans="1:17" ht="7.5" customHeight="1" x14ac:dyDescent="0.2">
      <c r="A41" s="13"/>
      <c r="B41" s="4"/>
      <c r="C41" s="6"/>
      <c r="D41" s="6"/>
      <c r="E41" s="6"/>
      <c r="F41" s="6"/>
      <c r="G41" s="6"/>
      <c r="H41" s="6"/>
      <c r="I41" s="6"/>
      <c r="J41" s="6"/>
      <c r="K41" s="40"/>
    </row>
    <row r="42" spans="1:17" ht="17.25" customHeight="1" x14ac:dyDescent="0.2">
      <c r="A42" s="97" t="s">
        <v>25</v>
      </c>
      <c r="B42" s="98"/>
      <c r="C42" s="22"/>
      <c r="D42" s="22"/>
      <c r="E42" s="22"/>
      <c r="F42" s="22"/>
      <c r="G42" s="22"/>
      <c r="H42" s="22"/>
      <c r="I42" s="22"/>
      <c r="J42" s="22"/>
      <c r="K42" s="41"/>
    </row>
    <row r="43" spans="1:17" ht="17.25" customHeight="1" x14ac:dyDescent="0.2">
      <c r="A43" s="132" t="s">
        <v>375</v>
      </c>
      <c r="B43" s="132"/>
      <c r="C43" s="132"/>
      <c r="D43" s="132"/>
      <c r="E43" s="132"/>
      <c r="F43" s="132"/>
      <c r="G43" s="132"/>
      <c r="H43" s="132"/>
      <c r="I43" s="132"/>
      <c r="J43" s="132"/>
      <c r="K43" s="132"/>
    </row>
    <row r="44" spans="1:17" ht="17.25" customHeight="1" x14ac:dyDescent="0.2">
      <c r="A44" s="132"/>
      <c r="B44" s="132"/>
      <c r="C44" s="132"/>
      <c r="D44" s="132"/>
      <c r="E44" s="132"/>
      <c r="F44" s="132"/>
      <c r="G44" s="132"/>
      <c r="H44" s="132"/>
      <c r="I44" s="132"/>
      <c r="J44" s="132"/>
      <c r="K44" s="132"/>
    </row>
    <row r="45" spans="1:17" ht="17.25" customHeight="1" x14ac:dyDescent="0.2">
      <c r="A45" s="132"/>
      <c r="B45" s="132"/>
      <c r="C45" s="132"/>
      <c r="D45" s="132"/>
      <c r="E45" s="132"/>
      <c r="F45" s="132"/>
      <c r="G45" s="132"/>
      <c r="H45" s="132"/>
      <c r="I45" s="132"/>
      <c r="J45" s="132"/>
      <c r="K45" s="132"/>
    </row>
    <row r="46" spans="1:17" ht="7.5" customHeight="1" x14ac:dyDescent="0.2">
      <c r="A46" s="10"/>
      <c r="B46" s="8"/>
      <c r="C46" s="8"/>
      <c r="D46" s="8"/>
      <c r="E46" s="8"/>
      <c r="F46" s="8"/>
      <c r="G46" s="8"/>
      <c r="H46" s="8"/>
      <c r="I46" s="8"/>
      <c r="J46" s="8"/>
      <c r="K46" s="37"/>
    </row>
    <row r="47" spans="1:17" ht="17.25" customHeight="1" x14ac:dyDescent="0.2">
      <c r="A47" s="90" t="s">
        <v>122</v>
      </c>
      <c r="B47" s="91"/>
      <c r="C47" s="46"/>
      <c r="D47" s="46"/>
      <c r="E47" s="46"/>
      <c r="F47" s="46"/>
      <c r="G47" s="46"/>
      <c r="H47" s="46"/>
      <c r="I47" s="46"/>
      <c r="J47" s="46"/>
      <c r="K47" s="47"/>
    </row>
    <row r="48" spans="1:17" ht="7.5" customHeight="1" thickBot="1" x14ac:dyDescent="0.25">
      <c r="A48" s="18"/>
      <c r="B48" s="2"/>
      <c r="K48" s="39"/>
    </row>
    <row r="49" spans="1:20" ht="17.25" customHeight="1" thickBot="1" x14ac:dyDescent="0.25">
      <c r="A49" s="18"/>
      <c r="B49" s="83" t="s">
        <v>366</v>
      </c>
      <c r="C49" s="80" t="s">
        <v>154</v>
      </c>
      <c r="D49" s="81"/>
      <c r="E49" s="81"/>
      <c r="F49" s="81"/>
      <c r="G49" s="81"/>
      <c r="H49" s="81"/>
      <c r="I49" s="81"/>
      <c r="J49" s="62"/>
      <c r="K49" s="54"/>
    </row>
    <row r="50" spans="1:20" ht="17.25" customHeight="1" x14ac:dyDescent="0.2">
      <c r="A50" s="18"/>
      <c r="B50" s="2"/>
      <c r="C50" s="130" t="s">
        <v>367</v>
      </c>
      <c r="D50" s="130"/>
      <c r="E50" s="130"/>
      <c r="F50" s="130"/>
      <c r="G50" s="130"/>
      <c r="H50" s="130"/>
      <c r="I50" s="130"/>
      <c r="J50" s="130"/>
      <c r="K50" s="131"/>
    </row>
    <row r="51" spans="1:20" ht="7.5" customHeight="1" thickBot="1" x14ac:dyDescent="0.25">
      <c r="A51" s="18"/>
      <c r="B51" s="2"/>
      <c r="C51" s="16"/>
      <c r="D51" s="16"/>
      <c r="E51" s="16"/>
      <c r="F51" s="16"/>
      <c r="G51" s="16"/>
      <c r="H51" s="16"/>
      <c r="I51" s="16"/>
      <c r="J51" s="16"/>
      <c r="K51" s="39"/>
    </row>
    <row r="52" spans="1:20" ht="17.25" customHeight="1" thickBot="1" x14ac:dyDescent="0.25">
      <c r="A52" s="18"/>
      <c r="B52" s="2" t="s">
        <v>63</v>
      </c>
      <c r="C52" s="92" t="s">
        <v>150</v>
      </c>
      <c r="D52" s="93"/>
      <c r="E52" s="93"/>
      <c r="F52" s="93"/>
      <c r="G52" s="93"/>
      <c r="H52" s="93"/>
      <c r="I52" s="94"/>
      <c r="J52" s="63"/>
      <c r="K52" s="71" t="s">
        <v>307</v>
      </c>
      <c r="M52" s="145" t="s">
        <v>195</v>
      </c>
      <c r="N52" s="145"/>
      <c r="O52" s="145"/>
      <c r="P52" s="145"/>
      <c r="Q52" s="145"/>
      <c r="R52" s="145"/>
      <c r="T52" s="1" t="s">
        <v>198</v>
      </c>
    </row>
    <row r="53" spans="1:20" ht="7.5" customHeight="1" thickBot="1" x14ac:dyDescent="0.25">
      <c r="A53" s="18"/>
      <c r="B53" s="2"/>
      <c r="C53" s="16"/>
      <c r="D53" s="16"/>
      <c r="E53" s="16"/>
      <c r="F53" s="16"/>
      <c r="G53" s="16"/>
      <c r="H53" s="16"/>
      <c r="I53" s="16"/>
      <c r="J53" s="16"/>
      <c r="K53" s="42"/>
      <c r="M53" s="145"/>
      <c r="N53" s="145"/>
      <c r="O53" s="145"/>
      <c r="P53" s="145"/>
      <c r="Q53" s="145"/>
      <c r="R53" s="145"/>
    </row>
    <row r="54" spans="1:20" ht="17.25" customHeight="1" thickBot="1" x14ac:dyDescent="0.25">
      <c r="A54" s="18"/>
      <c r="B54" s="2" t="s">
        <v>193</v>
      </c>
      <c r="C54" s="92" t="s">
        <v>194</v>
      </c>
      <c r="D54" s="93"/>
      <c r="E54" s="93"/>
      <c r="F54" s="93"/>
      <c r="G54" s="93"/>
      <c r="H54" s="93"/>
      <c r="I54" s="94"/>
      <c r="J54" s="63"/>
      <c r="K54" s="71" t="s">
        <v>306</v>
      </c>
      <c r="M54" s="145"/>
      <c r="N54" s="145"/>
      <c r="O54" s="145"/>
      <c r="P54" s="145"/>
      <c r="Q54" s="145"/>
      <c r="R54" s="145"/>
      <c r="T54" s="1" t="s">
        <v>199</v>
      </c>
    </row>
    <row r="55" spans="1:20" ht="7.5" customHeight="1" thickBot="1" x14ac:dyDescent="0.25">
      <c r="A55" s="18"/>
      <c r="B55" s="2"/>
      <c r="C55" s="16"/>
      <c r="D55" s="16"/>
      <c r="E55" s="16"/>
      <c r="F55" s="16"/>
      <c r="G55" s="16"/>
      <c r="H55" s="16"/>
      <c r="I55" s="16"/>
      <c r="J55" s="16"/>
      <c r="K55" s="42"/>
      <c r="M55" s="2"/>
      <c r="N55" s="2"/>
      <c r="O55" s="2"/>
      <c r="P55" s="2"/>
      <c r="Q55" s="2"/>
    </row>
    <row r="56" spans="1:20" ht="17.25" customHeight="1" thickBot="1" x14ac:dyDescent="0.25">
      <c r="A56" s="18"/>
      <c r="B56" s="2" t="s">
        <v>62</v>
      </c>
      <c r="C56" s="92" t="s">
        <v>309</v>
      </c>
      <c r="D56" s="93"/>
      <c r="E56" s="93"/>
      <c r="F56" s="93"/>
      <c r="G56" s="93"/>
      <c r="H56" s="93"/>
      <c r="I56" s="94"/>
      <c r="J56" s="63"/>
      <c r="K56" s="71" t="s">
        <v>308</v>
      </c>
      <c r="M56" s="110" t="s">
        <v>162</v>
      </c>
      <c r="N56" s="110"/>
      <c r="O56" s="110"/>
      <c r="P56" s="110"/>
      <c r="Q56" s="110"/>
      <c r="T56" s="1" t="s">
        <v>200</v>
      </c>
    </row>
    <row r="57" spans="1:20" ht="7.5" customHeight="1" thickBot="1" x14ac:dyDescent="0.25">
      <c r="A57" s="18"/>
      <c r="B57" s="2"/>
      <c r="C57" s="16"/>
      <c r="D57" s="16"/>
      <c r="E57" s="16"/>
      <c r="F57" s="16"/>
      <c r="G57" s="16"/>
      <c r="H57" s="16"/>
      <c r="I57" s="16"/>
      <c r="J57" s="16"/>
      <c r="K57" s="39"/>
      <c r="M57" s="110"/>
      <c r="N57" s="110"/>
      <c r="O57" s="110"/>
      <c r="P57" s="110"/>
      <c r="Q57" s="110"/>
    </row>
    <row r="58" spans="1:20" ht="17.25" customHeight="1" thickBot="1" x14ac:dyDescent="0.25">
      <c r="A58" s="18"/>
      <c r="B58" s="16" t="s">
        <v>64</v>
      </c>
      <c r="C58" s="95" t="s">
        <v>151</v>
      </c>
      <c r="D58" s="96"/>
      <c r="E58" s="16" t="s">
        <v>66</v>
      </c>
      <c r="F58" s="16"/>
      <c r="G58" s="16"/>
      <c r="H58" s="16"/>
      <c r="I58" s="16"/>
      <c r="J58" s="16"/>
      <c r="K58" s="72" t="s">
        <v>310</v>
      </c>
      <c r="M58" s="110"/>
      <c r="N58" s="110"/>
      <c r="O58" s="110"/>
      <c r="P58" s="110"/>
      <c r="Q58" s="110"/>
    </row>
    <row r="59" spans="1:20" ht="7.5" customHeight="1" thickBot="1" x14ac:dyDescent="0.25">
      <c r="A59" s="18"/>
      <c r="B59" s="16"/>
      <c r="C59" s="16"/>
      <c r="D59" s="16"/>
      <c r="E59" s="16"/>
      <c r="F59" s="16"/>
      <c r="G59" s="16"/>
      <c r="H59" s="16"/>
      <c r="I59" s="16"/>
      <c r="J59" s="16"/>
      <c r="K59" s="54"/>
      <c r="M59" s="110"/>
      <c r="N59" s="110"/>
      <c r="O59" s="110"/>
      <c r="P59" s="110"/>
      <c r="Q59" s="110"/>
    </row>
    <row r="60" spans="1:20" ht="17.25" customHeight="1" thickBot="1" x14ac:dyDescent="0.25">
      <c r="A60" s="18"/>
      <c r="B60" s="16" t="s">
        <v>65</v>
      </c>
      <c r="C60" s="120" t="s">
        <v>152</v>
      </c>
      <c r="D60" s="121"/>
      <c r="E60" s="127" t="s">
        <v>67</v>
      </c>
      <c r="F60" s="128"/>
      <c r="G60" s="128"/>
      <c r="H60" s="129"/>
      <c r="I60" s="51"/>
      <c r="J60" s="70" t="s">
        <v>113</v>
      </c>
      <c r="K60" s="54" t="s">
        <v>311</v>
      </c>
      <c r="M60" s="110"/>
      <c r="N60" s="110"/>
      <c r="O60" s="110"/>
      <c r="P60" s="110"/>
      <c r="Q60" s="110"/>
    </row>
    <row r="61" spans="1:20" ht="7.5" customHeight="1" thickBot="1" x14ac:dyDescent="0.25">
      <c r="A61" s="18"/>
      <c r="B61" s="16"/>
      <c r="C61" s="16"/>
      <c r="D61" s="16"/>
      <c r="E61" s="16"/>
      <c r="F61" s="16"/>
      <c r="G61" s="16"/>
      <c r="H61" s="16"/>
      <c r="I61" s="16"/>
      <c r="J61" s="16"/>
      <c r="K61" s="54"/>
      <c r="M61" s="2"/>
      <c r="N61" s="2"/>
      <c r="O61" s="2"/>
      <c r="P61" s="2"/>
      <c r="Q61" s="2"/>
    </row>
    <row r="62" spans="1:20" ht="17.25" customHeight="1" thickBot="1" x14ac:dyDescent="0.25">
      <c r="A62" s="18"/>
      <c r="B62" s="16" t="s">
        <v>356</v>
      </c>
      <c r="C62" s="95" t="s">
        <v>362</v>
      </c>
      <c r="D62" s="96"/>
      <c r="E62" s="1" t="s">
        <v>357</v>
      </c>
      <c r="I62" s="63"/>
      <c r="J62" s="70"/>
      <c r="K62" s="54" t="s">
        <v>358</v>
      </c>
      <c r="M62" s="2"/>
      <c r="N62" s="2"/>
      <c r="O62" s="2"/>
      <c r="P62" s="2"/>
      <c r="Q62" s="2"/>
    </row>
    <row r="63" spans="1:20" ht="8.25" customHeight="1" thickBot="1" x14ac:dyDescent="0.25">
      <c r="A63" s="18"/>
      <c r="B63" s="2"/>
      <c r="C63" s="16"/>
      <c r="D63" s="16"/>
      <c r="E63" s="16"/>
      <c r="F63" s="16"/>
      <c r="G63" s="16"/>
      <c r="H63" s="16"/>
      <c r="I63" s="16"/>
      <c r="J63" s="16"/>
      <c r="K63" s="39"/>
      <c r="M63" s="2"/>
      <c r="N63" s="2"/>
      <c r="O63" s="2"/>
      <c r="P63" s="2"/>
      <c r="Q63" s="2"/>
    </row>
    <row r="64" spans="1:20" ht="17.25" customHeight="1" thickBot="1" x14ac:dyDescent="0.25">
      <c r="A64" s="18"/>
      <c r="B64" s="16" t="s">
        <v>379</v>
      </c>
      <c r="C64" s="99" t="s">
        <v>380</v>
      </c>
      <c r="D64" s="100"/>
      <c r="E64" s="100"/>
      <c r="F64" s="100"/>
      <c r="G64" s="100"/>
      <c r="H64" s="100"/>
      <c r="I64" s="101"/>
      <c r="J64" s="70"/>
      <c r="K64" s="54" t="s">
        <v>381</v>
      </c>
      <c r="M64" s="2"/>
      <c r="N64" s="2"/>
      <c r="O64" s="2"/>
      <c r="P64" s="2"/>
      <c r="Q64" s="2"/>
    </row>
    <row r="65" spans="1:17" ht="8.25" customHeight="1" x14ac:dyDescent="0.2">
      <c r="A65" s="18"/>
      <c r="B65" s="2"/>
      <c r="C65" s="16"/>
      <c r="D65" s="16"/>
      <c r="E65" s="16"/>
      <c r="F65" s="16"/>
      <c r="G65" s="16"/>
      <c r="H65" s="16"/>
      <c r="I65" s="16"/>
      <c r="J65" s="16"/>
      <c r="K65" s="39"/>
      <c r="M65" s="2"/>
      <c r="N65" s="2"/>
      <c r="O65" s="2"/>
      <c r="P65" s="2"/>
      <c r="Q65" s="2"/>
    </row>
    <row r="66" spans="1:17" ht="17.25" customHeight="1" x14ac:dyDescent="0.2">
      <c r="A66" s="90" t="s">
        <v>124</v>
      </c>
      <c r="B66" s="91"/>
      <c r="C66" s="46"/>
      <c r="D66" s="46"/>
      <c r="E66" s="46"/>
      <c r="F66" s="46"/>
      <c r="G66" s="46"/>
      <c r="H66" s="46"/>
      <c r="I66" s="46"/>
      <c r="J66" s="46"/>
      <c r="K66" s="45"/>
      <c r="M66" s="110" t="s">
        <v>163</v>
      </c>
      <c r="N66" s="110"/>
      <c r="O66" s="110"/>
      <c r="P66" s="110"/>
      <c r="Q66" s="110"/>
    </row>
    <row r="67" spans="1:17" ht="7.5" customHeight="1" thickBot="1" x14ac:dyDescent="0.25">
      <c r="A67" s="18"/>
      <c r="B67" s="2"/>
      <c r="K67" s="39"/>
      <c r="M67" s="110"/>
      <c r="N67" s="110"/>
      <c r="O67" s="110"/>
      <c r="P67" s="110"/>
      <c r="Q67" s="110"/>
    </row>
    <row r="68" spans="1:17" ht="17.25" customHeight="1" thickBot="1" x14ac:dyDescent="0.25">
      <c r="A68" s="18"/>
      <c r="B68" s="83" t="s">
        <v>366</v>
      </c>
      <c r="C68" s="80" t="s">
        <v>154</v>
      </c>
      <c r="D68" s="81"/>
      <c r="E68" s="81"/>
      <c r="F68" s="81"/>
      <c r="G68" s="81"/>
      <c r="H68" s="81"/>
      <c r="I68" s="81"/>
      <c r="J68" s="62"/>
      <c r="K68" s="54"/>
      <c r="M68" s="110"/>
      <c r="N68" s="110"/>
      <c r="O68" s="110"/>
      <c r="P68" s="110"/>
      <c r="Q68" s="110"/>
    </row>
    <row r="69" spans="1:17" ht="17.25" customHeight="1" x14ac:dyDescent="0.2">
      <c r="A69" s="18"/>
      <c r="B69" s="2"/>
      <c r="C69" s="130" t="s">
        <v>367</v>
      </c>
      <c r="D69" s="130"/>
      <c r="E69" s="130"/>
      <c r="F69" s="130"/>
      <c r="G69" s="130"/>
      <c r="H69" s="130"/>
      <c r="I69" s="130"/>
      <c r="J69" s="130"/>
      <c r="K69" s="131"/>
      <c r="M69" s="110"/>
      <c r="N69" s="110"/>
      <c r="O69" s="110"/>
      <c r="P69" s="110"/>
      <c r="Q69" s="110"/>
    </row>
    <row r="70" spans="1:17" ht="7.5" customHeight="1" thickBot="1" x14ac:dyDescent="0.25">
      <c r="A70" s="18"/>
      <c r="B70" s="2"/>
      <c r="K70" s="39"/>
      <c r="M70" s="110"/>
      <c r="N70" s="110"/>
      <c r="O70" s="110"/>
      <c r="P70" s="110"/>
      <c r="Q70" s="110"/>
    </row>
    <row r="71" spans="1:17" ht="17.25" customHeight="1" thickBot="1" x14ac:dyDescent="0.25">
      <c r="A71" s="18"/>
      <c r="B71" s="2"/>
      <c r="C71" s="99" t="s">
        <v>26</v>
      </c>
      <c r="D71" s="100"/>
      <c r="E71" s="100"/>
      <c r="F71" s="100"/>
      <c r="G71" s="100"/>
      <c r="H71" s="100"/>
      <c r="I71" s="101"/>
      <c r="J71" s="62"/>
      <c r="K71" s="54" t="s">
        <v>312</v>
      </c>
      <c r="M71" s="110"/>
      <c r="N71" s="110"/>
      <c r="O71" s="110"/>
      <c r="P71" s="110"/>
      <c r="Q71" s="110"/>
    </row>
    <row r="72" spans="1:17" ht="8.25" customHeight="1" thickBot="1" x14ac:dyDescent="0.25">
      <c r="A72" s="18"/>
      <c r="B72" s="2"/>
      <c r="C72" s="16"/>
      <c r="D72" s="16"/>
      <c r="E72" s="16"/>
      <c r="F72" s="16"/>
      <c r="G72" s="16"/>
      <c r="H72" s="16"/>
      <c r="I72" s="16"/>
      <c r="J72" s="16"/>
      <c r="K72" s="39"/>
      <c r="M72" s="110"/>
      <c r="N72" s="110"/>
      <c r="O72" s="110"/>
      <c r="P72" s="110"/>
      <c r="Q72" s="110"/>
    </row>
    <row r="73" spans="1:17" ht="17.25" customHeight="1" thickBot="1" x14ac:dyDescent="0.25">
      <c r="A73" s="18"/>
      <c r="B73" s="16" t="s">
        <v>379</v>
      </c>
      <c r="C73" s="99" t="s">
        <v>380</v>
      </c>
      <c r="D73" s="100"/>
      <c r="E73" s="100"/>
      <c r="F73" s="100"/>
      <c r="G73" s="100"/>
      <c r="H73" s="100"/>
      <c r="I73" s="101"/>
      <c r="J73" s="70"/>
      <c r="K73" s="54" t="s">
        <v>381</v>
      </c>
      <c r="M73" s="110"/>
      <c r="N73" s="110"/>
      <c r="O73" s="110"/>
      <c r="P73" s="110"/>
      <c r="Q73" s="110"/>
    </row>
    <row r="74" spans="1:17" ht="8.25" customHeight="1" x14ac:dyDescent="0.2">
      <c r="A74" s="18"/>
      <c r="B74" s="2"/>
      <c r="C74" s="16"/>
      <c r="D74" s="16"/>
      <c r="E74" s="16"/>
      <c r="F74" s="16"/>
      <c r="G74" s="16"/>
      <c r="H74" s="16"/>
      <c r="I74" s="16"/>
      <c r="J74" s="16"/>
      <c r="K74" s="39"/>
      <c r="M74" s="110"/>
      <c r="N74" s="110"/>
      <c r="O74" s="110"/>
      <c r="P74" s="110"/>
      <c r="Q74" s="110"/>
    </row>
    <row r="75" spans="1:17" ht="17.25" customHeight="1" x14ac:dyDescent="0.2">
      <c r="A75" s="90" t="s">
        <v>349</v>
      </c>
      <c r="B75" s="91"/>
      <c r="C75" s="46"/>
      <c r="D75" s="46"/>
      <c r="E75" s="46"/>
      <c r="F75" s="46"/>
      <c r="G75" s="46"/>
      <c r="H75" s="46"/>
      <c r="I75" s="46"/>
      <c r="J75" s="46"/>
      <c r="K75" s="45"/>
      <c r="M75" s="110"/>
      <c r="N75" s="110"/>
      <c r="O75" s="110"/>
      <c r="P75" s="110"/>
      <c r="Q75" s="110"/>
    </row>
    <row r="76" spans="1:17" ht="7.5" customHeight="1" thickBot="1" x14ac:dyDescent="0.25">
      <c r="A76" s="18"/>
      <c r="B76" s="2"/>
      <c r="K76" s="39"/>
      <c r="M76" s="110"/>
      <c r="N76" s="110"/>
      <c r="O76" s="110"/>
      <c r="P76" s="110"/>
      <c r="Q76" s="110"/>
    </row>
    <row r="77" spans="1:17" ht="17.25" customHeight="1" thickBot="1" x14ac:dyDescent="0.25">
      <c r="A77" s="18"/>
      <c r="B77" s="83" t="s">
        <v>366</v>
      </c>
      <c r="C77" s="80" t="s">
        <v>154</v>
      </c>
      <c r="D77" s="81"/>
      <c r="E77" s="81"/>
      <c r="F77" s="81"/>
      <c r="G77" s="81"/>
      <c r="H77" s="81"/>
      <c r="I77" s="81"/>
      <c r="J77" s="62"/>
      <c r="K77" s="54"/>
      <c r="M77" s="110"/>
      <c r="N77" s="110"/>
      <c r="O77" s="110"/>
      <c r="P77" s="110"/>
      <c r="Q77" s="110"/>
    </row>
    <row r="78" spans="1:17" ht="17.25" customHeight="1" x14ac:dyDescent="0.2">
      <c r="A78" s="18"/>
      <c r="B78" s="2"/>
      <c r="C78" s="130" t="s">
        <v>367</v>
      </c>
      <c r="D78" s="130"/>
      <c r="E78" s="130"/>
      <c r="F78" s="130"/>
      <c r="G78" s="130"/>
      <c r="H78" s="130"/>
      <c r="I78" s="130"/>
      <c r="J78" s="130"/>
      <c r="K78" s="131"/>
      <c r="M78" s="110"/>
      <c r="N78" s="110"/>
      <c r="O78" s="110"/>
      <c r="P78" s="110"/>
      <c r="Q78" s="110"/>
    </row>
    <row r="79" spans="1:17" ht="7.5" customHeight="1" thickBot="1" x14ac:dyDescent="0.25">
      <c r="A79" s="18"/>
      <c r="B79" s="2"/>
      <c r="C79" s="62"/>
      <c r="D79" s="62"/>
      <c r="E79" s="62"/>
      <c r="F79" s="62"/>
      <c r="G79" s="62"/>
      <c r="H79" s="62"/>
      <c r="I79" s="62"/>
      <c r="J79" s="62"/>
      <c r="K79" s="54"/>
      <c r="M79" s="110"/>
      <c r="N79" s="110"/>
      <c r="O79" s="110"/>
      <c r="P79" s="110"/>
      <c r="Q79" s="110"/>
    </row>
    <row r="80" spans="1:17" ht="17.25" customHeight="1" thickBot="1" x14ac:dyDescent="0.25">
      <c r="A80" s="18"/>
      <c r="B80" s="2" t="s">
        <v>63</v>
      </c>
      <c r="C80" s="99" t="s">
        <v>350</v>
      </c>
      <c r="D80" s="100"/>
      <c r="E80" s="100"/>
      <c r="F80" s="100"/>
      <c r="G80" s="100"/>
      <c r="H80" s="100"/>
      <c r="I80" s="101"/>
      <c r="J80" s="62"/>
      <c r="K80" s="84" t="s">
        <v>351</v>
      </c>
      <c r="M80" s="110"/>
      <c r="N80" s="110"/>
      <c r="O80" s="110"/>
      <c r="P80" s="110"/>
      <c r="Q80" s="110"/>
    </row>
    <row r="81" spans="1:17" ht="7.5" customHeight="1" thickBot="1" x14ac:dyDescent="0.25">
      <c r="A81" s="18"/>
      <c r="B81" s="2"/>
      <c r="C81" s="62"/>
      <c r="D81" s="62"/>
      <c r="E81" s="62"/>
      <c r="F81" s="62"/>
      <c r="G81" s="62"/>
      <c r="H81" s="62"/>
      <c r="I81" s="62"/>
      <c r="J81" s="62"/>
      <c r="K81" s="54"/>
      <c r="M81" s="110"/>
      <c r="N81" s="110"/>
      <c r="O81" s="110"/>
      <c r="P81" s="110"/>
      <c r="Q81" s="110"/>
    </row>
    <row r="82" spans="1:17" ht="17.25" customHeight="1" thickBot="1" x14ac:dyDescent="0.25">
      <c r="A82" s="18"/>
      <c r="B82" s="2" t="s">
        <v>62</v>
      </c>
      <c r="C82" s="92" t="s">
        <v>352</v>
      </c>
      <c r="D82" s="93"/>
      <c r="E82" s="93"/>
      <c r="F82" s="93"/>
      <c r="G82" s="93"/>
      <c r="H82" s="93"/>
      <c r="I82" s="94"/>
      <c r="J82" s="63"/>
      <c r="K82" s="71" t="s">
        <v>353</v>
      </c>
      <c r="M82" s="110"/>
      <c r="N82" s="110"/>
      <c r="O82" s="110"/>
      <c r="P82" s="110"/>
      <c r="Q82" s="110"/>
    </row>
    <row r="83" spans="1:17" ht="7.5" customHeight="1" thickBot="1" x14ac:dyDescent="0.25">
      <c r="A83" s="18"/>
      <c r="B83" s="2"/>
      <c r="C83" s="16"/>
      <c r="D83" s="16"/>
      <c r="E83" s="16"/>
      <c r="F83" s="16"/>
      <c r="G83" s="16"/>
      <c r="H83" s="16"/>
      <c r="I83" s="16"/>
      <c r="J83" s="16"/>
      <c r="K83" s="54"/>
      <c r="M83" s="110"/>
      <c r="N83" s="110"/>
      <c r="O83" s="110"/>
      <c r="P83" s="110"/>
      <c r="Q83" s="110"/>
    </row>
    <row r="84" spans="1:17" ht="17.25" customHeight="1" thickBot="1" x14ac:dyDescent="0.25">
      <c r="A84" s="18"/>
      <c r="B84" s="16" t="s">
        <v>64</v>
      </c>
      <c r="C84" s="95">
        <v>100</v>
      </c>
      <c r="D84" s="96"/>
      <c r="E84" s="16" t="s">
        <v>66</v>
      </c>
      <c r="F84" s="16"/>
      <c r="G84" s="16"/>
      <c r="H84" s="16"/>
      <c r="I84" s="16"/>
      <c r="J84" s="16"/>
      <c r="K84" s="72" t="s">
        <v>354</v>
      </c>
      <c r="M84" s="110"/>
      <c r="N84" s="110"/>
      <c r="O84" s="110"/>
      <c r="P84" s="110"/>
      <c r="Q84" s="110"/>
    </row>
    <row r="85" spans="1:17" ht="7.5" customHeight="1" thickBot="1" x14ac:dyDescent="0.25">
      <c r="A85" s="18"/>
      <c r="B85" s="16"/>
      <c r="C85" s="16"/>
      <c r="D85" s="16"/>
      <c r="E85" s="16"/>
      <c r="F85" s="16"/>
      <c r="G85" s="16"/>
      <c r="H85" s="16"/>
      <c r="I85" s="16"/>
      <c r="J85" s="16"/>
      <c r="K85" s="54"/>
      <c r="M85" s="110"/>
      <c r="N85" s="110"/>
      <c r="O85" s="110"/>
      <c r="P85" s="110"/>
      <c r="Q85" s="110"/>
    </row>
    <row r="86" spans="1:17" ht="17.25" customHeight="1" thickBot="1" x14ac:dyDescent="0.25">
      <c r="A86" s="18"/>
      <c r="B86" s="16" t="s">
        <v>65</v>
      </c>
      <c r="C86" s="120" t="s">
        <v>152</v>
      </c>
      <c r="D86" s="121"/>
      <c r="E86" s="127" t="s">
        <v>67</v>
      </c>
      <c r="F86" s="128"/>
      <c r="G86" s="128"/>
      <c r="H86" s="129"/>
      <c r="I86" s="82"/>
      <c r="J86" s="70" t="s">
        <v>113</v>
      </c>
      <c r="K86" s="54" t="s">
        <v>355</v>
      </c>
      <c r="M86" s="110"/>
      <c r="N86" s="110"/>
      <c r="O86" s="110"/>
      <c r="P86" s="110"/>
      <c r="Q86" s="110"/>
    </row>
    <row r="87" spans="1:17" ht="7.5" customHeight="1" thickBot="1" x14ac:dyDescent="0.25">
      <c r="A87" s="18"/>
      <c r="B87" s="16"/>
      <c r="C87" s="16"/>
      <c r="D87" s="16"/>
      <c r="E87" s="16"/>
      <c r="F87" s="16"/>
      <c r="G87" s="16"/>
      <c r="H87" s="16"/>
      <c r="I87" s="16"/>
      <c r="J87" s="16"/>
      <c r="K87" s="54"/>
      <c r="M87" s="110"/>
      <c r="N87" s="110"/>
      <c r="O87" s="110"/>
      <c r="P87" s="110"/>
      <c r="Q87" s="110"/>
    </row>
    <row r="88" spans="1:17" ht="17.25" customHeight="1" thickBot="1" x14ac:dyDescent="0.25">
      <c r="A88" s="18"/>
      <c r="B88" s="16" t="s">
        <v>356</v>
      </c>
      <c r="C88" s="120">
        <v>20</v>
      </c>
      <c r="D88" s="121"/>
      <c r="E88" s="1" t="s">
        <v>357</v>
      </c>
      <c r="I88" s="63"/>
      <c r="J88" s="70"/>
      <c r="K88" s="54" t="s">
        <v>358</v>
      </c>
      <c r="M88" s="110"/>
      <c r="N88" s="110"/>
      <c r="O88" s="110"/>
      <c r="P88" s="110"/>
      <c r="Q88" s="110"/>
    </row>
    <row r="89" spans="1:17" ht="7.5" customHeight="1" thickBot="1" x14ac:dyDescent="0.25">
      <c r="A89" s="18"/>
      <c r="B89" s="2"/>
      <c r="C89" s="62"/>
      <c r="D89" s="62"/>
      <c r="E89" s="62"/>
      <c r="F89" s="62"/>
      <c r="G89" s="62"/>
      <c r="H89" s="62"/>
      <c r="I89" s="62"/>
      <c r="J89" s="62"/>
      <c r="K89" s="54"/>
      <c r="M89" s="110"/>
      <c r="N89" s="110"/>
      <c r="O89" s="110"/>
      <c r="P89" s="110"/>
      <c r="Q89" s="110"/>
    </row>
    <row r="90" spans="1:17" ht="17.25" customHeight="1" thickBot="1" x14ac:dyDescent="0.25">
      <c r="A90" s="18"/>
      <c r="B90" s="16" t="s">
        <v>379</v>
      </c>
      <c r="C90" s="99" t="s">
        <v>380</v>
      </c>
      <c r="D90" s="100"/>
      <c r="E90" s="100"/>
      <c r="F90" s="100"/>
      <c r="G90" s="100"/>
      <c r="H90" s="100"/>
      <c r="I90" s="101"/>
      <c r="J90" s="70"/>
      <c r="K90" s="54" t="s">
        <v>381</v>
      </c>
      <c r="M90" s="110"/>
      <c r="N90" s="110"/>
      <c r="O90" s="110"/>
      <c r="P90" s="110"/>
      <c r="Q90" s="110"/>
    </row>
    <row r="91" spans="1:17" ht="8.25" customHeight="1" x14ac:dyDescent="0.2">
      <c r="A91" s="18"/>
      <c r="B91" s="16"/>
      <c r="C91" s="85"/>
      <c r="D91" s="85"/>
      <c r="E91" s="85"/>
      <c r="F91" s="85"/>
      <c r="G91" s="85"/>
      <c r="H91" s="85"/>
      <c r="I91" s="85"/>
      <c r="J91" s="86"/>
      <c r="K91" s="54"/>
      <c r="M91" s="110"/>
      <c r="N91" s="110"/>
      <c r="O91" s="110"/>
      <c r="P91" s="110"/>
      <c r="Q91" s="110"/>
    </row>
    <row r="92" spans="1:17" ht="17.25" customHeight="1" x14ac:dyDescent="0.2">
      <c r="A92" s="90" t="s">
        <v>359</v>
      </c>
      <c r="B92" s="91"/>
      <c r="C92" s="46"/>
      <c r="D92" s="46"/>
      <c r="E92" s="46"/>
      <c r="F92" s="46"/>
      <c r="G92" s="46"/>
      <c r="H92" s="46"/>
      <c r="I92" s="46"/>
      <c r="J92" s="46"/>
      <c r="K92" s="45"/>
      <c r="M92" s="110"/>
      <c r="N92" s="110"/>
      <c r="O92" s="110"/>
      <c r="P92" s="110"/>
      <c r="Q92" s="110"/>
    </row>
    <row r="93" spans="1:17" ht="7.5" customHeight="1" thickBot="1" x14ac:dyDescent="0.25">
      <c r="A93" s="18"/>
      <c r="B93" s="2"/>
      <c r="K93" s="39"/>
      <c r="M93" s="110"/>
      <c r="N93" s="110"/>
      <c r="O93" s="110"/>
      <c r="P93" s="110"/>
      <c r="Q93" s="110"/>
    </row>
    <row r="94" spans="1:17" ht="17.25" customHeight="1" thickBot="1" x14ac:dyDescent="0.25">
      <c r="A94" s="18"/>
      <c r="B94" s="83" t="s">
        <v>366</v>
      </c>
      <c r="C94" s="80" t="s">
        <v>154</v>
      </c>
      <c r="D94" s="81"/>
      <c r="E94" s="81"/>
      <c r="F94" s="81"/>
      <c r="G94" s="81"/>
      <c r="H94" s="81"/>
      <c r="I94" s="81"/>
      <c r="J94" s="62"/>
      <c r="K94" s="54"/>
      <c r="M94" s="110"/>
      <c r="N94" s="110"/>
      <c r="O94" s="110"/>
      <c r="P94" s="110"/>
      <c r="Q94" s="110"/>
    </row>
    <row r="95" spans="1:17" ht="17.25" customHeight="1" x14ac:dyDescent="0.2">
      <c r="A95" s="18"/>
      <c r="B95" s="2"/>
      <c r="C95" s="130" t="s">
        <v>367</v>
      </c>
      <c r="D95" s="130"/>
      <c r="E95" s="130"/>
      <c r="F95" s="130"/>
      <c r="G95" s="130"/>
      <c r="H95" s="130"/>
      <c r="I95" s="130"/>
      <c r="J95" s="130"/>
      <c r="K95" s="131"/>
      <c r="M95" s="110"/>
      <c r="N95" s="110"/>
      <c r="O95" s="110"/>
      <c r="P95" s="110"/>
      <c r="Q95" s="110"/>
    </row>
    <row r="96" spans="1:17" ht="7.5" customHeight="1" thickBot="1" x14ac:dyDescent="0.25">
      <c r="A96" s="18"/>
      <c r="B96" s="2"/>
      <c r="C96" s="62"/>
      <c r="D96" s="62"/>
      <c r="E96" s="62"/>
      <c r="F96" s="62"/>
      <c r="G96" s="62"/>
      <c r="H96" s="62"/>
      <c r="I96" s="62"/>
      <c r="J96" s="62"/>
      <c r="K96" s="54"/>
      <c r="M96" s="110"/>
      <c r="N96" s="110"/>
      <c r="O96" s="110"/>
      <c r="P96" s="110"/>
      <c r="Q96" s="110"/>
    </row>
    <row r="97" spans="1:17" ht="17.25" customHeight="1" thickBot="1" x14ac:dyDescent="0.25">
      <c r="A97" s="18"/>
      <c r="B97" s="2" t="s">
        <v>63</v>
      </c>
      <c r="C97" s="99" t="s">
        <v>360</v>
      </c>
      <c r="D97" s="100"/>
      <c r="E97" s="100"/>
      <c r="F97" s="100"/>
      <c r="G97" s="100"/>
      <c r="H97" s="100"/>
      <c r="I97" s="101"/>
      <c r="J97" s="62"/>
      <c r="K97" s="54" t="s">
        <v>361</v>
      </c>
      <c r="M97" s="110"/>
      <c r="N97" s="110"/>
      <c r="O97" s="110"/>
      <c r="P97" s="110"/>
      <c r="Q97" s="110"/>
    </row>
    <row r="98" spans="1:17" ht="7.5" customHeight="1" thickBot="1" x14ac:dyDescent="0.25">
      <c r="A98" s="18"/>
      <c r="B98" s="2"/>
      <c r="C98" s="62"/>
      <c r="D98" s="62"/>
      <c r="E98" s="62"/>
      <c r="F98" s="62"/>
      <c r="G98" s="62"/>
      <c r="H98" s="62"/>
      <c r="I98" s="62"/>
      <c r="J98" s="62"/>
      <c r="K98" s="54"/>
      <c r="M98" s="110"/>
      <c r="N98" s="110"/>
      <c r="O98" s="110"/>
      <c r="P98" s="110"/>
      <c r="Q98" s="110"/>
    </row>
    <row r="99" spans="1:17" ht="17.25" customHeight="1" thickBot="1" x14ac:dyDescent="0.25">
      <c r="A99" s="18"/>
      <c r="B99" s="2" t="s">
        <v>62</v>
      </c>
      <c r="C99" s="92" t="s">
        <v>352</v>
      </c>
      <c r="D99" s="93"/>
      <c r="E99" s="93"/>
      <c r="F99" s="93"/>
      <c r="G99" s="93"/>
      <c r="H99" s="93"/>
      <c r="I99" s="94"/>
      <c r="J99" s="63"/>
      <c r="K99" s="71" t="s">
        <v>353</v>
      </c>
      <c r="M99" s="110"/>
      <c r="N99" s="110"/>
      <c r="O99" s="110"/>
      <c r="P99" s="110"/>
      <c r="Q99" s="110"/>
    </row>
    <row r="100" spans="1:17" ht="7.5" customHeight="1" thickBot="1" x14ac:dyDescent="0.25">
      <c r="A100" s="18"/>
      <c r="B100" s="2"/>
      <c r="C100" s="16"/>
      <c r="D100" s="16"/>
      <c r="E100" s="16"/>
      <c r="F100" s="16"/>
      <c r="G100" s="16"/>
      <c r="H100" s="16"/>
      <c r="I100" s="16"/>
      <c r="J100" s="16"/>
      <c r="K100" s="54"/>
      <c r="M100" s="110"/>
      <c r="N100" s="110"/>
      <c r="O100" s="110"/>
      <c r="P100" s="110"/>
      <c r="Q100" s="110"/>
    </row>
    <row r="101" spans="1:17" ht="17.25" customHeight="1" thickBot="1" x14ac:dyDescent="0.25">
      <c r="A101" s="18"/>
      <c r="B101" s="16" t="s">
        <v>64</v>
      </c>
      <c r="C101" s="95">
        <v>100</v>
      </c>
      <c r="D101" s="96"/>
      <c r="E101" s="16" t="s">
        <v>66</v>
      </c>
      <c r="F101" s="16"/>
      <c r="G101" s="16"/>
      <c r="H101" s="16"/>
      <c r="I101" s="16"/>
      <c r="J101" s="16"/>
      <c r="K101" s="72" t="s">
        <v>354</v>
      </c>
      <c r="M101" s="110"/>
      <c r="N101" s="110"/>
      <c r="O101" s="110"/>
      <c r="P101" s="110"/>
      <c r="Q101" s="110"/>
    </row>
    <row r="102" spans="1:17" ht="7.5" customHeight="1" thickBot="1" x14ac:dyDescent="0.25">
      <c r="A102" s="18"/>
      <c r="B102" s="16"/>
      <c r="C102" s="16"/>
      <c r="D102" s="16"/>
      <c r="E102" s="16"/>
      <c r="F102" s="16"/>
      <c r="G102" s="16"/>
      <c r="H102" s="16"/>
      <c r="I102" s="16"/>
      <c r="J102" s="16"/>
      <c r="K102" s="54"/>
      <c r="M102" s="110"/>
      <c r="N102" s="110"/>
      <c r="O102" s="110"/>
      <c r="P102" s="110"/>
      <c r="Q102" s="110"/>
    </row>
    <row r="103" spans="1:17" ht="17.25" customHeight="1" thickBot="1" x14ac:dyDescent="0.25">
      <c r="A103" s="18"/>
      <c r="B103" s="16" t="s">
        <v>65</v>
      </c>
      <c r="C103" s="120" t="s">
        <v>152</v>
      </c>
      <c r="D103" s="121"/>
      <c r="E103" s="127" t="s">
        <v>67</v>
      </c>
      <c r="F103" s="128"/>
      <c r="G103" s="128"/>
      <c r="H103" s="129"/>
      <c r="I103" s="82"/>
      <c r="J103" s="70" t="s">
        <v>113</v>
      </c>
      <c r="K103" s="54" t="s">
        <v>355</v>
      </c>
      <c r="M103" s="110"/>
      <c r="N103" s="110"/>
      <c r="O103" s="110"/>
      <c r="P103" s="110"/>
      <c r="Q103" s="110"/>
    </row>
    <row r="104" spans="1:17" ht="7.5" customHeight="1" thickBot="1" x14ac:dyDescent="0.25">
      <c r="A104" s="18"/>
      <c r="B104" s="16"/>
      <c r="C104" s="16"/>
      <c r="D104" s="16"/>
      <c r="E104" s="16"/>
      <c r="F104" s="16"/>
      <c r="G104" s="16"/>
      <c r="H104" s="16"/>
      <c r="I104" s="16"/>
      <c r="J104" s="16"/>
      <c r="K104" s="54"/>
      <c r="M104" s="110"/>
      <c r="N104" s="110"/>
      <c r="O104" s="110"/>
      <c r="P104" s="110"/>
      <c r="Q104" s="110"/>
    </row>
    <row r="105" spans="1:17" ht="17.25" customHeight="1" thickBot="1" x14ac:dyDescent="0.25">
      <c r="A105" s="18"/>
      <c r="B105" s="16" t="s">
        <v>356</v>
      </c>
      <c r="C105" s="120">
        <v>5</v>
      </c>
      <c r="D105" s="121"/>
      <c r="E105" s="1" t="s">
        <v>357</v>
      </c>
      <c r="I105" s="63"/>
      <c r="J105" s="70"/>
      <c r="K105" s="54" t="s">
        <v>358</v>
      </c>
      <c r="M105" s="110"/>
      <c r="N105" s="110"/>
      <c r="O105" s="110"/>
      <c r="P105" s="110"/>
      <c r="Q105" s="110"/>
    </row>
    <row r="106" spans="1:17" ht="7.5" customHeight="1" thickBot="1" x14ac:dyDescent="0.25">
      <c r="A106" s="14"/>
      <c r="B106" s="17"/>
      <c r="C106" s="15"/>
      <c r="D106" s="15"/>
      <c r="E106" s="15"/>
      <c r="F106" s="15"/>
      <c r="G106" s="15"/>
      <c r="H106" s="15"/>
      <c r="I106" s="15"/>
      <c r="J106" s="15"/>
      <c r="K106" s="39"/>
      <c r="M106" s="110"/>
      <c r="N106" s="110"/>
      <c r="O106" s="110"/>
      <c r="P106" s="110"/>
      <c r="Q106" s="110"/>
    </row>
    <row r="107" spans="1:17" ht="17.25" customHeight="1" thickBot="1" x14ac:dyDescent="0.25">
      <c r="A107" s="18"/>
      <c r="B107" s="16" t="s">
        <v>379</v>
      </c>
      <c r="C107" s="99" t="s">
        <v>380</v>
      </c>
      <c r="D107" s="100"/>
      <c r="E107" s="100"/>
      <c r="F107" s="100"/>
      <c r="G107" s="100"/>
      <c r="H107" s="100"/>
      <c r="I107" s="101"/>
      <c r="J107" s="70"/>
      <c r="K107" s="54" t="s">
        <v>381</v>
      </c>
      <c r="M107" s="110"/>
      <c r="N107" s="110"/>
      <c r="O107" s="110"/>
      <c r="P107" s="110"/>
      <c r="Q107" s="110"/>
    </row>
    <row r="108" spans="1:17" ht="7.5" customHeight="1" x14ac:dyDescent="0.2">
      <c r="A108" s="14"/>
      <c r="B108" s="17"/>
      <c r="C108" s="15"/>
      <c r="D108" s="15"/>
      <c r="E108" s="15"/>
      <c r="F108" s="15"/>
      <c r="G108" s="15"/>
      <c r="H108" s="15"/>
      <c r="I108" s="15"/>
      <c r="J108" s="15"/>
      <c r="K108" s="39"/>
      <c r="M108" s="110"/>
      <c r="N108" s="110"/>
      <c r="O108" s="110"/>
      <c r="P108" s="110"/>
      <c r="Q108" s="110"/>
    </row>
    <row r="109" spans="1:17" ht="17.25" customHeight="1" x14ac:dyDescent="0.2">
      <c r="A109" s="97" t="s">
        <v>85</v>
      </c>
      <c r="B109" s="98"/>
      <c r="C109" s="98"/>
      <c r="D109" s="98"/>
      <c r="E109" s="98"/>
      <c r="F109" s="98"/>
      <c r="G109" s="98"/>
      <c r="H109" s="98"/>
      <c r="I109" s="98"/>
      <c r="J109" s="98"/>
      <c r="K109" s="116"/>
      <c r="M109" s="110"/>
      <c r="N109" s="110"/>
      <c r="O109" s="110"/>
      <c r="P109" s="110"/>
      <c r="Q109" s="110"/>
    </row>
    <row r="110" spans="1:17" ht="7.5" customHeight="1" x14ac:dyDescent="0.2">
      <c r="A110" s="14"/>
      <c r="B110" s="17"/>
      <c r="C110" s="15"/>
      <c r="D110" s="15"/>
      <c r="E110" s="15"/>
      <c r="F110" s="15"/>
      <c r="G110" s="15"/>
      <c r="H110" s="15"/>
      <c r="I110" s="15"/>
      <c r="J110" s="15"/>
      <c r="K110" s="39"/>
    </row>
    <row r="111" spans="1:17" ht="17.25" customHeight="1" x14ac:dyDescent="0.2">
      <c r="A111" s="90" t="s">
        <v>125</v>
      </c>
      <c r="B111" s="91"/>
      <c r="C111" s="46"/>
      <c r="D111" s="46"/>
      <c r="E111" s="46"/>
      <c r="F111" s="46"/>
      <c r="G111" s="46"/>
      <c r="H111" s="46"/>
      <c r="I111" s="46"/>
      <c r="J111" s="46"/>
      <c r="K111" s="45"/>
      <c r="M111" s="110" t="s">
        <v>164</v>
      </c>
      <c r="N111" s="110"/>
      <c r="O111" s="110"/>
      <c r="P111" s="110"/>
      <c r="Q111" s="110"/>
    </row>
    <row r="112" spans="1:17" ht="7.5" customHeight="1" thickBot="1" x14ac:dyDescent="0.25">
      <c r="A112" s="14"/>
      <c r="B112" s="17"/>
      <c r="C112" s="30"/>
      <c r="D112" s="30"/>
      <c r="E112" s="30"/>
      <c r="I112" s="28"/>
      <c r="J112" s="28"/>
      <c r="K112" s="39"/>
      <c r="M112" s="110"/>
      <c r="N112" s="110"/>
      <c r="O112" s="110"/>
      <c r="P112" s="110"/>
      <c r="Q112" s="110"/>
    </row>
    <row r="113" spans="1:17" ht="17.25" customHeight="1" thickBot="1" x14ac:dyDescent="0.25">
      <c r="A113" s="14"/>
      <c r="B113" s="30" t="s">
        <v>86</v>
      </c>
      <c r="C113" s="52" t="s">
        <v>154</v>
      </c>
      <c r="E113" s="30"/>
      <c r="F113" s="28" t="s">
        <v>114</v>
      </c>
      <c r="G113" s="88">
        <v>3</v>
      </c>
      <c r="H113" s="89"/>
      <c r="I113" s="1" t="s">
        <v>113</v>
      </c>
      <c r="K113" s="54" t="s">
        <v>313</v>
      </c>
      <c r="M113" s="110"/>
      <c r="N113" s="110"/>
      <c r="O113" s="110"/>
      <c r="P113" s="110"/>
      <c r="Q113" s="110"/>
    </row>
    <row r="114" spans="1:17" ht="7.5" customHeight="1" thickBot="1" x14ac:dyDescent="0.25">
      <c r="A114" s="14"/>
      <c r="B114" s="17"/>
      <c r="C114" s="9"/>
      <c r="D114" s="9"/>
      <c r="E114" s="9"/>
      <c r="G114" s="9"/>
      <c r="I114" s="29"/>
      <c r="J114" s="29"/>
      <c r="K114" s="54"/>
      <c r="M114" s="110"/>
      <c r="N114" s="110"/>
      <c r="O114" s="110"/>
      <c r="P114" s="110"/>
      <c r="Q114" s="110"/>
    </row>
    <row r="115" spans="1:17" ht="17.25" customHeight="1" thickBot="1" x14ac:dyDescent="0.25">
      <c r="A115" s="14"/>
      <c r="B115" s="30" t="s">
        <v>87</v>
      </c>
      <c r="C115" s="52" t="s">
        <v>154</v>
      </c>
      <c r="E115" s="30"/>
      <c r="F115" s="28" t="s">
        <v>114</v>
      </c>
      <c r="G115" s="88">
        <v>2</v>
      </c>
      <c r="H115" s="89"/>
      <c r="I115" s="1" t="s">
        <v>113</v>
      </c>
      <c r="K115" s="54" t="s">
        <v>315</v>
      </c>
      <c r="M115" s="110"/>
      <c r="N115" s="110"/>
      <c r="O115" s="110"/>
      <c r="P115" s="110"/>
      <c r="Q115" s="110"/>
    </row>
    <row r="116" spans="1:17" ht="7.5" customHeight="1" thickBot="1" x14ac:dyDescent="0.25">
      <c r="A116" s="14"/>
      <c r="B116" s="17"/>
      <c r="C116" s="9"/>
      <c r="D116" s="9"/>
      <c r="E116" s="9"/>
      <c r="G116" s="9"/>
      <c r="I116" s="29"/>
      <c r="J116" s="29"/>
      <c r="K116" s="54"/>
      <c r="M116" s="110"/>
      <c r="N116" s="110"/>
      <c r="O116" s="110"/>
      <c r="P116" s="110"/>
      <c r="Q116" s="110"/>
    </row>
    <row r="117" spans="1:17" ht="17.25" customHeight="1" thickBot="1" x14ac:dyDescent="0.25">
      <c r="A117" s="14"/>
      <c r="B117" s="30" t="s">
        <v>88</v>
      </c>
      <c r="C117" s="52" t="s">
        <v>154</v>
      </c>
      <c r="E117" s="30"/>
      <c r="F117" s="28" t="s">
        <v>114</v>
      </c>
      <c r="G117" s="88">
        <v>1</v>
      </c>
      <c r="H117" s="89"/>
      <c r="I117" s="1" t="s">
        <v>113</v>
      </c>
      <c r="K117" s="54" t="s">
        <v>324</v>
      </c>
      <c r="M117" s="110"/>
      <c r="N117" s="110"/>
      <c r="O117" s="110"/>
      <c r="P117" s="110"/>
      <c r="Q117" s="110"/>
    </row>
    <row r="118" spans="1:17" ht="7.5" customHeight="1" thickBot="1" x14ac:dyDescent="0.25">
      <c r="A118" s="14"/>
      <c r="B118" s="17"/>
      <c r="C118" s="9"/>
      <c r="D118" s="9"/>
      <c r="E118" s="9"/>
      <c r="G118" s="9"/>
      <c r="H118" s="9"/>
      <c r="I118" s="9"/>
      <c r="J118" s="9"/>
      <c r="K118" s="54"/>
      <c r="M118" s="110"/>
      <c r="N118" s="110"/>
      <c r="O118" s="110"/>
      <c r="P118" s="110"/>
      <c r="Q118" s="110"/>
    </row>
    <row r="119" spans="1:17" ht="17.25" customHeight="1" thickBot="1" x14ac:dyDescent="0.25">
      <c r="A119" s="14"/>
      <c r="B119" s="76" t="s">
        <v>345</v>
      </c>
      <c r="C119" s="77" t="s">
        <v>154</v>
      </c>
      <c r="D119" s="78"/>
      <c r="E119" s="76"/>
      <c r="F119" s="79" t="s">
        <v>114</v>
      </c>
      <c r="G119" s="102">
        <v>2</v>
      </c>
      <c r="H119" s="103"/>
      <c r="I119" s="78" t="s">
        <v>113</v>
      </c>
      <c r="K119" s="54" t="s">
        <v>315</v>
      </c>
      <c r="M119" s="110"/>
      <c r="N119" s="110"/>
      <c r="O119" s="110"/>
      <c r="P119" s="110"/>
      <c r="Q119" s="110"/>
    </row>
    <row r="120" spans="1:17" ht="7.5" customHeight="1" thickBot="1" x14ac:dyDescent="0.25">
      <c r="A120" s="14"/>
      <c r="B120" s="17"/>
      <c r="C120" s="9"/>
      <c r="D120" s="9"/>
      <c r="E120" s="9"/>
      <c r="G120" s="9"/>
      <c r="H120" s="9"/>
      <c r="I120" s="9"/>
      <c r="J120" s="9"/>
      <c r="K120" s="54"/>
      <c r="M120" s="110"/>
      <c r="N120" s="110"/>
      <c r="O120" s="110"/>
      <c r="P120" s="110"/>
      <c r="Q120" s="110"/>
    </row>
    <row r="121" spans="1:17" ht="17.25" customHeight="1" thickBot="1" x14ac:dyDescent="0.25">
      <c r="A121" s="14"/>
      <c r="B121" s="30" t="s">
        <v>89</v>
      </c>
      <c r="C121" s="52" t="s">
        <v>154</v>
      </c>
      <c r="E121" s="30"/>
      <c r="F121" s="28" t="s">
        <v>114</v>
      </c>
      <c r="G121" s="88">
        <v>1</v>
      </c>
      <c r="H121" s="89"/>
      <c r="I121" s="1" t="s">
        <v>113</v>
      </c>
      <c r="K121" s="54" t="s">
        <v>324</v>
      </c>
      <c r="M121" s="110"/>
      <c r="N121" s="110"/>
      <c r="O121" s="110"/>
      <c r="P121" s="110"/>
      <c r="Q121" s="110"/>
    </row>
    <row r="122" spans="1:17" ht="7.5" customHeight="1" thickBot="1" x14ac:dyDescent="0.25">
      <c r="A122" s="14"/>
      <c r="B122" s="17"/>
      <c r="C122" s="9"/>
      <c r="D122" s="9"/>
      <c r="E122" s="9"/>
      <c r="G122" s="9"/>
      <c r="H122" s="9"/>
      <c r="I122" s="9"/>
      <c r="J122" s="9"/>
      <c r="K122" s="54"/>
    </row>
    <row r="123" spans="1:17" ht="17.25" customHeight="1" thickBot="1" x14ac:dyDescent="0.25">
      <c r="A123" s="14"/>
      <c r="B123" s="30" t="s">
        <v>90</v>
      </c>
      <c r="C123" s="52" t="s">
        <v>154</v>
      </c>
      <c r="E123" s="30"/>
      <c r="F123" s="28" t="s">
        <v>114</v>
      </c>
      <c r="G123" s="88">
        <v>5</v>
      </c>
      <c r="H123" s="89"/>
      <c r="I123" s="1" t="s">
        <v>113</v>
      </c>
      <c r="K123" s="54" t="s">
        <v>314</v>
      </c>
    </row>
    <row r="124" spans="1:17" ht="7.5" customHeight="1" thickBot="1" x14ac:dyDescent="0.25">
      <c r="A124" s="14"/>
      <c r="B124" s="17"/>
      <c r="C124" s="9"/>
      <c r="D124" s="9"/>
      <c r="E124" s="9"/>
      <c r="G124" s="9"/>
      <c r="H124" s="9"/>
      <c r="I124" s="9"/>
      <c r="J124" s="9"/>
      <c r="K124" s="54"/>
    </row>
    <row r="125" spans="1:17" ht="17.25" customHeight="1" thickBot="1" x14ac:dyDescent="0.25">
      <c r="A125" s="14"/>
      <c r="B125" s="30" t="s">
        <v>92</v>
      </c>
      <c r="C125" s="52" t="s">
        <v>154</v>
      </c>
      <c r="E125" s="30"/>
      <c r="F125" s="28" t="s">
        <v>114</v>
      </c>
      <c r="G125" s="88">
        <v>2</v>
      </c>
      <c r="H125" s="89"/>
      <c r="I125" s="1" t="s">
        <v>116</v>
      </c>
      <c r="K125" s="54" t="s">
        <v>315</v>
      </c>
    </row>
    <row r="126" spans="1:17" ht="7.5" customHeight="1" thickBot="1" x14ac:dyDescent="0.25">
      <c r="A126" s="14"/>
      <c r="B126" s="17"/>
      <c r="C126" s="9"/>
      <c r="D126" s="9"/>
      <c r="E126" s="9"/>
      <c r="G126" s="9"/>
      <c r="H126" s="9"/>
      <c r="I126" s="9"/>
      <c r="J126" s="9"/>
      <c r="K126" s="54"/>
    </row>
    <row r="127" spans="1:17" ht="17.25" customHeight="1" thickBot="1" x14ac:dyDescent="0.25">
      <c r="A127" s="14"/>
      <c r="B127" s="30" t="s">
        <v>91</v>
      </c>
      <c r="C127" s="52" t="s">
        <v>154</v>
      </c>
      <c r="E127" s="30"/>
      <c r="F127" s="28" t="s">
        <v>114</v>
      </c>
      <c r="G127" s="88">
        <v>20</v>
      </c>
      <c r="H127" s="89"/>
      <c r="I127" s="1" t="s">
        <v>116</v>
      </c>
      <c r="K127" s="54" t="s">
        <v>316</v>
      </c>
    </row>
    <row r="128" spans="1:17" ht="7.5" customHeight="1" thickBot="1" x14ac:dyDescent="0.25">
      <c r="A128" s="14"/>
      <c r="B128" s="17"/>
      <c r="C128" s="9"/>
      <c r="D128" s="9"/>
      <c r="E128" s="9"/>
      <c r="F128" s="9"/>
      <c r="G128" s="9"/>
      <c r="H128" s="9"/>
      <c r="I128" s="9"/>
      <c r="J128" s="9"/>
      <c r="K128" s="43"/>
    </row>
    <row r="129" spans="1:11" ht="17.25" customHeight="1" x14ac:dyDescent="0.2">
      <c r="A129" s="14"/>
      <c r="B129" s="16" t="s">
        <v>93</v>
      </c>
      <c r="C129" s="104" t="s">
        <v>325</v>
      </c>
      <c r="D129" s="105"/>
      <c r="E129" s="105"/>
      <c r="F129" s="105"/>
      <c r="G129" s="105"/>
      <c r="H129" s="105"/>
      <c r="I129" s="106"/>
      <c r="J129" s="73"/>
      <c r="K129" s="54" t="s">
        <v>326</v>
      </c>
    </row>
    <row r="130" spans="1:11" ht="17.25" customHeight="1" thickBot="1" x14ac:dyDescent="0.25">
      <c r="A130" s="14"/>
      <c r="B130" s="16"/>
      <c r="C130" s="107"/>
      <c r="D130" s="108"/>
      <c r="E130" s="108"/>
      <c r="F130" s="108"/>
      <c r="G130" s="108"/>
      <c r="H130" s="108"/>
      <c r="I130" s="109"/>
      <c r="J130" s="73"/>
      <c r="K130" s="43"/>
    </row>
    <row r="131" spans="1:11" ht="7.5" customHeight="1" x14ac:dyDescent="0.2">
      <c r="A131" s="14"/>
      <c r="B131" s="17"/>
      <c r="C131" s="16"/>
      <c r="D131" s="16"/>
      <c r="E131" s="9"/>
      <c r="F131" s="9"/>
      <c r="G131" s="9"/>
      <c r="H131" s="9"/>
      <c r="I131" s="9"/>
      <c r="J131" s="9"/>
      <c r="K131" s="43"/>
    </row>
    <row r="132" spans="1:11" ht="17.25" customHeight="1" x14ac:dyDescent="0.2">
      <c r="A132" s="90" t="s">
        <v>126</v>
      </c>
      <c r="B132" s="91"/>
      <c r="C132" s="44"/>
      <c r="D132" s="44"/>
      <c r="E132" s="48"/>
      <c r="F132" s="48"/>
      <c r="G132" s="48"/>
      <c r="H132" s="48"/>
      <c r="I132" s="48"/>
      <c r="J132" s="48"/>
      <c r="K132" s="49"/>
    </row>
    <row r="133" spans="1:11" ht="7.5" customHeight="1" thickBot="1" x14ac:dyDescent="0.25">
      <c r="A133" s="14"/>
      <c r="B133" s="17"/>
      <c r="C133" s="16"/>
      <c r="D133" s="16"/>
      <c r="E133" s="9"/>
      <c r="F133" s="9"/>
      <c r="G133" s="9"/>
      <c r="H133" s="9"/>
      <c r="I133" s="9"/>
      <c r="J133" s="9"/>
      <c r="K133" s="43"/>
    </row>
    <row r="134" spans="1:11" ht="17.25" customHeight="1" thickBot="1" x14ac:dyDescent="0.25">
      <c r="A134" s="14"/>
      <c r="B134" s="30" t="s">
        <v>95</v>
      </c>
      <c r="C134" s="52" t="s">
        <v>154</v>
      </c>
      <c r="D134" s="16"/>
      <c r="E134" s="9"/>
      <c r="F134" s="9"/>
      <c r="G134" s="9"/>
      <c r="H134" s="9"/>
      <c r="I134" s="9"/>
      <c r="J134" s="9"/>
      <c r="K134" s="54" t="s">
        <v>317</v>
      </c>
    </row>
    <row r="135" spans="1:11" ht="7.5" customHeight="1" thickBot="1" x14ac:dyDescent="0.25">
      <c r="A135" s="14"/>
      <c r="B135" s="9"/>
      <c r="D135" s="16"/>
      <c r="E135" s="9"/>
      <c r="F135" s="9"/>
      <c r="G135" s="9"/>
      <c r="H135" s="9"/>
      <c r="I135" s="9"/>
      <c r="J135" s="9"/>
      <c r="K135" s="54"/>
    </row>
    <row r="136" spans="1:11" ht="17.25" customHeight="1" thickBot="1" x14ac:dyDescent="0.25">
      <c r="A136" s="14"/>
      <c r="B136" s="30" t="s">
        <v>96</v>
      </c>
      <c r="C136" s="52" t="s">
        <v>154</v>
      </c>
      <c r="D136" s="16"/>
      <c r="E136" s="9"/>
      <c r="F136" s="9"/>
      <c r="G136" s="9"/>
      <c r="H136" s="9"/>
      <c r="I136" s="9"/>
      <c r="J136" s="9"/>
      <c r="K136" s="54" t="s">
        <v>317</v>
      </c>
    </row>
    <row r="137" spans="1:11" ht="7.5" customHeight="1" thickBot="1" x14ac:dyDescent="0.25">
      <c r="A137" s="14"/>
      <c r="B137" s="9"/>
      <c r="D137" s="9"/>
      <c r="E137" s="9"/>
      <c r="G137" s="9"/>
      <c r="I137" s="29"/>
      <c r="J137" s="29"/>
      <c r="K137" s="54"/>
    </row>
    <row r="138" spans="1:11" ht="17.25" customHeight="1" thickBot="1" x14ac:dyDescent="0.25">
      <c r="A138" s="14"/>
      <c r="B138" s="30" t="s">
        <v>97</v>
      </c>
      <c r="C138" s="52" t="s">
        <v>154</v>
      </c>
      <c r="E138" s="30"/>
      <c r="F138" s="28" t="s">
        <v>114</v>
      </c>
      <c r="G138" s="88">
        <v>1</v>
      </c>
      <c r="H138" s="89"/>
      <c r="I138" s="1" t="s">
        <v>118</v>
      </c>
      <c r="K138" s="54" t="s">
        <v>318</v>
      </c>
    </row>
    <row r="139" spans="1:11" ht="7.5" customHeight="1" thickBot="1" x14ac:dyDescent="0.25">
      <c r="A139" s="14"/>
      <c r="B139" s="9"/>
      <c r="D139" s="9"/>
      <c r="E139" s="9"/>
      <c r="F139" s="9"/>
      <c r="G139" s="9"/>
      <c r="H139" s="9"/>
      <c r="I139" s="9"/>
      <c r="J139" s="9"/>
      <c r="K139" s="54"/>
    </row>
    <row r="140" spans="1:11" ht="17.25" customHeight="1" thickBot="1" x14ac:dyDescent="0.25">
      <c r="A140" s="14"/>
      <c r="B140" s="30" t="s">
        <v>90</v>
      </c>
      <c r="C140" s="52" t="str">
        <f>C123</f>
        <v>有</v>
      </c>
      <c r="E140" s="30"/>
      <c r="F140" s="28" t="s">
        <v>114</v>
      </c>
      <c r="G140" s="88">
        <v>5</v>
      </c>
      <c r="H140" s="89"/>
      <c r="I140" s="1" t="s">
        <v>113</v>
      </c>
      <c r="K140" s="54" t="s">
        <v>327</v>
      </c>
    </row>
    <row r="141" spans="1:11" ht="7.5" customHeight="1" thickBot="1" x14ac:dyDescent="0.25">
      <c r="A141" s="14"/>
      <c r="B141" s="9"/>
      <c r="D141" s="9"/>
      <c r="E141" s="9"/>
      <c r="F141" s="9"/>
      <c r="G141" s="9"/>
      <c r="H141" s="9"/>
      <c r="I141" s="9"/>
      <c r="J141" s="9"/>
      <c r="K141" s="54"/>
    </row>
    <row r="142" spans="1:11" ht="17.25" customHeight="1" thickBot="1" x14ac:dyDescent="0.25">
      <c r="A142" s="14"/>
      <c r="B142" s="30" t="s">
        <v>92</v>
      </c>
      <c r="C142" s="52" t="s">
        <v>154</v>
      </c>
      <c r="E142" s="30"/>
      <c r="F142" s="28" t="s">
        <v>114</v>
      </c>
      <c r="G142" s="88">
        <v>2</v>
      </c>
      <c r="H142" s="89"/>
      <c r="I142" s="1" t="s">
        <v>116</v>
      </c>
      <c r="K142" s="54" t="s">
        <v>319</v>
      </c>
    </row>
    <row r="143" spans="1:11" ht="7.5" customHeight="1" thickBot="1" x14ac:dyDescent="0.25">
      <c r="A143" s="14"/>
      <c r="B143" s="9"/>
      <c r="D143" s="9"/>
      <c r="E143" s="9"/>
      <c r="F143" s="9"/>
      <c r="G143" s="9"/>
      <c r="H143" s="9"/>
      <c r="I143" s="9"/>
      <c r="J143" s="9"/>
      <c r="K143" s="54"/>
    </row>
    <row r="144" spans="1:11" ht="17.25" customHeight="1" thickBot="1" x14ac:dyDescent="0.25">
      <c r="A144" s="14"/>
      <c r="B144" s="30" t="s">
        <v>99</v>
      </c>
      <c r="C144" s="52" t="s">
        <v>154</v>
      </c>
      <c r="E144" s="30"/>
      <c r="F144" s="28" t="s">
        <v>114</v>
      </c>
      <c r="G144" s="88">
        <v>1</v>
      </c>
      <c r="H144" s="89"/>
      <c r="I144" s="1" t="s">
        <v>113</v>
      </c>
      <c r="K144" s="54" t="s">
        <v>318</v>
      </c>
    </row>
    <row r="145" spans="1:11" ht="7.5" customHeight="1" thickBot="1" x14ac:dyDescent="0.25">
      <c r="A145" s="14"/>
      <c r="B145" s="9"/>
      <c r="D145" s="9"/>
      <c r="E145" s="9"/>
      <c r="F145" s="9"/>
      <c r="G145" s="9"/>
      <c r="H145" s="9"/>
      <c r="I145" s="9"/>
      <c r="J145" s="9"/>
      <c r="K145" s="54"/>
    </row>
    <row r="146" spans="1:11" ht="17.25" customHeight="1" thickBot="1" x14ac:dyDescent="0.25">
      <c r="A146" s="14"/>
      <c r="B146" s="30" t="s">
        <v>98</v>
      </c>
      <c r="C146" s="52" t="s">
        <v>154</v>
      </c>
      <c r="E146" s="30"/>
      <c r="F146" s="28" t="s">
        <v>114</v>
      </c>
      <c r="G146" s="88">
        <v>10</v>
      </c>
      <c r="H146" s="89"/>
      <c r="I146" s="1" t="s">
        <v>113</v>
      </c>
      <c r="K146" s="54" t="s">
        <v>328</v>
      </c>
    </row>
    <row r="147" spans="1:11" ht="7.5" customHeight="1" thickBot="1" x14ac:dyDescent="0.25">
      <c r="A147" s="14"/>
      <c r="B147" s="9"/>
      <c r="D147" s="9"/>
      <c r="E147" s="9"/>
      <c r="F147" s="9"/>
      <c r="G147" s="9"/>
      <c r="H147" s="9"/>
      <c r="I147" s="9"/>
      <c r="J147" s="9"/>
      <c r="K147" s="54"/>
    </row>
    <row r="148" spans="1:11" ht="17.25" customHeight="1" thickBot="1" x14ac:dyDescent="0.25">
      <c r="A148" s="14"/>
      <c r="B148" s="30" t="s">
        <v>91</v>
      </c>
      <c r="C148" s="52" t="s">
        <v>154</v>
      </c>
      <c r="E148" s="30"/>
      <c r="F148" s="28" t="s">
        <v>114</v>
      </c>
      <c r="G148" s="88">
        <v>20</v>
      </c>
      <c r="H148" s="89"/>
      <c r="I148" s="1" t="s">
        <v>116</v>
      </c>
      <c r="K148" s="54" t="s">
        <v>320</v>
      </c>
    </row>
    <row r="149" spans="1:11" ht="7.5" customHeight="1" thickBot="1" x14ac:dyDescent="0.25">
      <c r="A149" s="14"/>
      <c r="B149" s="9"/>
      <c r="D149" s="9"/>
      <c r="E149" s="9"/>
      <c r="F149" s="9"/>
      <c r="G149" s="9"/>
      <c r="H149" s="9"/>
      <c r="I149" s="9"/>
      <c r="J149" s="9"/>
      <c r="K149" s="54"/>
    </row>
    <row r="150" spans="1:11" ht="17.25" customHeight="1" thickBot="1" x14ac:dyDescent="0.25">
      <c r="A150" s="14"/>
      <c r="B150" s="30" t="s">
        <v>100</v>
      </c>
      <c r="C150" s="52" t="s">
        <v>154</v>
      </c>
      <c r="E150" s="30"/>
      <c r="F150" s="28" t="s">
        <v>114</v>
      </c>
      <c r="G150" s="88">
        <v>2</v>
      </c>
      <c r="H150" s="89"/>
      <c r="I150" s="1" t="s">
        <v>117</v>
      </c>
      <c r="K150" s="54" t="s">
        <v>329</v>
      </c>
    </row>
    <row r="151" spans="1:11" ht="7.5" customHeight="1" thickBot="1" x14ac:dyDescent="0.25">
      <c r="A151" s="14"/>
      <c r="B151" s="9"/>
      <c r="D151" s="9"/>
      <c r="E151" s="9"/>
      <c r="F151" s="9"/>
      <c r="G151" s="9"/>
      <c r="H151" s="9"/>
      <c r="I151" s="9"/>
      <c r="J151" s="9"/>
      <c r="K151" s="54"/>
    </row>
    <row r="152" spans="1:11" ht="17.25" customHeight="1" thickBot="1" x14ac:dyDescent="0.25">
      <c r="A152" s="14"/>
      <c r="B152" s="30" t="s">
        <v>101</v>
      </c>
      <c r="C152" s="52" t="s">
        <v>115</v>
      </c>
      <c r="E152" s="30"/>
      <c r="F152" s="28" t="s">
        <v>114</v>
      </c>
      <c r="G152" s="88"/>
      <c r="H152" s="89"/>
      <c r="I152" s="1" t="s">
        <v>116</v>
      </c>
      <c r="K152" s="54" t="s">
        <v>317</v>
      </c>
    </row>
    <row r="153" spans="1:11" ht="7.5" customHeight="1" thickBot="1" x14ac:dyDescent="0.25">
      <c r="A153" s="14"/>
      <c r="B153" s="9"/>
      <c r="D153" s="9"/>
      <c r="E153" s="9"/>
      <c r="F153" s="9"/>
      <c r="G153" s="9"/>
      <c r="H153" s="9"/>
      <c r="I153" s="9"/>
      <c r="J153" s="9"/>
      <c r="K153" s="43"/>
    </row>
    <row r="154" spans="1:11" ht="17.25" customHeight="1" thickBot="1" x14ac:dyDescent="0.25">
      <c r="A154" s="14"/>
      <c r="B154" s="76" t="s">
        <v>343</v>
      </c>
      <c r="C154" s="77" t="s">
        <v>154</v>
      </c>
      <c r="D154" s="78"/>
      <c r="E154" s="76"/>
      <c r="F154" s="79" t="s">
        <v>114</v>
      </c>
      <c r="G154" s="102">
        <v>3</v>
      </c>
      <c r="H154" s="103"/>
      <c r="I154" s="78" t="s">
        <v>116</v>
      </c>
      <c r="K154" s="54" t="s">
        <v>320</v>
      </c>
    </row>
    <row r="155" spans="1:11" ht="7.5" customHeight="1" thickBot="1" x14ac:dyDescent="0.25">
      <c r="A155" s="14"/>
      <c r="B155" s="9"/>
      <c r="D155" s="9"/>
      <c r="E155" s="9"/>
      <c r="F155" s="9"/>
      <c r="G155" s="9"/>
      <c r="H155" s="9"/>
      <c r="I155" s="9"/>
      <c r="J155" s="9"/>
      <c r="K155" s="43"/>
    </row>
    <row r="156" spans="1:11" ht="17.25" customHeight="1" x14ac:dyDescent="0.2">
      <c r="A156" s="14"/>
      <c r="B156" s="16" t="s">
        <v>93</v>
      </c>
      <c r="C156" s="104"/>
      <c r="D156" s="105"/>
      <c r="E156" s="105"/>
      <c r="F156" s="105"/>
      <c r="G156" s="105"/>
      <c r="H156" s="105"/>
      <c r="I156" s="106"/>
      <c r="J156" s="73"/>
      <c r="K156" s="54" t="s">
        <v>326</v>
      </c>
    </row>
    <row r="157" spans="1:11" ht="17.25" customHeight="1" thickBot="1" x14ac:dyDescent="0.25">
      <c r="A157" s="14"/>
      <c r="B157" s="16"/>
      <c r="C157" s="107"/>
      <c r="D157" s="108"/>
      <c r="E157" s="108"/>
      <c r="F157" s="108"/>
      <c r="G157" s="108"/>
      <c r="H157" s="108"/>
      <c r="I157" s="109"/>
      <c r="J157" s="73"/>
      <c r="K157" s="43"/>
    </row>
    <row r="158" spans="1:11" ht="7.5" customHeight="1" x14ac:dyDescent="0.2">
      <c r="A158" s="14"/>
      <c r="B158" s="17"/>
      <c r="C158" s="16"/>
      <c r="D158" s="16"/>
      <c r="E158" s="9"/>
      <c r="F158" s="9"/>
      <c r="G158" s="9"/>
      <c r="H158" s="9"/>
      <c r="I158" s="9"/>
      <c r="J158" s="9"/>
      <c r="K158" s="43"/>
    </row>
    <row r="159" spans="1:11" ht="17.25" customHeight="1" x14ac:dyDescent="0.2">
      <c r="A159" s="90" t="s">
        <v>127</v>
      </c>
      <c r="B159" s="91"/>
      <c r="C159" s="46"/>
      <c r="D159" s="46"/>
      <c r="E159" s="46"/>
      <c r="F159" s="46"/>
      <c r="G159" s="46"/>
      <c r="H159" s="46"/>
      <c r="I159" s="46"/>
      <c r="J159" s="46"/>
      <c r="K159" s="49"/>
    </row>
    <row r="160" spans="1:11" ht="7.5" customHeight="1" thickBot="1" x14ac:dyDescent="0.25">
      <c r="A160" s="14"/>
      <c r="B160" s="17"/>
      <c r="C160" s="30"/>
      <c r="D160" s="30"/>
      <c r="E160" s="30"/>
      <c r="I160" s="28"/>
      <c r="J160" s="28"/>
      <c r="K160" s="43"/>
    </row>
    <row r="161" spans="1:11" ht="17.25" customHeight="1" thickBot="1" x14ac:dyDescent="0.25">
      <c r="A161" s="14"/>
      <c r="B161" s="30" t="s">
        <v>102</v>
      </c>
      <c r="C161" s="52" t="s">
        <v>154</v>
      </c>
      <c r="E161" s="30"/>
      <c r="F161" s="28" t="s">
        <v>114</v>
      </c>
      <c r="G161" s="88">
        <v>3</v>
      </c>
      <c r="H161" s="89"/>
      <c r="I161" s="1" t="s">
        <v>119</v>
      </c>
      <c r="K161" s="54" t="s">
        <v>313</v>
      </c>
    </row>
    <row r="162" spans="1:11" ht="7.5" customHeight="1" thickBot="1" x14ac:dyDescent="0.25">
      <c r="A162" s="14"/>
      <c r="B162" s="9"/>
      <c r="D162" s="9"/>
      <c r="E162" s="9"/>
      <c r="G162" s="9"/>
      <c r="I162" s="29"/>
      <c r="J162" s="29"/>
      <c r="K162" s="43"/>
    </row>
    <row r="163" spans="1:11" ht="17.25" customHeight="1" thickBot="1" x14ac:dyDescent="0.25">
      <c r="A163" s="14"/>
      <c r="B163" s="30" t="s">
        <v>103</v>
      </c>
      <c r="C163" s="52" t="s">
        <v>154</v>
      </c>
      <c r="E163" s="30"/>
      <c r="F163" s="28" t="s">
        <v>114</v>
      </c>
      <c r="G163" s="88">
        <v>3</v>
      </c>
      <c r="H163" s="89"/>
      <c r="I163" s="1" t="s">
        <v>119</v>
      </c>
      <c r="K163" s="54" t="s">
        <v>313</v>
      </c>
    </row>
    <row r="164" spans="1:11" ht="7.5" customHeight="1" thickBot="1" x14ac:dyDescent="0.25">
      <c r="A164" s="14"/>
      <c r="B164" s="9"/>
      <c r="D164" s="9"/>
      <c r="E164" s="9"/>
      <c r="G164" s="9"/>
      <c r="I164" s="29"/>
      <c r="J164" s="29"/>
      <c r="K164" s="43"/>
    </row>
    <row r="165" spans="1:11" ht="17.25" customHeight="1" thickBot="1" x14ac:dyDescent="0.25">
      <c r="A165" s="14"/>
      <c r="B165" s="30" t="s">
        <v>104</v>
      </c>
      <c r="C165" s="52" t="s">
        <v>154</v>
      </c>
      <c r="E165" s="30"/>
      <c r="F165" s="28" t="s">
        <v>114</v>
      </c>
      <c r="G165" s="88">
        <v>10</v>
      </c>
      <c r="H165" s="89"/>
      <c r="I165" s="1" t="s">
        <v>120</v>
      </c>
      <c r="K165" s="54" t="s">
        <v>321</v>
      </c>
    </row>
    <row r="166" spans="1:11" ht="7.5" customHeight="1" thickBot="1" x14ac:dyDescent="0.25">
      <c r="A166" s="14"/>
      <c r="B166" s="9"/>
      <c r="D166" s="9"/>
      <c r="E166" s="9"/>
      <c r="F166" s="9"/>
      <c r="G166" s="9"/>
      <c r="H166" s="9"/>
      <c r="I166" s="9"/>
      <c r="J166" s="9"/>
      <c r="K166" s="43"/>
    </row>
    <row r="167" spans="1:11" ht="17.25" customHeight="1" thickBot="1" x14ac:dyDescent="0.25">
      <c r="A167" s="14"/>
      <c r="B167" s="30" t="s">
        <v>105</v>
      </c>
      <c r="C167" s="52" t="s">
        <v>154</v>
      </c>
      <c r="E167" s="30"/>
      <c r="F167" s="28" t="s">
        <v>114</v>
      </c>
      <c r="G167" s="88">
        <v>10</v>
      </c>
      <c r="H167" s="89"/>
      <c r="I167" s="1" t="s">
        <v>121</v>
      </c>
      <c r="K167" s="54" t="s">
        <v>321</v>
      </c>
    </row>
    <row r="168" spans="1:11" ht="7.5" customHeight="1" thickBot="1" x14ac:dyDescent="0.25">
      <c r="A168" s="14"/>
      <c r="B168" s="9"/>
      <c r="D168" s="9"/>
      <c r="E168" s="9"/>
      <c r="F168" s="9"/>
      <c r="G168" s="9"/>
      <c r="H168" s="9"/>
      <c r="I168" s="9"/>
      <c r="J168" s="9"/>
      <c r="K168" s="43"/>
    </row>
    <row r="169" spans="1:11" ht="17.25" customHeight="1" x14ac:dyDescent="0.2">
      <c r="A169" s="14"/>
      <c r="B169" s="16" t="s">
        <v>93</v>
      </c>
      <c r="C169" s="104"/>
      <c r="D169" s="105"/>
      <c r="E169" s="105"/>
      <c r="F169" s="105"/>
      <c r="G169" s="105"/>
      <c r="H169" s="105"/>
      <c r="I169" s="106"/>
      <c r="J169" s="73"/>
      <c r="K169" s="43"/>
    </row>
    <row r="170" spans="1:11" ht="17.25" customHeight="1" thickBot="1" x14ac:dyDescent="0.25">
      <c r="A170" s="14"/>
      <c r="B170" s="16"/>
      <c r="C170" s="107"/>
      <c r="D170" s="108"/>
      <c r="E170" s="108"/>
      <c r="F170" s="108"/>
      <c r="G170" s="108"/>
      <c r="H170" s="108"/>
      <c r="I170" s="109"/>
      <c r="J170" s="73"/>
      <c r="K170" s="43"/>
    </row>
    <row r="171" spans="1:11" ht="7.5" customHeight="1" x14ac:dyDescent="0.2">
      <c r="A171" s="14"/>
      <c r="B171" s="17"/>
      <c r="C171" s="16"/>
      <c r="D171" s="16"/>
      <c r="E171" s="9"/>
      <c r="F171" s="9"/>
      <c r="G171" s="9"/>
      <c r="H171" s="9"/>
      <c r="I171" s="9"/>
      <c r="J171" s="9"/>
      <c r="K171" s="43"/>
    </row>
    <row r="172" spans="1:11" ht="17.25" customHeight="1" x14ac:dyDescent="0.2">
      <c r="A172" s="90" t="s">
        <v>128</v>
      </c>
      <c r="B172" s="91"/>
      <c r="C172" s="46"/>
      <c r="D172" s="46"/>
      <c r="E172" s="46"/>
      <c r="F172" s="46"/>
      <c r="G172" s="46"/>
      <c r="H172" s="46"/>
      <c r="I172" s="46"/>
      <c r="J172" s="46"/>
      <c r="K172" s="49"/>
    </row>
    <row r="173" spans="1:11" ht="7.5" customHeight="1" thickBot="1" x14ac:dyDescent="0.25">
      <c r="A173" s="14"/>
      <c r="B173" s="17"/>
      <c r="C173" s="30"/>
      <c r="D173" s="30"/>
      <c r="E173" s="30"/>
      <c r="I173" s="28"/>
      <c r="J173" s="28"/>
      <c r="K173" s="43"/>
    </row>
    <row r="174" spans="1:11" ht="17.25" customHeight="1" thickBot="1" x14ac:dyDescent="0.25">
      <c r="A174" s="14"/>
      <c r="B174" s="30" t="s">
        <v>106</v>
      </c>
      <c r="C174" s="52" t="s">
        <v>154</v>
      </c>
      <c r="E174" s="30"/>
      <c r="F174" s="28" t="s">
        <v>114</v>
      </c>
      <c r="G174" s="88">
        <v>100</v>
      </c>
      <c r="H174" s="89"/>
      <c r="I174" s="1" t="s">
        <v>118</v>
      </c>
      <c r="K174" s="54" t="s">
        <v>322</v>
      </c>
    </row>
    <row r="175" spans="1:11" ht="7.5" customHeight="1" thickBot="1" x14ac:dyDescent="0.25">
      <c r="A175" s="14"/>
      <c r="B175" s="9"/>
      <c r="D175" s="9"/>
      <c r="E175" s="9"/>
      <c r="G175" s="9"/>
      <c r="I175" s="29"/>
      <c r="J175" s="29"/>
      <c r="K175" s="43"/>
    </row>
    <row r="176" spans="1:11" ht="17.25" customHeight="1" thickBot="1" x14ac:dyDescent="0.25">
      <c r="A176" s="14"/>
      <c r="B176" s="30" t="s">
        <v>107</v>
      </c>
      <c r="C176" s="52" t="s">
        <v>154</v>
      </c>
      <c r="E176" s="30"/>
      <c r="F176" s="28" t="s">
        <v>114</v>
      </c>
      <c r="G176" s="88">
        <v>100</v>
      </c>
      <c r="H176" s="89"/>
      <c r="I176" s="1" t="s">
        <v>118</v>
      </c>
      <c r="K176" s="54" t="s">
        <v>322</v>
      </c>
    </row>
    <row r="177" spans="1:11" ht="7.5" customHeight="1" thickBot="1" x14ac:dyDescent="0.25">
      <c r="A177" s="14"/>
      <c r="B177" s="9"/>
      <c r="D177" s="9"/>
      <c r="E177" s="9"/>
      <c r="G177" s="9"/>
      <c r="I177" s="29"/>
      <c r="J177" s="29"/>
      <c r="K177" s="43"/>
    </row>
    <row r="178" spans="1:11" ht="17.25" customHeight="1" thickBot="1" x14ac:dyDescent="0.25">
      <c r="A178" s="14"/>
      <c r="B178" s="30" t="s">
        <v>108</v>
      </c>
      <c r="C178" s="52" t="s">
        <v>115</v>
      </c>
      <c r="E178" s="30"/>
      <c r="F178" s="28" t="s">
        <v>114</v>
      </c>
      <c r="G178" s="88"/>
      <c r="H178" s="89"/>
      <c r="I178" s="1" t="s">
        <v>116</v>
      </c>
      <c r="K178" s="54" t="s">
        <v>317</v>
      </c>
    </row>
    <row r="179" spans="1:11" ht="7.5" customHeight="1" thickBot="1" x14ac:dyDescent="0.25">
      <c r="A179" s="14"/>
      <c r="B179" s="9"/>
      <c r="D179" s="9"/>
      <c r="E179" s="9"/>
      <c r="F179" s="9"/>
      <c r="G179" s="9"/>
      <c r="H179" s="9"/>
      <c r="I179" s="9"/>
      <c r="J179" s="9"/>
      <c r="K179" s="54"/>
    </row>
    <row r="180" spans="1:11" ht="17.25" customHeight="1" thickBot="1" x14ac:dyDescent="0.25">
      <c r="A180" s="14"/>
      <c r="B180" s="30" t="s">
        <v>109</v>
      </c>
      <c r="C180" s="52" t="s">
        <v>115</v>
      </c>
      <c r="E180" s="30"/>
      <c r="F180" s="28" t="s">
        <v>114</v>
      </c>
      <c r="G180" s="88"/>
      <c r="H180" s="89"/>
      <c r="I180" s="1" t="s">
        <v>116</v>
      </c>
      <c r="K180" s="54" t="s">
        <v>317</v>
      </c>
    </row>
    <row r="181" spans="1:11" ht="7.5" customHeight="1" thickBot="1" x14ac:dyDescent="0.25">
      <c r="A181" s="14"/>
      <c r="B181" s="9"/>
      <c r="D181" s="9"/>
      <c r="E181" s="9"/>
      <c r="F181" s="9"/>
      <c r="G181" s="9"/>
      <c r="H181" s="9"/>
      <c r="I181" s="9"/>
      <c r="J181" s="9"/>
      <c r="K181" s="43"/>
    </row>
    <row r="182" spans="1:11" ht="17.25" customHeight="1" thickBot="1" x14ac:dyDescent="0.25">
      <c r="A182" s="14"/>
      <c r="B182" s="16" t="s">
        <v>93</v>
      </c>
      <c r="C182" s="142"/>
      <c r="D182" s="143"/>
      <c r="E182" s="143"/>
      <c r="F182" s="143"/>
      <c r="G182" s="143"/>
      <c r="H182" s="143"/>
      <c r="I182" s="144"/>
      <c r="J182" s="74"/>
      <c r="K182" s="43"/>
    </row>
    <row r="183" spans="1:11" ht="7.5" customHeight="1" x14ac:dyDescent="0.2">
      <c r="A183" s="14"/>
      <c r="B183" s="17"/>
      <c r="C183" s="16"/>
      <c r="D183" s="16"/>
      <c r="E183" s="9"/>
      <c r="F183" s="9"/>
      <c r="G183" s="9"/>
      <c r="H183" s="9"/>
      <c r="I183" s="9"/>
      <c r="J183" s="9"/>
      <c r="K183" s="43"/>
    </row>
    <row r="184" spans="1:11" ht="17.25" customHeight="1" x14ac:dyDescent="0.2">
      <c r="A184" s="90" t="s">
        <v>129</v>
      </c>
      <c r="B184" s="91"/>
      <c r="C184" s="44"/>
      <c r="D184" s="44"/>
      <c r="E184" s="48"/>
      <c r="F184" s="48"/>
      <c r="G184" s="48"/>
      <c r="H184" s="48"/>
      <c r="I184" s="48"/>
      <c r="J184" s="48"/>
      <c r="K184" s="49"/>
    </row>
    <row r="185" spans="1:11" ht="7.5" customHeight="1" thickBot="1" x14ac:dyDescent="0.25">
      <c r="A185" s="14"/>
      <c r="B185" s="17"/>
      <c r="C185" s="16"/>
      <c r="D185" s="16"/>
      <c r="E185" s="9"/>
      <c r="F185" s="9"/>
      <c r="G185" s="9"/>
      <c r="H185" s="9"/>
      <c r="I185" s="9"/>
      <c r="J185" s="9"/>
      <c r="K185" s="43"/>
    </row>
    <row r="186" spans="1:11" ht="17.25" customHeight="1" thickBot="1" x14ac:dyDescent="0.25">
      <c r="A186" s="14"/>
      <c r="B186" s="30" t="s">
        <v>110</v>
      </c>
      <c r="C186" s="52" t="s">
        <v>154</v>
      </c>
      <c r="E186" s="30"/>
      <c r="F186" s="28" t="s">
        <v>114</v>
      </c>
      <c r="G186" s="88">
        <v>100</v>
      </c>
      <c r="H186" s="89"/>
      <c r="I186" s="1" t="s">
        <v>118</v>
      </c>
      <c r="K186" s="54" t="s">
        <v>322</v>
      </c>
    </row>
    <row r="187" spans="1:11" ht="7.5" customHeight="1" thickBot="1" x14ac:dyDescent="0.25">
      <c r="A187" s="14"/>
      <c r="B187" s="9"/>
      <c r="D187" s="9"/>
      <c r="E187" s="9"/>
      <c r="G187" s="9"/>
      <c r="I187" s="29"/>
      <c r="J187" s="29"/>
      <c r="K187" s="43"/>
    </row>
    <row r="188" spans="1:11" ht="17.25" customHeight="1" thickBot="1" x14ac:dyDescent="0.25">
      <c r="A188" s="14"/>
      <c r="B188" s="30" t="s">
        <v>111</v>
      </c>
      <c r="C188" s="52" t="s">
        <v>154</v>
      </c>
      <c r="E188" s="30"/>
      <c r="F188" s="28" t="s">
        <v>114</v>
      </c>
      <c r="G188" s="88">
        <v>10</v>
      </c>
      <c r="H188" s="89"/>
      <c r="I188" s="1" t="s">
        <v>118</v>
      </c>
      <c r="K188" s="54" t="s">
        <v>321</v>
      </c>
    </row>
    <row r="189" spans="1:11" ht="7.5" customHeight="1" thickBot="1" x14ac:dyDescent="0.25">
      <c r="A189" s="14"/>
      <c r="B189" s="9"/>
      <c r="D189" s="9"/>
      <c r="E189" s="9"/>
      <c r="G189" s="9"/>
      <c r="I189" s="29"/>
      <c r="J189" s="29"/>
      <c r="K189" s="43"/>
    </row>
    <row r="190" spans="1:11" ht="17.25" customHeight="1" thickBot="1" x14ac:dyDescent="0.25">
      <c r="A190" s="14"/>
      <c r="B190" s="30" t="s">
        <v>112</v>
      </c>
      <c r="C190" s="52" t="s">
        <v>154</v>
      </c>
      <c r="E190" s="30"/>
      <c r="F190" s="28" t="s">
        <v>114</v>
      </c>
      <c r="G190" s="88">
        <v>100</v>
      </c>
      <c r="H190" s="89"/>
      <c r="I190" s="1" t="s">
        <v>118</v>
      </c>
      <c r="K190" s="54" t="s">
        <v>322</v>
      </c>
    </row>
    <row r="191" spans="1:11" ht="7.5" customHeight="1" thickBot="1" x14ac:dyDescent="0.25">
      <c r="A191" s="14"/>
      <c r="B191" s="9"/>
      <c r="D191" s="9"/>
      <c r="E191" s="9"/>
      <c r="F191" s="9"/>
      <c r="G191" s="9"/>
      <c r="H191" s="9"/>
      <c r="I191" s="9"/>
      <c r="J191" s="9"/>
      <c r="K191" s="43"/>
    </row>
    <row r="192" spans="1:11" ht="17.25" customHeight="1" thickBot="1" x14ac:dyDescent="0.25">
      <c r="A192" s="14"/>
      <c r="B192" s="76" t="s">
        <v>344</v>
      </c>
      <c r="C192" s="77" t="s">
        <v>154</v>
      </c>
      <c r="D192" s="78"/>
      <c r="E192" s="76"/>
      <c r="F192" s="79" t="s">
        <v>114</v>
      </c>
      <c r="G192" s="102">
        <v>100</v>
      </c>
      <c r="H192" s="103"/>
      <c r="I192" s="78" t="s">
        <v>118</v>
      </c>
      <c r="K192" s="54" t="s">
        <v>321</v>
      </c>
    </row>
    <row r="193" spans="1:17" ht="7.5" customHeight="1" thickBot="1" x14ac:dyDescent="0.25">
      <c r="A193" s="14"/>
      <c r="B193" s="9"/>
      <c r="D193" s="9"/>
      <c r="E193" s="9"/>
      <c r="F193" s="9"/>
      <c r="G193" s="9"/>
      <c r="H193" s="9"/>
      <c r="I193" s="9"/>
      <c r="J193" s="9"/>
      <c r="K193" s="43"/>
    </row>
    <row r="194" spans="1:17" ht="17.25" customHeight="1" x14ac:dyDescent="0.2">
      <c r="A194" s="14"/>
      <c r="B194" s="16" t="s">
        <v>93</v>
      </c>
      <c r="C194" s="136"/>
      <c r="D194" s="137"/>
      <c r="E194" s="137"/>
      <c r="F194" s="137"/>
      <c r="G194" s="137"/>
      <c r="H194" s="137"/>
      <c r="I194" s="138"/>
      <c r="J194" s="75"/>
      <c r="K194" s="43"/>
    </row>
    <row r="195" spans="1:17" ht="17.25" customHeight="1" thickBot="1" x14ac:dyDescent="0.25">
      <c r="A195" s="14"/>
      <c r="B195" s="17"/>
      <c r="C195" s="139"/>
      <c r="D195" s="140"/>
      <c r="E195" s="140"/>
      <c r="F195" s="140"/>
      <c r="G195" s="140"/>
      <c r="H195" s="140"/>
      <c r="I195" s="141"/>
      <c r="J195" s="75"/>
      <c r="K195" s="43"/>
    </row>
    <row r="196" spans="1:17" ht="7.5" customHeight="1" x14ac:dyDescent="0.2">
      <c r="A196" s="14"/>
      <c r="B196" s="17"/>
      <c r="C196" s="16"/>
      <c r="D196" s="16"/>
      <c r="E196" s="9"/>
      <c r="F196" s="9"/>
      <c r="G196" s="9"/>
      <c r="H196" s="9"/>
      <c r="I196" s="9"/>
      <c r="J196" s="9"/>
      <c r="K196" s="43"/>
    </row>
    <row r="197" spans="1:17" ht="17.25" customHeight="1" x14ac:dyDescent="0.2">
      <c r="A197" s="97" t="s">
        <v>28</v>
      </c>
      <c r="B197" s="98"/>
      <c r="C197" s="22"/>
      <c r="D197" s="22"/>
      <c r="E197" s="22"/>
      <c r="F197" s="22"/>
      <c r="G197" s="22"/>
      <c r="H197" s="22"/>
      <c r="I197" s="22"/>
      <c r="J197" s="22"/>
      <c r="K197" s="41"/>
    </row>
    <row r="198" spans="1:17" ht="7.5" customHeight="1" x14ac:dyDescent="0.2">
      <c r="A198" s="10"/>
      <c r="B198" s="8"/>
      <c r="C198" s="8"/>
      <c r="D198" s="8"/>
      <c r="E198" s="8"/>
      <c r="F198" s="8"/>
      <c r="G198" s="8"/>
      <c r="H198" s="8"/>
      <c r="I198" s="8"/>
      <c r="J198" s="8"/>
      <c r="K198" s="37"/>
    </row>
    <row r="199" spans="1:17" ht="17.25" customHeight="1" x14ac:dyDescent="0.2">
      <c r="A199" s="90" t="s">
        <v>130</v>
      </c>
      <c r="B199" s="91"/>
      <c r="C199" s="46"/>
      <c r="D199" s="46"/>
      <c r="E199" s="46"/>
      <c r="F199" s="46"/>
      <c r="G199" s="46"/>
      <c r="H199" s="46"/>
      <c r="I199" s="46"/>
      <c r="J199" s="46"/>
      <c r="K199" s="45"/>
      <c r="M199" s="110" t="s">
        <v>137</v>
      </c>
      <c r="N199" s="110"/>
      <c r="O199" s="110"/>
      <c r="P199" s="110"/>
      <c r="Q199" s="110"/>
    </row>
    <row r="200" spans="1:17" ht="7.5" customHeight="1" thickBot="1" x14ac:dyDescent="0.25">
      <c r="A200" s="18"/>
      <c r="B200" s="2"/>
      <c r="K200" s="39"/>
      <c r="M200" s="110"/>
      <c r="N200" s="110"/>
      <c r="O200" s="110"/>
      <c r="P200" s="110"/>
      <c r="Q200" s="110"/>
    </row>
    <row r="201" spans="1:17" ht="17.25" customHeight="1" thickBot="1" x14ac:dyDescent="0.25">
      <c r="A201" s="18"/>
      <c r="B201" s="2" t="s">
        <v>72</v>
      </c>
      <c r="C201" s="92" t="s">
        <v>155</v>
      </c>
      <c r="D201" s="93"/>
      <c r="E201" s="93"/>
      <c r="F201" s="93"/>
      <c r="G201" s="93"/>
      <c r="H201" s="93"/>
      <c r="I201" s="94"/>
      <c r="J201" s="63"/>
      <c r="K201" s="54" t="s">
        <v>306</v>
      </c>
      <c r="M201" s="110"/>
      <c r="N201" s="110"/>
      <c r="O201" s="110"/>
      <c r="P201" s="110"/>
      <c r="Q201" s="110"/>
    </row>
    <row r="202" spans="1:17" ht="7.5" customHeight="1" thickBot="1" x14ac:dyDescent="0.25">
      <c r="A202" s="18"/>
      <c r="B202" s="2"/>
      <c r="C202" s="7"/>
      <c r="D202" s="7"/>
      <c r="E202" s="7"/>
      <c r="F202" s="7"/>
      <c r="G202" s="7"/>
      <c r="H202" s="7"/>
      <c r="I202" s="7"/>
      <c r="J202" s="7"/>
      <c r="K202" s="39"/>
      <c r="M202" s="110"/>
      <c r="N202" s="110"/>
      <c r="O202" s="110"/>
      <c r="P202" s="110"/>
      <c r="Q202" s="110"/>
    </row>
    <row r="203" spans="1:17" ht="17.25" customHeight="1" thickBot="1" x14ac:dyDescent="0.25">
      <c r="A203" s="18"/>
      <c r="B203" s="2" t="s">
        <v>73</v>
      </c>
      <c r="C203" s="95">
        <v>4</v>
      </c>
      <c r="D203" s="96"/>
      <c r="E203" s="16" t="s">
        <v>31</v>
      </c>
      <c r="F203" s="16"/>
      <c r="G203" s="16"/>
      <c r="H203" s="16"/>
      <c r="I203" s="16"/>
      <c r="J203" s="16"/>
      <c r="K203" s="54" t="s">
        <v>306</v>
      </c>
      <c r="M203" s="110"/>
      <c r="N203" s="110"/>
      <c r="O203" s="110"/>
      <c r="P203" s="110"/>
      <c r="Q203" s="110"/>
    </row>
    <row r="204" spans="1:17" ht="7.5" customHeight="1" thickBot="1" x14ac:dyDescent="0.25">
      <c r="A204" s="18"/>
      <c r="B204" s="2"/>
      <c r="C204" s="16"/>
      <c r="D204" s="16"/>
      <c r="E204" s="16"/>
      <c r="F204" s="16"/>
      <c r="G204" s="16"/>
      <c r="H204" s="16"/>
      <c r="I204" s="16"/>
      <c r="J204" s="16"/>
      <c r="K204" s="39"/>
    </row>
    <row r="205" spans="1:17" ht="17.25" customHeight="1" thickBot="1" x14ac:dyDescent="0.25">
      <c r="A205" s="18"/>
      <c r="B205" s="2" t="s">
        <v>76</v>
      </c>
      <c r="C205" s="92" t="s">
        <v>157</v>
      </c>
      <c r="D205" s="93"/>
      <c r="E205" s="93"/>
      <c r="F205" s="93"/>
      <c r="G205" s="93"/>
      <c r="H205" s="93"/>
      <c r="I205" s="94"/>
      <c r="J205" s="63"/>
      <c r="K205" s="54" t="s">
        <v>306</v>
      </c>
    </row>
    <row r="206" spans="1:17" ht="7.5" customHeight="1" thickBot="1" x14ac:dyDescent="0.25">
      <c r="A206" s="14"/>
      <c r="B206" s="2"/>
      <c r="C206" s="7"/>
      <c r="D206" s="7"/>
      <c r="E206" s="7"/>
      <c r="F206" s="7"/>
      <c r="G206" s="7"/>
      <c r="H206" s="7"/>
      <c r="I206" s="7"/>
      <c r="J206" s="7"/>
      <c r="K206" s="39"/>
    </row>
    <row r="207" spans="1:17" ht="17.25" customHeight="1" thickBot="1" x14ac:dyDescent="0.25">
      <c r="A207" s="18"/>
      <c r="B207" s="2" t="s">
        <v>74</v>
      </c>
      <c r="C207" s="92" t="s">
        <v>166</v>
      </c>
      <c r="D207" s="93"/>
      <c r="E207" s="93"/>
      <c r="F207" s="93"/>
      <c r="G207" s="93"/>
      <c r="H207" s="93"/>
      <c r="I207" s="94"/>
      <c r="J207" s="63"/>
      <c r="K207" s="54" t="s">
        <v>306</v>
      </c>
    </row>
    <row r="208" spans="1:17" ht="7.5" customHeight="1" thickBot="1" x14ac:dyDescent="0.25">
      <c r="A208" s="14"/>
      <c r="B208" s="2"/>
      <c r="C208" s="7"/>
      <c r="D208" s="7"/>
      <c r="E208" s="7"/>
      <c r="F208" s="7"/>
      <c r="G208" s="7"/>
      <c r="H208" s="7"/>
      <c r="I208" s="7"/>
      <c r="J208" s="7"/>
      <c r="K208" s="39"/>
    </row>
    <row r="209" spans="1:11" ht="17.25" customHeight="1" thickBot="1" x14ac:dyDescent="0.25">
      <c r="A209" s="18"/>
      <c r="B209" s="2" t="s">
        <v>75</v>
      </c>
      <c r="C209" s="95">
        <v>5</v>
      </c>
      <c r="D209" s="96"/>
      <c r="E209" s="16" t="s">
        <v>31</v>
      </c>
      <c r="F209" s="16"/>
      <c r="G209" s="16"/>
      <c r="H209" s="16"/>
      <c r="I209" s="16"/>
      <c r="J209" s="16"/>
      <c r="K209" s="54" t="s">
        <v>306</v>
      </c>
    </row>
    <row r="210" spans="1:11" ht="7.5" customHeight="1" thickBot="1" x14ac:dyDescent="0.25">
      <c r="A210" s="18"/>
      <c r="B210" s="2"/>
      <c r="C210" s="16"/>
      <c r="D210" s="16"/>
      <c r="E210" s="16"/>
      <c r="F210" s="16"/>
      <c r="G210" s="16"/>
      <c r="H210" s="16"/>
      <c r="I210" s="16"/>
      <c r="J210" s="16"/>
      <c r="K210" s="39"/>
    </row>
    <row r="211" spans="1:11" ht="17.25" customHeight="1" thickBot="1" x14ac:dyDescent="0.25">
      <c r="A211" s="18"/>
      <c r="B211" s="2" t="s">
        <v>77</v>
      </c>
      <c r="C211" s="92" t="s">
        <v>165</v>
      </c>
      <c r="D211" s="93"/>
      <c r="E211" s="93"/>
      <c r="F211" s="93"/>
      <c r="G211" s="93"/>
      <c r="H211" s="93"/>
      <c r="I211" s="94"/>
      <c r="J211" s="63"/>
      <c r="K211" s="54" t="s">
        <v>306</v>
      </c>
    </row>
    <row r="212" spans="1:11" ht="7.5" customHeight="1" x14ac:dyDescent="0.2">
      <c r="A212" s="14"/>
      <c r="B212" s="17"/>
      <c r="C212" s="17"/>
      <c r="D212" s="17"/>
      <c r="E212" s="17"/>
      <c r="F212" s="17"/>
      <c r="G212" s="17"/>
      <c r="H212" s="17"/>
      <c r="I212" s="17"/>
      <c r="J212" s="17"/>
      <c r="K212" s="39"/>
    </row>
    <row r="213" spans="1:11" ht="17.25" customHeight="1" x14ac:dyDescent="0.2">
      <c r="A213" s="90" t="s">
        <v>131</v>
      </c>
      <c r="B213" s="91"/>
      <c r="C213" s="46"/>
      <c r="D213" s="46"/>
      <c r="E213" s="46"/>
      <c r="F213" s="46"/>
      <c r="G213" s="46"/>
      <c r="H213" s="46"/>
      <c r="I213" s="46"/>
      <c r="J213" s="46"/>
      <c r="K213" s="45"/>
    </row>
    <row r="214" spans="1:11" ht="7.5" customHeight="1" thickBot="1" x14ac:dyDescent="0.25">
      <c r="A214" s="18"/>
      <c r="B214" s="2"/>
      <c r="C214" s="7"/>
      <c r="D214" s="7"/>
      <c r="E214" s="7"/>
      <c r="F214" s="7"/>
      <c r="G214" s="7"/>
      <c r="H214" s="7"/>
      <c r="I214" s="7"/>
      <c r="J214" s="7"/>
      <c r="K214" s="39"/>
    </row>
    <row r="215" spans="1:11" ht="17.25" customHeight="1" thickBot="1" x14ac:dyDescent="0.25">
      <c r="A215" s="18"/>
      <c r="B215" s="2" t="s">
        <v>68</v>
      </c>
      <c r="C215" s="92" t="s">
        <v>155</v>
      </c>
      <c r="D215" s="93"/>
      <c r="E215" s="93"/>
      <c r="F215" s="93"/>
      <c r="G215" s="93"/>
      <c r="H215" s="93"/>
      <c r="I215" s="94"/>
      <c r="J215" s="63"/>
      <c r="K215" s="54" t="s">
        <v>306</v>
      </c>
    </row>
    <row r="216" spans="1:11" ht="7.5" customHeight="1" thickBot="1" x14ac:dyDescent="0.25">
      <c r="A216" s="18"/>
      <c r="B216" s="2"/>
      <c r="C216" s="7"/>
      <c r="D216" s="7"/>
      <c r="E216" s="7"/>
      <c r="F216" s="7"/>
      <c r="G216" s="7"/>
      <c r="H216" s="7"/>
      <c r="I216" s="7"/>
      <c r="J216" s="7"/>
      <c r="K216" s="39"/>
    </row>
    <row r="217" spans="1:11" ht="17.25" customHeight="1" thickBot="1" x14ac:dyDescent="0.25">
      <c r="A217" s="18"/>
      <c r="B217" s="2" t="s">
        <v>69</v>
      </c>
      <c r="C217" s="95">
        <v>4</v>
      </c>
      <c r="D217" s="96"/>
      <c r="E217" s="16" t="s">
        <v>31</v>
      </c>
      <c r="F217" s="16"/>
      <c r="G217" s="16"/>
      <c r="H217" s="16"/>
      <c r="I217" s="16"/>
      <c r="J217" s="16"/>
      <c r="K217" s="54" t="s">
        <v>306</v>
      </c>
    </row>
    <row r="218" spans="1:11" ht="7.5" customHeight="1" thickBot="1" x14ac:dyDescent="0.25">
      <c r="A218" s="18"/>
      <c r="B218" s="2"/>
      <c r="C218" s="16"/>
      <c r="D218" s="16"/>
      <c r="E218" s="16"/>
      <c r="F218" s="16"/>
      <c r="G218" s="16"/>
      <c r="H218" s="16"/>
      <c r="I218" s="16"/>
      <c r="J218" s="16"/>
      <c r="K218" s="39"/>
    </row>
    <row r="219" spans="1:11" ht="17.25" customHeight="1" thickBot="1" x14ac:dyDescent="0.25">
      <c r="A219" s="18"/>
      <c r="B219" s="2" t="s">
        <v>78</v>
      </c>
      <c r="C219" s="92" t="s">
        <v>158</v>
      </c>
      <c r="D219" s="93"/>
      <c r="E219" s="93"/>
      <c r="F219" s="93"/>
      <c r="G219" s="93"/>
      <c r="H219" s="93"/>
      <c r="I219" s="94"/>
      <c r="J219" s="63"/>
      <c r="K219" s="54" t="s">
        <v>306</v>
      </c>
    </row>
    <row r="220" spans="1:11" ht="7.5" customHeight="1" x14ac:dyDescent="0.2">
      <c r="A220" s="18"/>
      <c r="B220" s="2"/>
      <c r="C220" s="7"/>
      <c r="D220" s="7"/>
      <c r="E220" s="7"/>
      <c r="F220" s="7"/>
      <c r="G220" s="7"/>
      <c r="H220" s="7"/>
      <c r="I220" s="7"/>
      <c r="J220" s="7"/>
      <c r="K220" s="39"/>
    </row>
    <row r="221" spans="1:11" ht="7.5" customHeight="1" thickBot="1" x14ac:dyDescent="0.25">
      <c r="A221" s="18"/>
      <c r="B221" s="2"/>
      <c r="C221" s="7"/>
      <c r="D221" s="7"/>
      <c r="E221" s="7"/>
      <c r="F221" s="7"/>
      <c r="G221" s="7"/>
      <c r="H221" s="7"/>
      <c r="I221" s="7"/>
      <c r="J221" s="7"/>
      <c r="K221" s="39"/>
    </row>
    <row r="222" spans="1:11" ht="17.25" customHeight="1" thickBot="1" x14ac:dyDescent="0.25">
      <c r="A222" s="18"/>
      <c r="B222" s="2" t="s">
        <v>70</v>
      </c>
      <c r="C222" s="92" t="s">
        <v>156</v>
      </c>
      <c r="D222" s="93"/>
      <c r="E222" s="93"/>
      <c r="F222" s="93"/>
      <c r="G222" s="93"/>
      <c r="H222" s="93"/>
      <c r="I222" s="94"/>
      <c r="J222" s="63"/>
      <c r="K222" s="54" t="s">
        <v>306</v>
      </c>
    </row>
    <row r="223" spans="1:11" ht="7.5" customHeight="1" thickBot="1" x14ac:dyDescent="0.25">
      <c r="A223" s="18"/>
      <c r="B223" s="2"/>
      <c r="C223" s="7"/>
      <c r="D223" s="7"/>
      <c r="E223" s="7"/>
      <c r="F223" s="7"/>
      <c r="G223" s="7"/>
      <c r="H223" s="7"/>
      <c r="I223" s="7"/>
      <c r="J223" s="7"/>
      <c r="K223" s="39"/>
    </row>
    <row r="224" spans="1:11" ht="17.25" customHeight="1" thickBot="1" x14ac:dyDescent="0.25">
      <c r="A224" s="18"/>
      <c r="B224" s="2" t="s">
        <v>71</v>
      </c>
      <c r="C224" s="95">
        <v>5</v>
      </c>
      <c r="D224" s="96"/>
      <c r="E224" s="16" t="s">
        <v>31</v>
      </c>
      <c r="F224" s="16"/>
      <c r="G224" s="16"/>
      <c r="H224" s="16"/>
      <c r="I224" s="16"/>
      <c r="J224" s="16"/>
      <c r="K224" s="54" t="s">
        <v>306</v>
      </c>
    </row>
    <row r="225" spans="1:11" ht="7.5" customHeight="1" thickBot="1" x14ac:dyDescent="0.25">
      <c r="A225" s="18"/>
      <c r="B225" s="2"/>
      <c r="C225" s="16"/>
      <c r="D225" s="16"/>
      <c r="E225" s="16"/>
      <c r="F225" s="16"/>
      <c r="G225" s="16"/>
      <c r="H225" s="16"/>
      <c r="I225" s="16"/>
      <c r="J225" s="16"/>
      <c r="K225" s="39"/>
    </row>
    <row r="226" spans="1:11" ht="17.25" customHeight="1" thickBot="1" x14ac:dyDescent="0.25">
      <c r="A226" s="18"/>
      <c r="B226" s="2" t="s">
        <v>79</v>
      </c>
      <c r="C226" s="92" t="s">
        <v>158</v>
      </c>
      <c r="D226" s="93"/>
      <c r="E226" s="93"/>
      <c r="F226" s="93"/>
      <c r="G226" s="93"/>
      <c r="H226" s="93"/>
      <c r="I226" s="94"/>
      <c r="J226" s="63"/>
      <c r="K226" s="54" t="s">
        <v>306</v>
      </c>
    </row>
    <row r="227" spans="1:11" ht="7.5" customHeight="1" x14ac:dyDescent="0.2">
      <c r="A227" s="31"/>
      <c r="B227" s="32"/>
      <c r="C227" s="33"/>
      <c r="D227" s="33"/>
      <c r="E227" s="33"/>
      <c r="F227" s="33"/>
      <c r="G227" s="33"/>
      <c r="H227" s="33"/>
      <c r="I227" s="33"/>
      <c r="J227" s="33"/>
      <c r="K227" s="40"/>
    </row>
  </sheetData>
  <sheetProtection selectLockedCells="1"/>
  <mergeCells count="119">
    <mergeCell ref="M28:R32"/>
    <mergeCell ref="M24:R26"/>
    <mergeCell ref="M199:Q203"/>
    <mergeCell ref="C219:I219"/>
    <mergeCell ref="C226:I226"/>
    <mergeCell ref="C224:D224"/>
    <mergeCell ref="G188:H188"/>
    <mergeCell ref="G190:H190"/>
    <mergeCell ref="G186:H186"/>
    <mergeCell ref="G142:H142"/>
    <mergeCell ref="G144:H144"/>
    <mergeCell ref="C215:I215"/>
    <mergeCell ref="C222:I222"/>
    <mergeCell ref="C217:D217"/>
    <mergeCell ref="C205:I205"/>
    <mergeCell ref="G167:H167"/>
    <mergeCell ref="G174:H174"/>
    <mergeCell ref="G161:H161"/>
    <mergeCell ref="G163:H163"/>
    <mergeCell ref="G165:H165"/>
    <mergeCell ref="A213:B213"/>
    <mergeCell ref="A199:B199"/>
    <mergeCell ref="C211:I211"/>
    <mergeCell ref="C194:I195"/>
    <mergeCell ref="C182:I182"/>
    <mergeCell ref="G176:H176"/>
    <mergeCell ref="G180:H180"/>
    <mergeCell ref="G146:H146"/>
    <mergeCell ref="G148:H148"/>
    <mergeCell ref="G154:H154"/>
    <mergeCell ref="G192:H192"/>
    <mergeCell ref="C207:I207"/>
    <mergeCell ref="C201:I201"/>
    <mergeCell ref="C203:D203"/>
    <mergeCell ref="C209:D209"/>
    <mergeCell ref="C169:I170"/>
    <mergeCell ref="C156:I157"/>
    <mergeCell ref="G150:H150"/>
    <mergeCell ref="G152:H152"/>
    <mergeCell ref="A4:K4"/>
    <mergeCell ref="A32:B32"/>
    <mergeCell ref="G34:H34"/>
    <mergeCell ref="C34:D34"/>
    <mergeCell ref="A7:B7"/>
    <mergeCell ref="A8:B8"/>
    <mergeCell ref="C26:I26"/>
    <mergeCell ref="C28:I28"/>
    <mergeCell ref="G36:H36"/>
    <mergeCell ref="C7:I7"/>
    <mergeCell ref="C16:I16"/>
    <mergeCell ref="C30:I30"/>
    <mergeCell ref="C20:I20"/>
    <mergeCell ref="G127:H127"/>
    <mergeCell ref="G121:H121"/>
    <mergeCell ref="G123:H123"/>
    <mergeCell ref="G117:H117"/>
    <mergeCell ref="A92:B92"/>
    <mergeCell ref="C18:I18"/>
    <mergeCell ref="C14:I14"/>
    <mergeCell ref="C12:I12"/>
    <mergeCell ref="C24:I24"/>
    <mergeCell ref="C22:I22"/>
    <mergeCell ref="C60:D60"/>
    <mergeCell ref="C56:I56"/>
    <mergeCell ref="C54:I54"/>
    <mergeCell ref="C40:D40"/>
    <mergeCell ref="E60:H60"/>
    <mergeCell ref="C50:K50"/>
    <mergeCell ref="A43:K45"/>
    <mergeCell ref="A111:B111"/>
    <mergeCell ref="C105:D105"/>
    <mergeCell ref="C62:D62"/>
    <mergeCell ref="C97:I97"/>
    <mergeCell ref="C99:I99"/>
    <mergeCell ref="C101:D101"/>
    <mergeCell ref="C103:D103"/>
    <mergeCell ref="M34:Q40"/>
    <mergeCell ref="G38:I38"/>
    <mergeCell ref="G40:H40"/>
    <mergeCell ref="M56:Q60"/>
    <mergeCell ref="M66:Q109"/>
    <mergeCell ref="A109:K109"/>
    <mergeCell ref="M111:Q121"/>
    <mergeCell ref="A66:B66"/>
    <mergeCell ref="C71:I71"/>
    <mergeCell ref="C36:D36"/>
    <mergeCell ref="A42:B42"/>
    <mergeCell ref="M52:R54"/>
    <mergeCell ref="E103:H103"/>
    <mergeCell ref="C86:D86"/>
    <mergeCell ref="E86:H86"/>
    <mergeCell ref="C88:D88"/>
    <mergeCell ref="C95:K95"/>
    <mergeCell ref="C78:K78"/>
    <mergeCell ref="C69:K69"/>
    <mergeCell ref="G138:H138"/>
    <mergeCell ref="G140:H140"/>
    <mergeCell ref="G113:H113"/>
    <mergeCell ref="G115:H115"/>
    <mergeCell ref="A47:B47"/>
    <mergeCell ref="C52:I52"/>
    <mergeCell ref="C58:D58"/>
    <mergeCell ref="A197:B197"/>
    <mergeCell ref="A132:B132"/>
    <mergeCell ref="A159:B159"/>
    <mergeCell ref="A172:B172"/>
    <mergeCell ref="A184:B184"/>
    <mergeCell ref="G178:H178"/>
    <mergeCell ref="A75:B75"/>
    <mergeCell ref="C80:I80"/>
    <mergeCell ref="C82:I82"/>
    <mergeCell ref="C84:D84"/>
    <mergeCell ref="G119:H119"/>
    <mergeCell ref="C64:I64"/>
    <mergeCell ref="C73:I73"/>
    <mergeCell ref="C90:I90"/>
    <mergeCell ref="C107:I107"/>
    <mergeCell ref="C129:I130"/>
    <mergeCell ref="G125:H125"/>
  </mergeCells>
  <phoneticPr fontId="3"/>
  <dataValidations count="14">
    <dataValidation type="whole" allowBlank="1" showInputMessage="1" showErrorMessage="1" errorTitle="西暦の入力" error="4桁の西暦で記載下さい" sqref="C10:C11 C13 C17" xr:uid="{00000000-0002-0000-0000-000000000000}">
      <formula1>1900</formula1>
      <formula2>2100</formula2>
    </dataValidation>
    <dataValidation type="list" allowBlank="1" showInputMessage="1" showErrorMessage="1" errorTitle="月の入力" error="月を選択して下さい" sqref="E13 E10:E11 E17" xr:uid="{00000000-0002-0000-0000-000001000000}">
      <formula1>"1,2,3,4,5,6,7,8,9,10,11,12"</formula1>
    </dataValidation>
    <dataValidation type="list" allowBlank="1" showInputMessage="1" showErrorMessage="1" errorTitle="日にちの入力" error="日にちを選択して下さい" sqref="G13 G10:G11 G17" xr:uid="{00000000-0002-0000-0000-000002000000}">
      <formula1>"1,2,3,4,5,6,7,8,9,10,11,12,13,14,15,16,17,18,19,20,21,22,23,24,25,26,27,28,29,30,31"</formula1>
    </dataValidation>
    <dataValidation type="list" allowBlank="1" showInputMessage="1" showErrorMessage="1" sqref="C103:D103 C86:D86 C60:D60" xr:uid="{00000000-0002-0000-0000-000003000000}">
      <formula1>"徒歩,車両"</formula1>
    </dataValidation>
    <dataValidation type="list" allowBlank="1" showInputMessage="1" showErrorMessage="1" sqref="C203:D203 C217:D217 C209:D209 C224:D224" xr:uid="{00000000-0002-0000-0000-000004000000}">
      <formula1>"１,２,３,４,５,６,７,８,９,１０,１１,１２"</formula1>
    </dataValidation>
    <dataValidation type="list" allowBlank="1" showInputMessage="1" sqref="C205:I205 C211:I211" xr:uid="{00000000-0002-0000-0000-000005000000}">
      <formula1>"防災情報及び避難誘導,防災情報,避難誘導"</formula1>
    </dataValidation>
    <dataValidation type="list" allowBlank="1" showInputMessage="1" sqref="C226:I226 C219:I219" xr:uid="{00000000-0002-0000-0000-000006000000}">
      <formula1>"情報伝達訓練,情報伝達訓練・避難経路の確認,ハザードマップ等を活用した図上訓練,総合的な避難訓練"</formula1>
    </dataValidation>
    <dataValidation type="list" allowBlank="1" showInputMessage="1" showErrorMessage="1" sqref="G38:J38" xr:uid="{00000000-0002-0000-0000-000007000000}">
      <formula1>"平日と同じ,平日と異なる"</formula1>
    </dataValidation>
    <dataValidation operator="greaterThanOrEqual" allowBlank="1" showInputMessage="1" showErrorMessage="1" sqref="G113 G115 G117 G121 G123 G125 G127 G150 G152 G138 G140 G142 G144 G146 G148 G161 G163 G165 G167 G174 G176 G178 G180 G186 G188 G190 G154 G192 G119" xr:uid="{00000000-0002-0000-0000-000008000000}"/>
    <dataValidation type="list" allowBlank="1" showInputMessage="1" showErrorMessage="1" sqref="C113 C115 C117 C121 C123 C125 C127 C134 C138 C140 C142 C144 C146 C148 C150 C152 C136 C188 C165 C167 C161 C178 C180 C163 C174 C190 C176 C186 C154 C192 C119 C77 C94 C68 C49" xr:uid="{00000000-0002-0000-0000-000009000000}">
      <formula1>"有,無"</formula1>
    </dataValidation>
    <dataValidation type="list" allowBlank="1" showInputMessage="1" sqref="C215:I215 C201:I201 C207:I207 C222:I222" xr:uid="{00000000-0002-0000-0000-00000A000000}">
      <formula1>"新規採用の従業員,全従業員,全従業員及び利用者"</formula1>
    </dataValidation>
    <dataValidation type="list" allowBlank="1" showInputMessage="1" showErrorMessage="1" sqref="C26:J26" xr:uid="{E0BC6112-32F3-4C0B-98B3-8AEB7F5003EA}">
      <formula1>"通所,入所（短期）,入所（長期）"</formula1>
    </dataValidation>
    <dataValidation type="list" allowBlank="1" showInputMessage="1" showErrorMessage="1" sqref="C54:J54" xr:uid="{6B23572F-50E4-4408-8621-68901C3BB820}">
      <formula1>"風水害緊急避難場所,避難先が避難を了承している"</formula1>
    </dataValidation>
    <dataValidation type="list" allowBlank="1" showInputMessage="1" showErrorMessage="1" sqref="C30:J30" xr:uid="{47386678-643D-463A-AF5E-15203F8A8055}">
      <formula1>"静岡市北部,静岡市南部"</formula1>
    </dataValidation>
  </dataValidations>
  <pageMargins left="0.7" right="0.7" top="0.75" bottom="0.75" header="0.3" footer="0.3"/>
  <pageSetup paperSize="9" scale="77" orientation="portrait" r:id="rId1"/>
  <rowBreaks count="2" manualBreakCount="2">
    <brk id="41" max="16383" man="1"/>
    <brk id="158" max="9"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776C30-E61D-41B2-A68B-BC4DE83F59C1}">
          <x14:formula1>
            <xm:f>Sheet1!$A$4:$A$16</xm:f>
          </x14:formula1>
          <xm:sqref>C24:I24</xm:sqref>
        </x14:dataValidation>
        <x14:dataValidation type="list" allowBlank="1" showInputMessage="1" showErrorMessage="1" xr:uid="{F4D10EB7-810A-44A2-99C0-76725B88F9C8}">
          <x14:formula1>
            <xm:f>Sheet1!$A$21:$A$95</xm:f>
          </x14:formula1>
          <xm:sqref>C28:I28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34"/>
  <sheetViews>
    <sheetView showGridLines="0" tabSelected="1" view="pageBreakPreview" zoomScaleNormal="100" zoomScaleSheetLayoutView="100" workbookViewId="0"/>
  </sheetViews>
  <sheetFormatPr defaultColWidth="9" defaultRowHeight="13" x14ac:dyDescent="0.2"/>
  <cols>
    <col min="1" max="1" width="9" style="148" customWidth="1"/>
    <col min="2" max="10" width="9" style="148"/>
    <col min="11" max="11" width="3" style="148" customWidth="1"/>
    <col min="12" max="12" width="18.81640625" style="148" customWidth="1"/>
    <col min="13" max="13" width="1.90625" style="148" customWidth="1"/>
    <col min="14" max="14" width="11.453125" style="148" customWidth="1"/>
    <col min="15" max="15" width="9" style="148" customWidth="1"/>
    <col min="16" max="16384" width="9" style="148"/>
  </cols>
  <sheetData>
    <row r="1" spans="1:11" ht="17.25" customHeight="1" x14ac:dyDescent="0.2">
      <c r="H1" s="149" t="s">
        <v>382</v>
      </c>
      <c r="I1" s="149"/>
      <c r="J1" s="149"/>
    </row>
    <row r="2" spans="1:11" ht="17.25" customHeight="1" x14ac:dyDescent="0.2"/>
    <row r="3" spans="1:11" ht="17.25" customHeight="1" x14ac:dyDescent="0.2">
      <c r="I3" s="150"/>
    </row>
    <row r="4" spans="1:11" ht="17.25" customHeight="1" x14ac:dyDescent="0.2">
      <c r="I4" s="151"/>
    </row>
    <row r="5" spans="1:11" ht="17.25" customHeight="1" x14ac:dyDescent="0.2"/>
    <row r="6" spans="1:11" ht="17.25" customHeight="1" x14ac:dyDescent="0.2"/>
    <row r="7" spans="1:11" ht="17.25" customHeight="1" x14ac:dyDescent="0.2"/>
    <row r="8" spans="1:11" ht="17.25" customHeight="1" x14ac:dyDescent="0.2"/>
    <row r="9" spans="1:11" ht="17.25" customHeight="1" x14ac:dyDescent="0.2"/>
    <row r="10" spans="1:11" ht="17.25" customHeight="1" x14ac:dyDescent="0.2"/>
    <row r="11" spans="1:11" ht="17.25" customHeight="1" x14ac:dyDescent="0.2"/>
    <row r="12" spans="1:11" ht="17.25" customHeight="1" x14ac:dyDescent="0.2">
      <c r="A12" s="152"/>
    </row>
    <row r="13" spans="1:11" ht="17.25" customHeight="1" x14ac:dyDescent="0.2">
      <c r="A13" s="153" t="s">
        <v>365</v>
      </c>
      <c r="B13" s="153"/>
      <c r="C13" s="153"/>
      <c r="D13" s="153"/>
      <c r="E13" s="153"/>
      <c r="F13" s="153"/>
      <c r="G13" s="153"/>
      <c r="H13" s="153"/>
      <c r="I13" s="153"/>
      <c r="J13" s="153"/>
      <c r="K13" s="154"/>
    </row>
    <row r="14" spans="1:11" ht="17.25" customHeight="1" x14ac:dyDescent="0.2">
      <c r="A14" s="153"/>
      <c r="B14" s="153"/>
      <c r="C14" s="153"/>
      <c r="D14" s="153"/>
      <c r="E14" s="153"/>
      <c r="F14" s="153"/>
      <c r="G14" s="153"/>
      <c r="H14" s="153"/>
      <c r="I14" s="153"/>
      <c r="J14" s="153"/>
      <c r="K14" s="154"/>
    </row>
    <row r="15" spans="1:11" ht="17.25" customHeight="1" x14ac:dyDescent="0.2">
      <c r="A15" s="155"/>
    </row>
    <row r="16" spans="1:11" ht="17.25" customHeight="1" x14ac:dyDescent="0.2">
      <c r="A16" s="155"/>
    </row>
    <row r="17" spans="1:11" ht="17.25" customHeight="1" x14ac:dyDescent="0.2">
      <c r="A17" s="155"/>
    </row>
    <row r="18" spans="1:11" ht="17.25" customHeight="1" x14ac:dyDescent="0.2">
      <c r="A18" s="155"/>
    </row>
    <row r="19" spans="1:11" ht="17.25" customHeight="1" x14ac:dyDescent="0.2">
      <c r="A19" s="155"/>
    </row>
    <row r="20" spans="1:11" ht="17.25" customHeight="1" x14ac:dyDescent="0.2">
      <c r="A20" s="155"/>
    </row>
    <row r="21" spans="1:11" ht="17.25" customHeight="1" x14ac:dyDescent="0.2">
      <c r="A21" s="155"/>
    </row>
    <row r="22" spans="1:11" ht="17.25" customHeight="1" x14ac:dyDescent="0.2">
      <c r="A22" s="156"/>
    </row>
    <row r="23" spans="1:11" ht="17.25" customHeight="1" x14ac:dyDescent="0.2">
      <c r="A23" s="155"/>
    </row>
    <row r="24" spans="1:11" ht="17.25" customHeight="1" x14ac:dyDescent="0.2">
      <c r="B24" s="156"/>
      <c r="C24" s="157" t="str">
        <f>"施 設 名："&amp;入力シート!C12</f>
        <v>施 設 名：特別養護老人ホーム</v>
      </c>
      <c r="D24" s="156"/>
      <c r="E24" s="156"/>
      <c r="F24" s="156"/>
      <c r="G24" s="156"/>
      <c r="H24" s="156"/>
      <c r="I24" s="156"/>
      <c r="J24" s="156"/>
    </row>
    <row r="25" spans="1:11" ht="17.25" customHeight="1" x14ac:dyDescent="0.2">
      <c r="A25" s="156"/>
      <c r="B25" s="156"/>
      <c r="C25" s="156"/>
      <c r="D25" s="156"/>
      <c r="E25" s="156"/>
      <c r="F25" s="156"/>
      <c r="G25" s="156"/>
      <c r="H25" s="156"/>
      <c r="I25" s="156"/>
      <c r="J25" s="156"/>
    </row>
    <row r="26" spans="1:11" ht="17.25" customHeight="1" x14ac:dyDescent="0.2">
      <c r="B26" s="156"/>
      <c r="C26" s="158" t="str">
        <f>"所 在 地　：　"&amp;入力シート!C19</f>
        <v>所 在 地　：　</v>
      </c>
      <c r="D26" s="156"/>
      <c r="E26" s="156"/>
      <c r="F26" s="156"/>
      <c r="G26" s="156"/>
      <c r="H26" s="156"/>
      <c r="I26" s="156"/>
      <c r="J26" s="156"/>
    </row>
    <row r="27" spans="1:11" ht="17.25" customHeight="1" x14ac:dyDescent="0.2">
      <c r="A27" s="156"/>
      <c r="B27" s="156"/>
      <c r="C27" s="156"/>
      <c r="D27" s="156"/>
      <c r="E27" s="156"/>
      <c r="F27" s="156"/>
      <c r="G27" s="156"/>
      <c r="H27" s="156"/>
      <c r="I27" s="156"/>
      <c r="J27" s="156"/>
    </row>
    <row r="28" spans="1:11" ht="17.25" customHeight="1" x14ac:dyDescent="0.2">
      <c r="B28" s="159"/>
      <c r="C28" s="159" t="str">
        <f>"管 理 者："&amp;入力シート!C14</f>
        <v>管 理 者：〇〇　太郎</v>
      </c>
      <c r="D28" s="159"/>
      <c r="E28" s="159"/>
      <c r="F28" s="159"/>
      <c r="G28" s="159"/>
      <c r="H28" s="159"/>
      <c r="I28" s="159"/>
      <c r="J28" s="159"/>
    </row>
    <row r="29" spans="1:11" ht="17.25" customHeight="1" x14ac:dyDescent="0.2">
      <c r="B29" s="159"/>
      <c r="C29" s="159"/>
      <c r="D29" s="159"/>
      <c r="E29" s="159"/>
      <c r="F29" s="159"/>
      <c r="G29" s="159"/>
      <c r="H29" s="159"/>
      <c r="I29" s="159"/>
      <c r="J29" s="159"/>
    </row>
    <row r="30" spans="1:11" ht="17.25" customHeight="1" x14ac:dyDescent="0.2">
      <c r="B30" s="159"/>
      <c r="C30" s="159" t="str">
        <f>"担 当 者："&amp;入力シート!C16</f>
        <v>担 当 者：◇◇　次郎</v>
      </c>
      <c r="D30" s="159"/>
      <c r="E30" s="159"/>
      <c r="F30" s="159"/>
      <c r="G30" s="159"/>
      <c r="H30" s="159"/>
      <c r="I30" s="159"/>
      <c r="J30" s="159"/>
      <c r="K30" s="160"/>
    </row>
    <row r="31" spans="1:11" ht="17.25" customHeight="1" x14ac:dyDescent="0.2">
      <c r="B31" s="159"/>
      <c r="C31" s="159"/>
      <c r="D31" s="159"/>
      <c r="E31" s="159"/>
      <c r="F31" s="159"/>
      <c r="G31" s="159"/>
      <c r="H31" s="159"/>
      <c r="I31" s="159"/>
      <c r="J31" s="159"/>
      <c r="K31" s="160"/>
    </row>
    <row r="32" spans="1:11" ht="17.25" customHeight="1" x14ac:dyDescent="0.2">
      <c r="B32" s="159"/>
      <c r="C32" s="159" t="str">
        <f>"電話番号："&amp;入力シート!C18</f>
        <v>電話番号：054-221-1012</v>
      </c>
      <c r="D32" s="159"/>
      <c r="E32" s="159"/>
      <c r="F32" s="159"/>
      <c r="G32" s="159"/>
      <c r="H32" s="159"/>
      <c r="I32" s="159"/>
      <c r="J32" s="159"/>
      <c r="K32" s="161"/>
    </row>
    <row r="33" spans="1:11" ht="17.25" customHeight="1" x14ac:dyDescent="0.2">
      <c r="A33" s="159"/>
      <c r="B33" s="159"/>
      <c r="C33" s="159"/>
      <c r="D33" s="159"/>
      <c r="E33" s="159"/>
      <c r="F33" s="159"/>
      <c r="G33" s="159"/>
      <c r="H33" s="159"/>
      <c r="I33" s="159"/>
      <c r="J33" s="159"/>
      <c r="K33" s="161"/>
    </row>
    <row r="34" spans="1:11" ht="17.25" customHeight="1" x14ac:dyDescent="0.2"/>
    <row r="35" spans="1:11" ht="17.25" customHeight="1" x14ac:dyDescent="0.2"/>
    <row r="36" spans="1:11" ht="17.25" customHeight="1" x14ac:dyDescent="0.2"/>
    <row r="37" spans="1:11" ht="17.25" customHeight="1" x14ac:dyDescent="0.2"/>
    <row r="38" spans="1:11" ht="17.25" customHeight="1" x14ac:dyDescent="0.2">
      <c r="A38" s="162" t="str">
        <f ca="1">入力シート!C10&amp;"年 "&amp;入力シート!E10&amp;"月　作成"</f>
        <v>2026年 1月　作成</v>
      </c>
      <c r="B38" s="162"/>
      <c r="C38" s="162"/>
      <c r="D38" s="162"/>
      <c r="E38" s="162"/>
      <c r="F38" s="162"/>
      <c r="G38" s="162"/>
      <c r="H38" s="162"/>
      <c r="I38" s="162"/>
      <c r="J38" s="162"/>
    </row>
    <row r="39" spans="1:11" ht="17.25" customHeight="1" x14ac:dyDescent="0.2">
      <c r="A39" s="162"/>
      <c r="B39" s="162"/>
      <c r="C39" s="162"/>
      <c r="D39" s="162"/>
      <c r="E39" s="162"/>
      <c r="F39" s="162"/>
      <c r="G39" s="162"/>
      <c r="H39" s="162"/>
      <c r="I39" s="162"/>
      <c r="J39" s="162"/>
    </row>
    <row r="40" spans="1:11" ht="17.25" customHeight="1" x14ac:dyDescent="0.2"/>
    <row r="41" spans="1:11" ht="17.25" customHeight="1" x14ac:dyDescent="0.2">
      <c r="A41" s="152"/>
    </row>
    <row r="42" spans="1:11" ht="17.25" customHeight="1" x14ac:dyDescent="0.2">
      <c r="E42" s="163"/>
      <c r="F42" s="163"/>
      <c r="G42" s="163"/>
    </row>
    <row r="43" spans="1:11" ht="17.25" customHeight="1" x14ac:dyDescent="0.2">
      <c r="E43" s="163"/>
      <c r="F43" s="163"/>
      <c r="G43" s="163"/>
    </row>
    <row r="44" spans="1:11" ht="17.25" customHeight="1" x14ac:dyDescent="0.2">
      <c r="A44" s="155"/>
      <c r="E44" s="163"/>
      <c r="F44" s="163"/>
      <c r="G44" s="163"/>
    </row>
    <row r="45" spans="1:11" ht="17.25" customHeight="1" x14ac:dyDescent="0.2">
      <c r="A45" s="155"/>
    </row>
    <row r="46" spans="1:11" ht="17.25" customHeight="1" x14ac:dyDescent="0.2">
      <c r="A46" s="155"/>
    </row>
    <row r="47" spans="1:11" ht="17.25" customHeight="1" x14ac:dyDescent="0.2">
      <c r="A47" s="155"/>
    </row>
    <row r="48" spans="1:11" ht="17.25" customHeight="1" x14ac:dyDescent="0.2">
      <c r="A48" s="155"/>
    </row>
    <row r="49" spans="1:25" ht="17.25" customHeight="1" x14ac:dyDescent="0.2">
      <c r="A49" s="155"/>
    </row>
    <row r="50" spans="1:25" ht="16.5" x14ac:dyDescent="0.2">
      <c r="A50" s="164" t="s">
        <v>3</v>
      </c>
      <c r="B50" s="164"/>
      <c r="C50" s="164"/>
      <c r="D50" s="164"/>
      <c r="E50" s="164"/>
      <c r="F50" s="164"/>
      <c r="G50" s="164"/>
      <c r="H50" s="164"/>
      <c r="I50" s="164"/>
      <c r="J50" s="164"/>
      <c r="K50" s="165"/>
    </row>
    <row r="51" spans="1:25" ht="17.25" customHeight="1" x14ac:dyDescent="0.2">
      <c r="A51" s="166" t="s">
        <v>346</v>
      </c>
      <c r="B51" s="166"/>
      <c r="C51" s="166"/>
      <c r="D51" s="166"/>
      <c r="E51" s="166"/>
      <c r="F51" s="166"/>
      <c r="G51" s="166"/>
      <c r="H51" s="166"/>
      <c r="I51" s="166"/>
      <c r="J51" s="166"/>
      <c r="K51" s="167"/>
      <c r="Y51" s="148" t="s">
        <v>22</v>
      </c>
    </row>
    <row r="52" spans="1:25" ht="17.25" customHeight="1" x14ac:dyDescent="0.2">
      <c r="A52" s="166"/>
      <c r="B52" s="166"/>
      <c r="C52" s="166"/>
      <c r="D52" s="166"/>
      <c r="E52" s="166"/>
      <c r="F52" s="166"/>
      <c r="G52" s="166"/>
      <c r="H52" s="166"/>
      <c r="I52" s="166"/>
      <c r="J52" s="166"/>
      <c r="K52" s="167"/>
    </row>
    <row r="53" spans="1:25" ht="17.25" customHeight="1" x14ac:dyDescent="0.2">
      <c r="A53" s="166"/>
      <c r="B53" s="166"/>
      <c r="C53" s="166"/>
      <c r="D53" s="166"/>
      <c r="E53" s="166"/>
      <c r="F53" s="166"/>
      <c r="G53" s="166"/>
      <c r="H53" s="166"/>
      <c r="I53" s="166"/>
      <c r="J53" s="166"/>
      <c r="K53" s="167"/>
    </row>
    <row r="54" spans="1:25" ht="17.25" customHeight="1" x14ac:dyDescent="0.2">
      <c r="A54" s="166"/>
      <c r="B54" s="166"/>
      <c r="C54" s="166"/>
      <c r="D54" s="166"/>
      <c r="E54" s="166"/>
      <c r="F54" s="166"/>
      <c r="G54" s="166"/>
      <c r="H54" s="166"/>
      <c r="I54" s="166"/>
      <c r="J54" s="166"/>
      <c r="K54" s="167"/>
    </row>
    <row r="55" spans="1:25" ht="17.25" customHeight="1" x14ac:dyDescent="0.2">
      <c r="A55" s="166"/>
      <c r="B55" s="166"/>
      <c r="C55" s="166"/>
      <c r="D55" s="166"/>
      <c r="E55" s="166"/>
      <c r="F55" s="166"/>
      <c r="G55" s="166"/>
      <c r="H55" s="166"/>
      <c r="I55" s="166"/>
      <c r="J55" s="166"/>
      <c r="K55" s="167"/>
    </row>
    <row r="56" spans="1:25" ht="17.25" customHeight="1" x14ac:dyDescent="0.2">
      <c r="A56" s="166"/>
      <c r="B56" s="166"/>
      <c r="C56" s="166"/>
      <c r="D56" s="166"/>
      <c r="E56" s="166"/>
      <c r="F56" s="166"/>
      <c r="G56" s="166"/>
      <c r="H56" s="166"/>
      <c r="I56" s="166"/>
      <c r="J56" s="166"/>
      <c r="K56" s="167"/>
    </row>
    <row r="57" spans="1:25" ht="17.25" customHeight="1" x14ac:dyDescent="0.2">
      <c r="A57" s="167"/>
      <c r="B57" s="167"/>
      <c r="C57" s="167"/>
      <c r="D57" s="167"/>
      <c r="E57" s="167"/>
      <c r="F57" s="167"/>
      <c r="G57" s="167"/>
      <c r="H57" s="167"/>
      <c r="I57" s="167"/>
      <c r="J57" s="167"/>
      <c r="K57" s="167"/>
    </row>
    <row r="58" spans="1:25" ht="17.25" customHeight="1" x14ac:dyDescent="0.2">
      <c r="A58" s="168" t="s">
        <v>37</v>
      </c>
      <c r="B58" s="168"/>
      <c r="C58" s="168"/>
      <c r="D58" s="168"/>
      <c r="E58" s="168"/>
      <c r="F58" s="168"/>
      <c r="G58" s="168"/>
      <c r="H58" s="168"/>
      <c r="I58" s="168"/>
      <c r="J58" s="168"/>
      <c r="K58" s="167"/>
    </row>
    <row r="59" spans="1:25" ht="17.25" customHeight="1" x14ac:dyDescent="0.2">
      <c r="A59" s="169" t="s">
        <v>330</v>
      </c>
      <c r="B59" s="169"/>
      <c r="C59" s="169"/>
      <c r="D59" s="169"/>
      <c r="E59" s="169"/>
      <c r="F59" s="169"/>
      <c r="G59" s="169"/>
      <c r="H59" s="169"/>
      <c r="I59" s="169"/>
      <c r="J59" s="169"/>
      <c r="K59" s="167"/>
    </row>
    <row r="60" spans="1:25" ht="17.25" customHeight="1" x14ac:dyDescent="0.2">
      <c r="A60" s="169"/>
      <c r="B60" s="169"/>
      <c r="C60" s="169"/>
      <c r="D60" s="169"/>
      <c r="E60" s="169"/>
      <c r="F60" s="169"/>
      <c r="G60" s="169"/>
      <c r="H60" s="169"/>
      <c r="I60" s="169"/>
      <c r="J60" s="169"/>
      <c r="K60" s="167"/>
    </row>
    <row r="61" spans="1:25" ht="17.25" customHeight="1" x14ac:dyDescent="0.2">
      <c r="A61" s="167"/>
      <c r="B61" s="167"/>
      <c r="C61" s="167"/>
      <c r="D61" s="167"/>
      <c r="E61" s="167"/>
      <c r="F61" s="167"/>
      <c r="G61" s="167"/>
      <c r="H61" s="167"/>
      <c r="I61" s="167"/>
      <c r="J61" s="167"/>
      <c r="K61" s="167"/>
    </row>
    <row r="62" spans="1:25" ht="16.5" x14ac:dyDescent="0.2">
      <c r="A62" s="164" t="s">
        <v>38</v>
      </c>
      <c r="B62" s="164"/>
      <c r="C62" s="164"/>
      <c r="D62" s="164"/>
      <c r="E62" s="164"/>
      <c r="F62" s="164"/>
      <c r="G62" s="164"/>
      <c r="H62" s="164"/>
      <c r="I62" s="164"/>
      <c r="J62" s="164"/>
      <c r="K62" s="165"/>
    </row>
    <row r="63" spans="1:25" ht="18" customHeight="1" x14ac:dyDescent="0.2">
      <c r="A63" s="168" t="s">
        <v>39</v>
      </c>
      <c r="B63" s="168"/>
      <c r="C63" s="168"/>
      <c r="D63" s="168"/>
      <c r="E63" s="168"/>
      <c r="F63" s="168"/>
      <c r="G63" s="168"/>
      <c r="H63" s="168"/>
      <c r="I63" s="168"/>
      <c r="J63" s="168"/>
      <c r="K63" s="167"/>
    </row>
    <row r="64" spans="1:25" ht="18" customHeight="1" x14ac:dyDescent="0.2">
      <c r="A64" s="170"/>
      <c r="B64" s="170"/>
      <c r="C64" s="170"/>
      <c r="D64" s="170"/>
      <c r="E64" s="170"/>
      <c r="F64" s="170"/>
      <c r="G64" s="170"/>
      <c r="H64" s="170"/>
      <c r="I64" s="170"/>
      <c r="J64" s="170"/>
      <c r="K64" s="167"/>
    </row>
    <row r="65" spans="1:11" ht="17.5" x14ac:dyDescent="0.2">
      <c r="A65" s="171"/>
      <c r="B65" s="171"/>
      <c r="C65" s="171"/>
      <c r="D65" s="171"/>
      <c r="E65" s="171"/>
      <c r="F65" s="171"/>
      <c r="G65" s="171"/>
      <c r="H65" s="171"/>
      <c r="I65" s="171"/>
      <c r="J65" s="171"/>
      <c r="K65" s="171"/>
    </row>
    <row r="66" spans="1:11" ht="17.5" x14ac:dyDescent="0.2">
      <c r="A66" s="172" t="s">
        <v>49</v>
      </c>
      <c r="B66" s="172"/>
      <c r="C66" s="172"/>
      <c r="D66" s="172"/>
      <c r="E66" s="172"/>
      <c r="F66" s="172"/>
      <c r="G66" s="172"/>
      <c r="H66" s="172"/>
      <c r="I66" s="172"/>
      <c r="J66" s="172"/>
      <c r="K66" s="171"/>
    </row>
    <row r="67" spans="1:11" ht="18" thickBot="1" x14ac:dyDescent="0.25">
      <c r="A67" s="171"/>
      <c r="B67" s="171"/>
      <c r="C67" s="171"/>
      <c r="D67" s="171"/>
      <c r="E67" s="171"/>
      <c r="F67" s="171"/>
      <c r="G67" s="171"/>
      <c r="H67" s="171"/>
      <c r="I67" s="171"/>
      <c r="J67" s="171"/>
      <c r="K67" s="171"/>
    </row>
    <row r="68" spans="1:11" ht="17.5" x14ac:dyDescent="0.2">
      <c r="A68" s="171"/>
      <c r="B68" s="173" t="s">
        <v>44</v>
      </c>
      <c r="C68" s="174"/>
      <c r="D68" s="174"/>
      <c r="E68" s="174"/>
      <c r="F68" s="174"/>
      <c r="G68" s="174"/>
      <c r="H68" s="174"/>
      <c r="I68" s="175"/>
      <c r="J68" s="171"/>
      <c r="K68" s="171"/>
    </row>
    <row r="69" spans="1:11" ht="17.5" x14ac:dyDescent="0.2">
      <c r="A69" s="171"/>
      <c r="B69" s="176" t="s">
        <v>40</v>
      </c>
      <c r="C69" s="177"/>
      <c r="D69" s="177"/>
      <c r="E69" s="178"/>
      <c r="F69" s="179" t="s">
        <v>41</v>
      </c>
      <c r="G69" s="177"/>
      <c r="H69" s="177"/>
      <c r="I69" s="180"/>
      <c r="J69" s="171"/>
      <c r="K69" s="171"/>
    </row>
    <row r="70" spans="1:11" ht="17.5" x14ac:dyDescent="0.2">
      <c r="A70" s="171"/>
      <c r="B70" s="176" t="s">
        <v>42</v>
      </c>
      <c r="C70" s="181"/>
      <c r="D70" s="179" t="s">
        <v>43</v>
      </c>
      <c r="E70" s="181"/>
      <c r="F70" s="179" t="s">
        <v>42</v>
      </c>
      <c r="G70" s="181"/>
      <c r="H70" s="179" t="s">
        <v>43</v>
      </c>
      <c r="I70" s="182"/>
      <c r="J70" s="171"/>
      <c r="K70" s="171"/>
    </row>
    <row r="71" spans="1:11" ht="17.5" x14ac:dyDescent="0.2">
      <c r="A71" s="171"/>
      <c r="B71" s="183" t="s">
        <v>45</v>
      </c>
      <c r="C71" s="184"/>
      <c r="D71" s="185" t="s">
        <v>45</v>
      </c>
      <c r="E71" s="184"/>
      <c r="F71" s="186"/>
      <c r="G71" s="187"/>
      <c r="H71" s="186"/>
      <c r="I71" s="188"/>
      <c r="J71" s="171"/>
      <c r="K71" s="171"/>
    </row>
    <row r="72" spans="1:11" ht="17.5" x14ac:dyDescent="0.2">
      <c r="A72" s="171"/>
      <c r="B72" s="189" t="str">
        <f>入力シート!I34&amp;"名"</f>
        <v>10名</v>
      </c>
      <c r="C72" s="190"/>
      <c r="D72" s="191" t="str">
        <f>入力シート!E34&amp;"名"</f>
        <v>5名</v>
      </c>
      <c r="E72" s="190"/>
      <c r="F72" s="192" t="s">
        <v>41</v>
      </c>
      <c r="G72" s="193"/>
      <c r="H72" s="192" t="s">
        <v>41</v>
      </c>
      <c r="I72" s="194"/>
      <c r="J72" s="171"/>
      <c r="K72" s="171"/>
    </row>
    <row r="73" spans="1:11" ht="17.5" x14ac:dyDescent="0.2">
      <c r="A73" s="171"/>
      <c r="B73" s="183" t="s">
        <v>46</v>
      </c>
      <c r="C73" s="184"/>
      <c r="D73" s="185" t="s">
        <v>46</v>
      </c>
      <c r="E73" s="184"/>
      <c r="F73" s="192" t="str">
        <f>IF(入力シート!G38="平日と異なる",入力シート!I40&amp;"名","（平日と同じ）")</f>
        <v>10名</v>
      </c>
      <c r="G73" s="193"/>
      <c r="H73" s="192" t="str">
        <f>IF(入力シート!G38="平日と異なる",入力シート!E40&amp;"名","（平日と同じ）")</f>
        <v>5名</v>
      </c>
      <c r="I73" s="194"/>
      <c r="J73" s="171"/>
      <c r="K73" s="171"/>
    </row>
    <row r="74" spans="1:11" ht="18" thickBot="1" x14ac:dyDescent="0.25">
      <c r="A74" s="171"/>
      <c r="B74" s="195" t="str">
        <f>入力シート!I36&amp;"名"</f>
        <v>10名</v>
      </c>
      <c r="C74" s="196"/>
      <c r="D74" s="197" t="str">
        <f>入力シート!E36&amp;"名"</f>
        <v>5名</v>
      </c>
      <c r="E74" s="196"/>
      <c r="F74" s="198"/>
      <c r="G74" s="199"/>
      <c r="H74" s="198"/>
      <c r="I74" s="200"/>
      <c r="J74" s="171"/>
      <c r="K74" s="171"/>
    </row>
    <row r="75" spans="1:11" ht="18" thickBot="1" x14ac:dyDescent="0.25">
      <c r="A75" s="171"/>
      <c r="B75" s="171"/>
      <c r="C75" s="171"/>
      <c r="D75" s="171"/>
      <c r="E75" s="171"/>
      <c r="F75" s="171"/>
      <c r="G75" s="171"/>
      <c r="H75" s="171"/>
      <c r="I75" s="171"/>
      <c r="J75" s="171"/>
      <c r="K75" s="171"/>
    </row>
    <row r="76" spans="1:11" ht="17.5" x14ac:dyDescent="0.2">
      <c r="A76" s="171"/>
      <c r="B76" s="201" t="s">
        <v>192</v>
      </c>
      <c r="C76" s="202"/>
      <c r="D76" s="203" t="str">
        <f>入力シート!C26</f>
        <v>通所</v>
      </c>
      <c r="E76" s="204"/>
      <c r="F76" s="205" t="str">
        <f>入力シート!B24</f>
        <v>施設の種類</v>
      </c>
      <c r="G76" s="206"/>
      <c r="H76" s="207" t="str">
        <f>入力シート!C24</f>
        <v>老人福祉施設</v>
      </c>
      <c r="I76" s="208"/>
      <c r="J76" s="171"/>
      <c r="K76" s="171"/>
    </row>
    <row r="77" spans="1:11" ht="18" thickBot="1" x14ac:dyDescent="0.25">
      <c r="A77" s="171"/>
      <c r="B77" s="209"/>
      <c r="C77" s="210"/>
      <c r="D77" s="211"/>
      <c r="E77" s="212"/>
      <c r="F77" s="213"/>
      <c r="G77" s="214"/>
      <c r="H77" s="215"/>
      <c r="I77" s="216"/>
      <c r="J77" s="171"/>
      <c r="K77" s="171"/>
    </row>
    <row r="78" spans="1:11" ht="17.5" x14ac:dyDescent="0.2">
      <c r="A78" s="171"/>
      <c r="B78" s="217"/>
      <c r="C78" s="217"/>
      <c r="D78" s="217"/>
      <c r="E78" s="217"/>
      <c r="F78" s="217"/>
      <c r="G78" s="217"/>
      <c r="H78" s="217"/>
      <c r="I78" s="217"/>
      <c r="J78" s="171"/>
      <c r="K78" s="171"/>
    </row>
    <row r="79" spans="1:11" ht="17.5" x14ac:dyDescent="0.2">
      <c r="A79" s="171"/>
      <c r="B79" s="218" t="s">
        <v>364</v>
      </c>
      <c r="C79" s="218"/>
      <c r="D79" s="218"/>
      <c r="E79" s="218"/>
      <c r="F79" s="218"/>
      <c r="G79" s="218"/>
      <c r="H79" s="218"/>
      <c r="I79" s="218"/>
      <c r="J79" s="171"/>
      <c r="K79" s="171"/>
    </row>
    <row r="80" spans="1:11" ht="17.5" x14ac:dyDescent="0.2">
      <c r="A80" s="171"/>
      <c r="B80" s="218" t="s">
        <v>331</v>
      </c>
      <c r="C80" s="218"/>
      <c r="D80" s="218"/>
      <c r="E80" s="218"/>
      <c r="F80" s="218"/>
      <c r="G80" s="218"/>
      <c r="H80" s="218"/>
      <c r="I80" s="218"/>
      <c r="J80" s="171"/>
      <c r="K80" s="171"/>
    </row>
    <row r="81" spans="1:11" ht="17.5" x14ac:dyDescent="0.2">
      <c r="A81" s="171"/>
      <c r="B81" s="218" t="s">
        <v>332</v>
      </c>
      <c r="C81" s="218"/>
      <c r="D81" s="218"/>
      <c r="E81" s="218"/>
      <c r="F81" s="218"/>
      <c r="G81" s="218"/>
      <c r="H81" s="218"/>
      <c r="I81" s="218"/>
      <c r="J81" s="171"/>
      <c r="K81" s="171"/>
    </row>
    <row r="82" spans="1:11" ht="17.5" x14ac:dyDescent="0.2">
      <c r="A82" s="171"/>
      <c r="B82" s="217"/>
      <c r="C82" s="217"/>
      <c r="D82" s="217"/>
      <c r="E82" s="217"/>
      <c r="F82" s="217"/>
      <c r="G82" s="217"/>
      <c r="H82" s="217"/>
      <c r="I82" s="217"/>
      <c r="J82" s="171"/>
      <c r="K82" s="171"/>
    </row>
    <row r="83" spans="1:11" ht="17.5" x14ac:dyDescent="0.2">
      <c r="A83" s="171"/>
      <c r="B83" s="217"/>
      <c r="C83" s="217"/>
      <c r="D83" s="217"/>
      <c r="E83" s="217"/>
      <c r="F83" s="217"/>
      <c r="G83" s="217"/>
      <c r="H83" s="217"/>
      <c r="I83" s="217"/>
      <c r="J83" s="171"/>
      <c r="K83" s="171"/>
    </row>
    <row r="84" spans="1:11" ht="17.5" x14ac:dyDescent="0.2">
      <c r="A84" s="193" t="s">
        <v>333</v>
      </c>
      <c r="B84" s="219"/>
      <c r="C84" s="219"/>
      <c r="D84" s="219"/>
      <c r="E84" s="219"/>
      <c r="F84" s="219"/>
      <c r="G84" s="219"/>
      <c r="H84" s="219"/>
      <c r="I84" s="219"/>
      <c r="J84" s="219"/>
      <c r="K84" s="171"/>
    </row>
    <row r="85" spans="1:11" ht="17.5" x14ac:dyDescent="0.2">
      <c r="A85" s="171"/>
      <c r="B85" s="217"/>
      <c r="C85" s="217"/>
      <c r="D85" s="217"/>
      <c r="E85" s="217"/>
      <c r="F85" s="217"/>
      <c r="G85" s="217"/>
      <c r="H85" s="217"/>
      <c r="I85" s="217"/>
      <c r="J85" s="171"/>
      <c r="K85" s="171"/>
    </row>
    <row r="86" spans="1:11" ht="17.5" x14ac:dyDescent="0.2">
      <c r="A86" s="171"/>
      <c r="B86" s="217"/>
      <c r="C86" s="217"/>
      <c r="D86" s="217"/>
      <c r="E86" s="217"/>
      <c r="F86" s="217"/>
      <c r="G86" s="217"/>
      <c r="H86" s="217"/>
      <c r="I86" s="217"/>
      <c r="J86" s="171"/>
      <c r="K86" s="171"/>
    </row>
    <row r="87" spans="1:11" ht="17.5" x14ac:dyDescent="0.2">
      <c r="A87" s="171"/>
      <c r="B87" s="171"/>
      <c r="C87" s="171"/>
      <c r="D87" s="171"/>
      <c r="E87" s="171"/>
      <c r="F87" s="171"/>
      <c r="G87" s="171"/>
      <c r="H87" s="171"/>
      <c r="I87" s="171"/>
      <c r="J87" s="171"/>
      <c r="K87" s="171"/>
    </row>
    <row r="88" spans="1:11" ht="17.5" x14ac:dyDescent="0.2">
      <c r="A88" s="171"/>
      <c r="B88" s="171"/>
      <c r="C88" s="171"/>
      <c r="D88" s="171"/>
      <c r="E88" s="171"/>
      <c r="F88" s="171"/>
      <c r="G88" s="171"/>
      <c r="H88" s="171"/>
      <c r="I88" s="171"/>
      <c r="J88" s="171"/>
      <c r="K88" s="171"/>
    </row>
    <row r="89" spans="1:11" ht="17.5" x14ac:dyDescent="0.2">
      <c r="A89" s="171"/>
      <c r="B89" s="171"/>
      <c r="C89" s="171"/>
      <c r="D89" s="171"/>
      <c r="E89" s="171"/>
      <c r="F89" s="171"/>
      <c r="G89" s="171"/>
      <c r="H89" s="171"/>
      <c r="I89" s="171"/>
      <c r="J89" s="171"/>
      <c r="K89" s="171"/>
    </row>
    <row r="90" spans="1:11" ht="17.5" x14ac:dyDescent="0.2">
      <c r="A90" s="171"/>
      <c r="B90" s="171"/>
      <c r="C90" s="171"/>
      <c r="D90" s="171"/>
      <c r="E90" s="171"/>
      <c r="F90" s="171"/>
      <c r="G90" s="171"/>
      <c r="H90" s="171"/>
      <c r="I90" s="171"/>
      <c r="J90" s="171"/>
      <c r="K90" s="171"/>
    </row>
    <row r="91" spans="1:11" ht="17.5" x14ac:dyDescent="0.2">
      <c r="A91" s="171"/>
      <c r="B91" s="171"/>
      <c r="C91" s="171"/>
      <c r="D91" s="171"/>
      <c r="E91" s="171"/>
      <c r="F91" s="171"/>
      <c r="G91" s="171"/>
      <c r="H91" s="171"/>
      <c r="I91" s="171"/>
      <c r="J91" s="171"/>
      <c r="K91" s="171"/>
    </row>
    <row r="92" spans="1:11" ht="17.5" x14ac:dyDescent="0.2">
      <c r="A92" s="171"/>
      <c r="B92" s="171"/>
      <c r="C92" s="171"/>
      <c r="D92" s="171"/>
      <c r="E92" s="171"/>
      <c r="F92" s="171"/>
      <c r="G92" s="171"/>
      <c r="H92" s="171"/>
      <c r="I92" s="171"/>
      <c r="J92" s="171"/>
      <c r="K92" s="171"/>
    </row>
    <row r="93" spans="1:11" ht="17.5" x14ac:dyDescent="0.2">
      <c r="A93" s="171"/>
      <c r="B93" s="171"/>
      <c r="C93" s="171"/>
      <c r="D93" s="171"/>
      <c r="E93" s="171"/>
      <c r="F93" s="171"/>
      <c r="G93" s="171"/>
      <c r="H93" s="171"/>
      <c r="I93" s="171"/>
      <c r="J93" s="171"/>
      <c r="K93" s="171"/>
    </row>
    <row r="94" spans="1:11" ht="17.5" x14ac:dyDescent="0.2">
      <c r="A94" s="171"/>
      <c r="B94" s="171"/>
      <c r="C94" s="171"/>
      <c r="D94" s="171"/>
      <c r="E94" s="171"/>
      <c r="F94" s="171"/>
      <c r="G94" s="171"/>
      <c r="H94" s="171"/>
      <c r="I94" s="171"/>
      <c r="J94" s="171"/>
      <c r="K94" s="171"/>
    </row>
    <row r="95" spans="1:11" ht="17.5" x14ac:dyDescent="0.2">
      <c r="A95" s="171"/>
      <c r="B95" s="171"/>
      <c r="C95" s="171"/>
      <c r="D95" s="171"/>
      <c r="E95" s="171"/>
      <c r="F95" s="171"/>
      <c r="G95" s="171"/>
      <c r="H95" s="171"/>
      <c r="I95" s="171"/>
      <c r="J95" s="171"/>
      <c r="K95" s="171"/>
    </row>
    <row r="96" spans="1:11" ht="18" customHeight="1" x14ac:dyDescent="0.2">
      <c r="A96" s="220"/>
      <c r="B96" s="220"/>
      <c r="C96" s="220"/>
      <c r="D96" s="220"/>
      <c r="E96" s="220"/>
      <c r="F96" s="220"/>
      <c r="G96" s="220"/>
      <c r="H96" s="220"/>
      <c r="I96" s="220"/>
      <c r="J96" s="220"/>
      <c r="K96" s="220"/>
    </row>
    <row r="97" spans="1:11" ht="16.5" x14ac:dyDescent="0.2">
      <c r="A97" s="164" t="s">
        <v>51</v>
      </c>
      <c r="B97" s="164"/>
      <c r="C97" s="164"/>
      <c r="D97" s="164"/>
      <c r="E97" s="164"/>
      <c r="F97" s="164"/>
      <c r="G97" s="164"/>
      <c r="H97" s="164"/>
      <c r="I97" s="164"/>
      <c r="J97" s="164"/>
      <c r="K97" s="165"/>
    </row>
    <row r="98" spans="1:11" ht="18" customHeight="1" x14ac:dyDescent="0.2">
      <c r="A98" s="221" t="s">
        <v>385</v>
      </c>
      <c r="B98" s="221"/>
      <c r="C98" s="221"/>
      <c r="D98" s="221"/>
      <c r="E98" s="221"/>
      <c r="F98" s="221"/>
      <c r="G98" s="221"/>
      <c r="H98" s="221"/>
      <c r="I98" s="221"/>
      <c r="J98" s="221"/>
      <c r="K98" s="167"/>
    </row>
    <row r="99" spans="1:11" ht="18" customHeight="1" x14ac:dyDescent="0.2">
      <c r="A99" s="222"/>
      <c r="B99" s="222"/>
      <c r="C99" s="222"/>
      <c r="D99" s="222"/>
      <c r="E99" s="222"/>
      <c r="F99" s="222"/>
      <c r="G99" s="222"/>
      <c r="H99" s="222"/>
      <c r="I99" s="222"/>
      <c r="J99" s="222"/>
      <c r="K99" s="167"/>
    </row>
    <row r="100" spans="1:11" ht="18" customHeight="1" thickBot="1" x14ac:dyDescent="0.25">
      <c r="A100" s="223" t="s">
        <v>52</v>
      </c>
      <c r="B100" s="223"/>
      <c r="C100" s="223"/>
      <c r="D100" s="223"/>
      <c r="E100" s="223"/>
      <c r="F100" s="223"/>
      <c r="G100" s="223"/>
      <c r="H100" s="223"/>
      <c r="I100" s="223"/>
      <c r="J100" s="223"/>
      <c r="K100" s="167"/>
    </row>
    <row r="101" spans="1:11" ht="17.25" customHeight="1" thickBot="1" x14ac:dyDescent="0.25">
      <c r="A101" s="224" t="s">
        <v>4</v>
      </c>
      <c r="B101" s="225"/>
      <c r="C101" s="225"/>
      <c r="D101" s="225"/>
      <c r="E101" s="226"/>
      <c r="F101" s="227"/>
      <c r="G101" s="228" t="s">
        <v>5</v>
      </c>
      <c r="H101" s="228"/>
      <c r="I101" s="228" t="s">
        <v>6</v>
      </c>
      <c r="J101" s="228"/>
      <c r="K101" s="229"/>
    </row>
    <row r="102" spans="1:11" ht="17.25" customHeight="1" x14ac:dyDescent="0.2">
      <c r="A102" s="230" t="s">
        <v>23</v>
      </c>
      <c r="B102" s="231"/>
      <c r="C102" s="231"/>
      <c r="D102" s="231"/>
      <c r="E102" s="232"/>
      <c r="F102" s="233"/>
      <c r="G102" s="234" t="s">
        <v>142</v>
      </c>
      <c r="H102" s="235"/>
      <c r="I102" s="236" t="s">
        <v>8</v>
      </c>
      <c r="J102" s="237"/>
      <c r="K102" s="238"/>
    </row>
    <row r="103" spans="1:11" ht="17.25" customHeight="1" thickBot="1" x14ac:dyDescent="0.25">
      <c r="A103" s="239"/>
      <c r="B103" s="165"/>
      <c r="C103" s="165"/>
      <c r="D103" s="165"/>
      <c r="E103" s="240"/>
      <c r="F103" s="233"/>
      <c r="G103" s="241"/>
      <c r="H103" s="242"/>
      <c r="I103" s="243"/>
      <c r="J103" s="244"/>
      <c r="K103" s="238"/>
    </row>
    <row r="104" spans="1:11" ht="17.25" customHeight="1" x14ac:dyDescent="0.2">
      <c r="A104" s="239" t="s">
        <v>386</v>
      </c>
      <c r="B104" s="245" t="str">
        <f>入力シート!C30&amp;"にレベル２土砂災害注意報発表"</f>
        <v>静岡市南部にレベル２土砂災害注意報発表</v>
      </c>
      <c r="C104" s="245" t="str">
        <f>入力シート!D27&amp;"に大雨注意報発表"</f>
        <v>に大雨注意報発表</v>
      </c>
      <c r="D104" s="245" t="str">
        <f>入力シート!E27&amp;"に大雨注意報発表"</f>
        <v>に大雨注意報発表</v>
      </c>
      <c r="E104" s="246" t="str">
        <f>入力シート!F27&amp;"に大雨注意報発表"</f>
        <v>に大雨注意報発表</v>
      </c>
      <c r="F104" s="233"/>
      <c r="G104" s="247" t="s">
        <v>334</v>
      </c>
      <c r="H104" s="248"/>
      <c r="I104" s="249" t="s">
        <v>335</v>
      </c>
      <c r="J104" s="250"/>
      <c r="K104" s="238"/>
    </row>
    <row r="105" spans="1:11" ht="17.25" customHeight="1" thickBot="1" x14ac:dyDescent="0.25">
      <c r="A105" s="239"/>
      <c r="B105" s="245" t="str">
        <f>入力シート!C28&amp;"に大雨注意報発表"</f>
        <v>葵に大雨注意報発表</v>
      </c>
      <c r="C105" s="245" t="str">
        <f>入力シート!D28&amp;"に大雨注意報発表"</f>
        <v>に大雨注意報発表</v>
      </c>
      <c r="D105" s="245" t="str">
        <f>入力シート!E28&amp;"に大雨注意報発表"</f>
        <v>に大雨注意報発表</v>
      </c>
      <c r="E105" s="246" t="str">
        <f>入力シート!F28&amp;"に大雨注意報発表"</f>
        <v>に大雨注意報発表</v>
      </c>
      <c r="F105" s="233"/>
      <c r="G105" s="251"/>
      <c r="H105" s="252"/>
      <c r="I105" s="253"/>
      <c r="J105" s="254"/>
      <c r="K105" s="238"/>
    </row>
    <row r="106" spans="1:11" ht="17.25" customHeight="1" x14ac:dyDescent="0.2">
      <c r="A106" s="239" t="str">
        <f>IF(B106&lt;&gt;"","Ø","")</f>
        <v/>
      </c>
      <c r="B106" s="245"/>
      <c r="C106" s="245"/>
      <c r="D106" s="245"/>
      <c r="E106" s="246"/>
      <c r="F106" s="233"/>
      <c r="G106" s="255" t="s">
        <v>336</v>
      </c>
      <c r="H106" s="256"/>
      <c r="I106" s="249" t="s">
        <v>347</v>
      </c>
      <c r="J106" s="250"/>
      <c r="K106" s="238"/>
    </row>
    <row r="107" spans="1:11" ht="17.25" customHeight="1" x14ac:dyDescent="0.2">
      <c r="A107" s="239"/>
      <c r="B107" s="245"/>
      <c r="C107" s="245"/>
      <c r="D107" s="245"/>
      <c r="E107" s="246"/>
      <c r="F107" s="233"/>
      <c r="G107" s="257"/>
      <c r="H107" s="258"/>
      <c r="I107" s="259"/>
      <c r="J107" s="260"/>
      <c r="K107" s="238"/>
    </row>
    <row r="108" spans="1:11" ht="17.25" customHeight="1" thickBot="1" x14ac:dyDescent="0.25">
      <c r="A108" s="239" t="str">
        <f>IF(B108&lt;&gt;"","Ø","")</f>
        <v/>
      </c>
      <c r="B108" s="245"/>
      <c r="C108" s="245"/>
      <c r="D108" s="245"/>
      <c r="E108" s="246"/>
      <c r="F108" s="233"/>
      <c r="G108" s="261"/>
      <c r="H108" s="262"/>
      <c r="I108" s="253"/>
      <c r="J108" s="254"/>
      <c r="K108" s="238"/>
    </row>
    <row r="109" spans="1:11" ht="17.25" customHeight="1" thickBot="1" x14ac:dyDescent="0.25">
      <c r="A109" s="263"/>
      <c r="B109" s="264"/>
      <c r="C109" s="264"/>
      <c r="D109" s="264"/>
      <c r="E109" s="265"/>
      <c r="F109" s="233"/>
      <c r="G109" s="266" t="s">
        <v>337</v>
      </c>
      <c r="H109" s="267"/>
      <c r="I109" s="268" t="s">
        <v>348</v>
      </c>
      <c r="J109" s="269"/>
      <c r="K109" s="238"/>
    </row>
    <row r="110" spans="1:11" ht="17.25" customHeight="1" thickBot="1" x14ac:dyDescent="0.25">
      <c r="A110" s="270"/>
      <c r="B110" s="271"/>
      <c r="C110" s="271"/>
      <c r="D110" s="271"/>
      <c r="E110" s="271"/>
      <c r="F110" s="272"/>
      <c r="G110" s="222"/>
      <c r="H110" s="222"/>
      <c r="I110" s="222"/>
      <c r="J110" s="222"/>
      <c r="K110" s="238"/>
    </row>
    <row r="111" spans="1:11" ht="17.25" customHeight="1" x14ac:dyDescent="0.2">
      <c r="A111" s="230" t="s">
        <v>7</v>
      </c>
      <c r="B111" s="231"/>
      <c r="C111" s="231"/>
      <c r="D111" s="231"/>
      <c r="E111" s="232"/>
      <c r="F111" s="233"/>
      <c r="G111" s="273" t="s">
        <v>141</v>
      </c>
      <c r="H111" s="274"/>
      <c r="I111" s="273" t="s">
        <v>8</v>
      </c>
      <c r="J111" s="275"/>
      <c r="K111" s="276"/>
    </row>
    <row r="112" spans="1:11" ht="17.25" customHeight="1" x14ac:dyDescent="0.2">
      <c r="A112" s="239" t="s">
        <v>386</v>
      </c>
      <c r="B112" s="168" t="str">
        <f>入力シート!C30&amp;"にレベル３土砂災害警報の発表"</f>
        <v>静岡市南部にレベル３土砂災害警報の発表</v>
      </c>
      <c r="C112" s="168"/>
      <c r="D112" s="168"/>
      <c r="E112" s="277"/>
      <c r="F112" s="233"/>
      <c r="G112" s="278"/>
      <c r="H112" s="279"/>
      <c r="I112" s="278"/>
      <c r="J112" s="280"/>
      <c r="K112" s="276"/>
    </row>
    <row r="113" spans="1:11" ht="17.25" customHeight="1" x14ac:dyDescent="0.2">
      <c r="A113" s="239"/>
      <c r="B113" s="168" t="str">
        <f>入力シート!C21&amp;"に土砂災害警戒情報の発表"</f>
        <v>に土砂災害警戒情報の発表</v>
      </c>
      <c r="C113" s="168"/>
      <c r="D113" s="168"/>
      <c r="E113" s="277"/>
      <c r="F113" s="233"/>
      <c r="G113" s="278" t="s">
        <v>9</v>
      </c>
      <c r="H113" s="279"/>
      <c r="I113" s="278" t="s">
        <v>10</v>
      </c>
      <c r="J113" s="280"/>
      <c r="K113" s="276"/>
    </row>
    <row r="114" spans="1:11" ht="17.25" customHeight="1" x14ac:dyDescent="0.2">
      <c r="A114" s="239"/>
      <c r="B114" s="281"/>
      <c r="C114" s="281"/>
      <c r="D114" s="281"/>
      <c r="E114" s="282"/>
      <c r="F114" s="233"/>
      <c r="G114" s="278"/>
      <c r="H114" s="279"/>
      <c r="I114" s="278"/>
      <c r="J114" s="280"/>
      <c r="K114" s="276"/>
    </row>
    <row r="115" spans="1:11" ht="17.25" customHeight="1" x14ac:dyDescent="0.2">
      <c r="A115" s="239" t="s">
        <v>386</v>
      </c>
      <c r="B115" s="166" t="str">
        <f>入力シート!C28&amp;"学区（地区）に土砂災害に関する警戒レベル３高齢者等避難開始の発表"</f>
        <v>葵学区（地区）に土砂災害に関する警戒レベル３高齢者等避難開始の発表</v>
      </c>
      <c r="C115" s="166"/>
      <c r="D115" s="166"/>
      <c r="E115" s="283"/>
      <c r="F115" s="233"/>
      <c r="G115" s="278" t="s">
        <v>11</v>
      </c>
      <c r="H115" s="279"/>
      <c r="I115" s="278" t="s">
        <v>8</v>
      </c>
      <c r="J115" s="280"/>
      <c r="K115" s="276"/>
    </row>
    <row r="116" spans="1:11" ht="17.25" customHeight="1" x14ac:dyDescent="0.2">
      <c r="A116" s="239"/>
      <c r="B116" s="166"/>
      <c r="C116" s="166"/>
      <c r="D116" s="166"/>
      <c r="E116" s="283"/>
      <c r="F116" s="233"/>
      <c r="G116" s="278"/>
      <c r="H116" s="279"/>
      <c r="I116" s="278"/>
      <c r="J116" s="280"/>
      <c r="K116" s="276"/>
    </row>
    <row r="117" spans="1:11" ht="17.25" customHeight="1" x14ac:dyDescent="0.2">
      <c r="A117" s="239" t="str">
        <f>IF(B117&lt;&gt;"","Ø","")</f>
        <v/>
      </c>
      <c r="B117" s="166"/>
      <c r="C117" s="166"/>
      <c r="D117" s="166"/>
      <c r="E117" s="283"/>
      <c r="F117" s="233"/>
      <c r="G117" s="278" t="s">
        <v>12</v>
      </c>
      <c r="H117" s="279"/>
      <c r="I117" s="278" t="s">
        <v>8</v>
      </c>
      <c r="J117" s="280"/>
      <c r="K117" s="276"/>
    </row>
    <row r="118" spans="1:11" ht="17.25" customHeight="1" x14ac:dyDescent="0.2">
      <c r="A118" s="239"/>
      <c r="B118" s="222"/>
      <c r="C118" s="222"/>
      <c r="D118" s="222"/>
      <c r="E118" s="284"/>
      <c r="F118" s="233"/>
      <c r="G118" s="278"/>
      <c r="H118" s="279"/>
      <c r="I118" s="278"/>
      <c r="J118" s="280"/>
      <c r="K118" s="276"/>
    </row>
    <row r="119" spans="1:11" ht="17.25" customHeight="1" x14ac:dyDescent="0.2">
      <c r="A119" s="239" t="str">
        <f>IF(B119&lt;&gt;"","Ø","")</f>
        <v/>
      </c>
      <c r="B119" s="221"/>
      <c r="C119" s="221"/>
      <c r="D119" s="221"/>
      <c r="E119" s="285"/>
      <c r="F119" s="233"/>
      <c r="G119" s="278" t="s">
        <v>13</v>
      </c>
      <c r="H119" s="279"/>
      <c r="I119" s="278" t="s">
        <v>10</v>
      </c>
      <c r="J119" s="280"/>
      <c r="K119" s="276"/>
    </row>
    <row r="120" spans="1:11" ht="17.25" customHeight="1" thickBot="1" x14ac:dyDescent="0.25">
      <c r="A120" s="263"/>
      <c r="B120" s="286"/>
      <c r="C120" s="286"/>
      <c r="D120" s="286"/>
      <c r="E120" s="287"/>
      <c r="F120" s="233"/>
      <c r="G120" s="288"/>
      <c r="H120" s="289"/>
      <c r="I120" s="288"/>
      <c r="J120" s="290"/>
      <c r="K120" s="276"/>
    </row>
    <row r="121" spans="1:11" ht="17.25" customHeight="1" thickBot="1" x14ac:dyDescent="0.25">
      <c r="A121" s="270"/>
      <c r="B121" s="222"/>
      <c r="C121" s="222"/>
      <c r="D121" s="222"/>
      <c r="E121" s="222"/>
      <c r="F121" s="272"/>
      <c r="G121" s="291"/>
      <c r="H121" s="291"/>
      <c r="I121" s="291"/>
      <c r="J121" s="291"/>
      <c r="K121" s="276"/>
    </row>
    <row r="122" spans="1:11" ht="17.25" customHeight="1" x14ac:dyDescent="0.2">
      <c r="A122" s="292" t="s">
        <v>23</v>
      </c>
      <c r="B122" s="293"/>
      <c r="C122" s="293"/>
      <c r="D122" s="293"/>
      <c r="E122" s="294"/>
      <c r="F122" s="233"/>
      <c r="G122" s="295" t="s">
        <v>14</v>
      </c>
      <c r="H122" s="296"/>
      <c r="I122" s="295" t="s">
        <v>10</v>
      </c>
      <c r="J122" s="297"/>
      <c r="K122" s="238"/>
    </row>
    <row r="123" spans="1:11" ht="17.25" customHeight="1" x14ac:dyDescent="0.2">
      <c r="A123" s="239" t="s">
        <v>386</v>
      </c>
      <c r="B123" s="168" t="str">
        <f>入力シート!C30&amp;"にレベル４土砂災害危険警報の発表"</f>
        <v>静岡市南部にレベル４土砂災害危険警報の発表</v>
      </c>
      <c r="C123" s="168"/>
      <c r="D123" s="168"/>
      <c r="E123" s="277"/>
      <c r="F123" s="233"/>
      <c r="G123" s="298"/>
      <c r="H123" s="299"/>
      <c r="I123" s="298"/>
      <c r="J123" s="300"/>
      <c r="K123" s="238"/>
    </row>
    <row r="124" spans="1:11" ht="17.25" customHeight="1" x14ac:dyDescent="0.2">
      <c r="A124" s="239"/>
      <c r="B124" s="168" t="str">
        <f>入力シート!C34&amp;"に土砂災害警戒情報の発表"</f>
        <v>施設職員に土砂災害警戒情報の発表</v>
      </c>
      <c r="C124" s="168"/>
      <c r="D124" s="168"/>
      <c r="E124" s="277"/>
      <c r="F124" s="233"/>
      <c r="G124" s="298"/>
      <c r="H124" s="299"/>
      <c r="I124" s="298"/>
      <c r="J124" s="300"/>
      <c r="K124" s="238"/>
    </row>
    <row r="125" spans="1:11" ht="17.25" customHeight="1" x14ac:dyDescent="0.2">
      <c r="A125" s="239"/>
      <c r="B125" s="222"/>
      <c r="C125" s="222"/>
      <c r="D125" s="222"/>
      <c r="E125" s="284"/>
      <c r="F125" s="233"/>
      <c r="G125" s="298"/>
      <c r="H125" s="299"/>
      <c r="I125" s="298"/>
      <c r="J125" s="300"/>
      <c r="K125" s="238"/>
    </row>
    <row r="126" spans="1:11" ht="17.25" customHeight="1" x14ac:dyDescent="0.2">
      <c r="A126" s="239" t="s">
        <v>386</v>
      </c>
      <c r="B126" s="166" t="str">
        <f>入力シート!C28&amp;"学区（地区）に警戒レベル４避難指示の発表"</f>
        <v>葵学区（地区）に警戒レベル４避難指示の発表</v>
      </c>
      <c r="C126" s="166"/>
      <c r="D126" s="166"/>
      <c r="E126" s="283"/>
      <c r="F126" s="233"/>
      <c r="G126" s="298"/>
      <c r="H126" s="299"/>
      <c r="I126" s="298"/>
      <c r="J126" s="300"/>
      <c r="K126" s="238"/>
    </row>
    <row r="127" spans="1:11" ht="17.25" customHeight="1" x14ac:dyDescent="0.2">
      <c r="A127" s="239" t="str">
        <f>IF(B127&lt;&gt;"","Ø","")</f>
        <v/>
      </c>
      <c r="B127" s="166"/>
      <c r="C127" s="166"/>
      <c r="D127" s="166"/>
      <c r="E127" s="283"/>
      <c r="F127" s="233"/>
      <c r="G127" s="298"/>
      <c r="H127" s="299"/>
      <c r="I127" s="298"/>
      <c r="J127" s="300"/>
      <c r="K127" s="238"/>
    </row>
    <row r="128" spans="1:11" ht="17.25" customHeight="1" thickBot="1" x14ac:dyDescent="0.25">
      <c r="A128" s="263"/>
      <c r="B128" s="286"/>
      <c r="C128" s="286"/>
      <c r="D128" s="286"/>
      <c r="E128" s="287"/>
      <c r="F128" s="233"/>
      <c r="G128" s="301"/>
      <c r="H128" s="302"/>
      <c r="I128" s="301"/>
      <c r="J128" s="303"/>
      <c r="K128" s="238"/>
    </row>
    <row r="129" spans="1:11" ht="20" x14ac:dyDescent="0.2">
      <c r="A129" s="164" t="s">
        <v>140</v>
      </c>
      <c r="B129" s="304"/>
      <c r="C129" s="304"/>
      <c r="D129" s="304"/>
      <c r="E129" s="304"/>
      <c r="F129" s="304"/>
      <c r="G129" s="304"/>
      <c r="H129" s="304"/>
      <c r="I129" s="304"/>
      <c r="J129" s="304"/>
      <c r="K129" s="238"/>
    </row>
    <row r="130" spans="1:11" ht="17.25" customHeight="1" x14ac:dyDescent="0.2">
      <c r="A130" s="168" t="s">
        <v>144</v>
      </c>
      <c r="B130" s="305"/>
      <c r="C130" s="305"/>
      <c r="D130" s="305"/>
      <c r="E130" s="305"/>
      <c r="F130" s="305"/>
      <c r="G130" s="305"/>
      <c r="H130" s="305"/>
      <c r="I130" s="305"/>
      <c r="J130" s="305"/>
    </row>
    <row r="131" spans="1:11" ht="17.25" customHeight="1" x14ac:dyDescent="0.2">
      <c r="A131" s="170"/>
      <c r="B131" s="170"/>
      <c r="C131" s="170"/>
      <c r="D131" s="170"/>
      <c r="E131" s="170"/>
      <c r="F131" s="170"/>
      <c r="G131" s="170"/>
      <c r="H131" s="170"/>
      <c r="I131" s="170"/>
      <c r="J131" s="170"/>
    </row>
    <row r="132" spans="1:11" ht="17.25" customHeight="1" x14ac:dyDescent="0.2">
      <c r="A132" s="170"/>
      <c r="B132" s="170"/>
      <c r="C132" s="170"/>
      <c r="D132" s="170"/>
      <c r="E132" s="170"/>
      <c r="F132" s="170"/>
      <c r="G132" s="170"/>
      <c r="H132" s="170"/>
      <c r="I132" s="170"/>
      <c r="J132" s="170"/>
    </row>
    <row r="133" spans="1:11" ht="17.25" customHeight="1" x14ac:dyDescent="0.2">
      <c r="A133" s="164" t="s">
        <v>145</v>
      </c>
      <c r="B133" s="304"/>
      <c r="C133" s="304"/>
      <c r="D133" s="304"/>
      <c r="E133" s="304"/>
      <c r="F133" s="304"/>
      <c r="G133" s="304"/>
      <c r="H133" s="304"/>
      <c r="I133" s="304"/>
      <c r="J133" s="304"/>
    </row>
    <row r="134" spans="1:11" ht="17.25" customHeight="1" x14ac:dyDescent="0.2">
      <c r="A134" s="245" t="s">
        <v>159</v>
      </c>
      <c r="B134" s="306"/>
      <c r="C134" s="306"/>
      <c r="D134" s="306"/>
      <c r="E134" s="306"/>
      <c r="F134" s="245" t="s">
        <v>160</v>
      </c>
      <c r="G134" s="306"/>
      <c r="H134" s="306"/>
      <c r="I134" s="306"/>
      <c r="J134" s="306"/>
    </row>
    <row r="135" spans="1:11" ht="17.25" customHeight="1" x14ac:dyDescent="0.2">
      <c r="A135" s="306"/>
      <c r="B135" s="306"/>
      <c r="C135" s="306"/>
      <c r="D135" s="306"/>
      <c r="E135" s="306"/>
      <c r="F135" s="306"/>
      <c r="G135" s="306"/>
      <c r="H135" s="306"/>
      <c r="I135" s="306"/>
      <c r="J135" s="306"/>
    </row>
    <row r="136" spans="1:11" ht="17.25" customHeight="1" x14ac:dyDescent="0.2">
      <c r="A136" s="306"/>
      <c r="B136" s="306"/>
      <c r="C136" s="306"/>
      <c r="D136" s="306"/>
      <c r="E136" s="306"/>
      <c r="F136" s="306"/>
      <c r="G136" s="306"/>
      <c r="H136" s="306"/>
      <c r="I136" s="306"/>
      <c r="J136" s="306"/>
    </row>
    <row r="137" spans="1:11" ht="17.25" customHeight="1" x14ac:dyDescent="0.2">
      <c r="A137" s="306"/>
      <c r="B137" s="306"/>
      <c r="C137" s="306"/>
      <c r="D137" s="306"/>
      <c r="E137" s="306"/>
      <c r="F137" s="306"/>
      <c r="G137" s="306"/>
      <c r="H137" s="306"/>
      <c r="I137" s="306"/>
      <c r="J137" s="306"/>
    </row>
    <row r="138" spans="1:11" ht="17.25" customHeight="1" x14ac:dyDescent="0.2">
      <c r="A138" s="306"/>
      <c r="B138" s="306"/>
      <c r="C138" s="306"/>
      <c r="D138" s="306"/>
      <c r="E138" s="306"/>
      <c r="F138" s="306"/>
      <c r="G138" s="306"/>
      <c r="H138" s="306"/>
      <c r="I138" s="306"/>
      <c r="J138" s="306"/>
    </row>
    <row r="139" spans="1:11" ht="17.25" customHeight="1" x14ac:dyDescent="0.2">
      <c r="A139" s="306"/>
      <c r="B139" s="306"/>
      <c r="C139" s="306"/>
      <c r="D139" s="306"/>
      <c r="E139" s="306"/>
      <c r="F139" s="306"/>
      <c r="G139" s="306"/>
      <c r="H139" s="306"/>
      <c r="I139" s="306"/>
      <c r="J139" s="306"/>
    </row>
    <row r="140" spans="1:11" ht="17.25" customHeight="1" x14ac:dyDescent="0.2">
      <c r="A140" s="307" t="s">
        <v>378</v>
      </c>
      <c r="B140" s="307"/>
      <c r="C140" s="307"/>
      <c r="D140" s="307"/>
      <c r="E140" s="307"/>
      <c r="F140" s="307"/>
      <c r="G140" s="307"/>
      <c r="H140" s="307"/>
      <c r="I140" s="307"/>
      <c r="J140" s="307"/>
    </row>
    <row r="141" spans="1:11" ht="17.25" customHeight="1" x14ac:dyDescent="0.2">
      <c r="A141" s="307"/>
      <c r="B141" s="307"/>
      <c r="C141" s="307"/>
      <c r="D141" s="307"/>
      <c r="E141" s="307"/>
      <c r="F141" s="307"/>
      <c r="G141" s="307"/>
      <c r="H141" s="307"/>
      <c r="I141" s="307"/>
      <c r="J141" s="307"/>
    </row>
    <row r="142" spans="1:11" ht="16.5" x14ac:dyDescent="0.2">
      <c r="A142" s="164" t="s">
        <v>146</v>
      </c>
      <c r="B142" s="164"/>
      <c r="C142" s="164"/>
      <c r="D142" s="164"/>
      <c r="E142" s="164"/>
      <c r="F142" s="164"/>
      <c r="G142" s="164"/>
      <c r="H142" s="164"/>
      <c r="I142" s="164"/>
      <c r="J142" s="164"/>
      <c r="K142" s="165"/>
    </row>
    <row r="143" spans="1:11" ht="16.5" x14ac:dyDescent="0.2">
      <c r="A143" s="164" t="s">
        <v>387</v>
      </c>
      <c r="B143" s="164"/>
      <c r="C143" s="164"/>
      <c r="D143" s="164"/>
      <c r="E143" s="164"/>
      <c r="F143" s="164"/>
      <c r="G143" s="164"/>
      <c r="H143" s="164"/>
      <c r="I143" s="164"/>
      <c r="J143" s="164"/>
      <c r="K143" s="165"/>
    </row>
    <row r="144" spans="1:11" ht="17.5" x14ac:dyDescent="0.2">
      <c r="A144" s="308" t="s">
        <v>388</v>
      </c>
      <c r="B144" s="308"/>
      <c r="C144" s="308"/>
      <c r="D144" s="308"/>
      <c r="E144" s="308"/>
      <c r="F144" s="308"/>
      <c r="G144" s="308"/>
      <c r="H144" s="308"/>
      <c r="I144" s="308"/>
      <c r="J144" s="308"/>
      <c r="K144" s="309"/>
    </row>
    <row r="145" spans="1:18" ht="17" thickBot="1" x14ac:dyDescent="0.25">
      <c r="A145" s="155"/>
    </row>
    <row r="146" spans="1:18" ht="16.5" x14ac:dyDescent="0.2">
      <c r="A146" s="310" t="s">
        <v>15</v>
      </c>
      <c r="B146" s="311"/>
      <c r="C146" s="312"/>
      <c r="D146" s="313" t="s">
        <v>16</v>
      </c>
      <c r="E146" s="313"/>
      <c r="F146" s="313"/>
      <c r="G146" s="313"/>
      <c r="H146" s="313"/>
      <c r="I146" s="313"/>
      <c r="J146" s="314"/>
      <c r="K146" s="315"/>
    </row>
    <row r="147" spans="1:18" ht="17.5" x14ac:dyDescent="0.2">
      <c r="A147" s="316" t="s">
        <v>33</v>
      </c>
      <c r="B147" s="317"/>
      <c r="C147" s="318" t="s">
        <v>178</v>
      </c>
      <c r="D147" s="319"/>
      <c r="E147" s="319"/>
      <c r="F147" s="319"/>
      <c r="G147" s="319"/>
      <c r="H147" s="319"/>
      <c r="I147" s="319"/>
      <c r="J147" s="320"/>
      <c r="K147" s="309"/>
    </row>
    <row r="148" spans="1:18" ht="17.5" x14ac:dyDescent="0.2">
      <c r="A148" s="321"/>
      <c r="B148" s="322"/>
      <c r="C148" s="323" t="s">
        <v>169</v>
      </c>
      <c r="D148" s="309"/>
      <c r="E148" s="309"/>
      <c r="F148" s="309"/>
      <c r="G148" s="309"/>
      <c r="H148" s="309"/>
      <c r="I148" s="309"/>
      <c r="J148" s="324"/>
      <c r="K148" s="309"/>
    </row>
    <row r="149" spans="1:18" ht="17.5" x14ac:dyDescent="0.2">
      <c r="A149" s="325"/>
      <c r="B149" s="322"/>
      <c r="C149" s="326" t="s">
        <v>197</v>
      </c>
      <c r="D149" s="164"/>
      <c r="E149" s="164"/>
      <c r="F149" s="164"/>
      <c r="G149" s="164"/>
      <c r="H149" s="164"/>
      <c r="I149" s="164"/>
      <c r="J149" s="327"/>
      <c r="K149" s="309"/>
    </row>
    <row r="150" spans="1:18" ht="17.5" x14ac:dyDescent="0.2">
      <c r="A150" s="325"/>
      <c r="B150" s="322"/>
      <c r="C150" s="326" t="s">
        <v>24</v>
      </c>
      <c r="D150" s="164"/>
      <c r="E150" s="164"/>
      <c r="F150" s="164"/>
      <c r="G150" s="164"/>
      <c r="H150" s="164"/>
      <c r="I150" s="164"/>
      <c r="J150" s="327"/>
      <c r="K150" s="309"/>
    </row>
    <row r="151" spans="1:18" ht="18" customHeight="1" x14ac:dyDescent="0.2">
      <c r="A151" s="325"/>
      <c r="B151" s="328"/>
      <c r="C151" s="329" t="s">
        <v>389</v>
      </c>
      <c r="D151" s="285" t="s">
        <v>143</v>
      </c>
      <c r="E151" s="285"/>
      <c r="F151" s="330"/>
      <c r="G151" s="330"/>
      <c r="H151" s="330"/>
      <c r="I151" s="330"/>
      <c r="J151" s="330"/>
      <c r="K151" s="222"/>
    </row>
    <row r="152" spans="1:18" ht="18" customHeight="1" x14ac:dyDescent="0.2">
      <c r="A152" s="325"/>
      <c r="B152" s="328"/>
      <c r="C152" s="329" t="s">
        <v>389</v>
      </c>
      <c r="D152" s="166" t="s">
        <v>390</v>
      </c>
      <c r="E152" s="166"/>
      <c r="F152" s="166"/>
      <c r="G152" s="166"/>
      <c r="H152" s="166"/>
      <c r="I152" s="166"/>
      <c r="J152" s="283"/>
      <c r="K152" s="222"/>
    </row>
    <row r="153" spans="1:18" ht="18" customHeight="1" x14ac:dyDescent="0.2">
      <c r="A153" s="325"/>
      <c r="B153" s="328"/>
      <c r="C153" s="329"/>
      <c r="D153" s="166"/>
      <c r="E153" s="166"/>
      <c r="F153" s="166"/>
      <c r="G153" s="166"/>
      <c r="H153" s="166"/>
      <c r="I153" s="166"/>
      <c r="J153" s="283"/>
      <c r="K153" s="222"/>
    </row>
    <row r="154" spans="1:18" ht="18" customHeight="1" x14ac:dyDescent="0.2">
      <c r="A154" s="325"/>
      <c r="B154" s="328"/>
      <c r="C154" s="329" t="s">
        <v>389</v>
      </c>
      <c r="D154" s="166" t="s">
        <v>177</v>
      </c>
      <c r="E154" s="166"/>
      <c r="F154" s="166"/>
      <c r="G154" s="166"/>
      <c r="H154" s="166"/>
      <c r="I154" s="166"/>
      <c r="J154" s="283"/>
      <c r="K154" s="222"/>
    </row>
    <row r="155" spans="1:18" ht="18" customHeight="1" x14ac:dyDescent="0.2">
      <c r="A155" s="331"/>
      <c r="B155" s="332"/>
      <c r="C155" s="333"/>
      <c r="D155" s="334"/>
      <c r="E155" s="334"/>
      <c r="F155" s="334"/>
      <c r="G155" s="334"/>
      <c r="H155" s="334"/>
      <c r="I155" s="334"/>
      <c r="J155" s="335"/>
      <c r="K155" s="222"/>
    </row>
    <row r="156" spans="1:18" ht="16.5" x14ac:dyDescent="0.2">
      <c r="A156" s="336" t="s">
        <v>147</v>
      </c>
      <c r="B156" s="337"/>
      <c r="C156" s="318" t="s">
        <v>24</v>
      </c>
      <c r="D156" s="338"/>
      <c r="E156" s="338"/>
      <c r="F156" s="338"/>
      <c r="G156" s="338"/>
      <c r="H156" s="338"/>
      <c r="I156" s="338"/>
      <c r="J156" s="339"/>
      <c r="K156" s="340"/>
    </row>
    <row r="157" spans="1:18" ht="16.5" x14ac:dyDescent="0.2">
      <c r="A157" s="341"/>
      <c r="B157" s="342"/>
      <c r="C157" s="329" t="s">
        <v>389</v>
      </c>
      <c r="D157" s="169" t="s">
        <v>174</v>
      </c>
      <c r="E157" s="169"/>
      <c r="F157" s="169"/>
      <c r="G157" s="169"/>
      <c r="H157" s="169"/>
      <c r="I157" s="169"/>
      <c r="J157" s="343"/>
      <c r="K157" s="340"/>
    </row>
    <row r="158" spans="1:18" ht="17.25" customHeight="1" x14ac:dyDescent="0.2">
      <c r="A158" s="341"/>
      <c r="B158" s="342"/>
      <c r="C158" s="329"/>
      <c r="D158" s="169"/>
      <c r="E158" s="169"/>
      <c r="F158" s="169"/>
      <c r="G158" s="169"/>
      <c r="H158" s="169"/>
      <c r="I158" s="169"/>
      <c r="J158" s="343"/>
      <c r="K158" s="167"/>
      <c r="L158" s="221"/>
      <c r="M158" s="221"/>
      <c r="N158" s="221"/>
      <c r="O158" s="221"/>
      <c r="P158" s="221"/>
      <c r="Q158" s="221"/>
      <c r="R158" s="221"/>
    </row>
    <row r="159" spans="1:18" ht="16.5" x14ac:dyDescent="0.2">
      <c r="A159" s="341"/>
      <c r="B159" s="342"/>
      <c r="C159" s="329" t="s">
        <v>389</v>
      </c>
      <c r="D159" s="169" t="s">
        <v>175</v>
      </c>
      <c r="E159" s="169"/>
      <c r="F159" s="169"/>
      <c r="G159" s="169"/>
      <c r="H159" s="169"/>
      <c r="I159" s="169"/>
      <c r="J159" s="343"/>
      <c r="K159" s="167"/>
      <c r="L159" s="221"/>
      <c r="M159" s="221"/>
      <c r="N159" s="221"/>
      <c r="O159" s="221"/>
      <c r="P159" s="221"/>
      <c r="Q159" s="221"/>
      <c r="R159" s="221"/>
    </row>
    <row r="160" spans="1:18" ht="16.5" x14ac:dyDescent="0.2">
      <c r="A160" s="341"/>
      <c r="B160" s="342"/>
      <c r="C160" s="344"/>
      <c r="D160" s="169"/>
      <c r="E160" s="169"/>
      <c r="F160" s="169"/>
      <c r="G160" s="169"/>
      <c r="H160" s="169"/>
      <c r="I160" s="169"/>
      <c r="J160" s="343"/>
      <c r="K160" s="167"/>
      <c r="L160" s="221"/>
      <c r="M160" s="221"/>
      <c r="N160" s="221"/>
      <c r="O160" s="221"/>
      <c r="P160" s="221"/>
      <c r="Q160" s="221"/>
      <c r="R160" s="221"/>
    </row>
    <row r="161" spans="1:18" ht="17.25" customHeight="1" x14ac:dyDescent="0.2">
      <c r="A161" s="341"/>
      <c r="B161" s="342"/>
      <c r="C161" s="329" t="s">
        <v>389</v>
      </c>
      <c r="D161" s="169" t="s">
        <v>391</v>
      </c>
      <c r="E161" s="169"/>
      <c r="F161" s="169"/>
      <c r="G161" s="169"/>
      <c r="H161" s="169"/>
      <c r="I161" s="169"/>
      <c r="J161" s="343"/>
      <c r="K161" s="167"/>
      <c r="L161" s="221"/>
      <c r="M161" s="221"/>
      <c r="N161" s="221"/>
      <c r="O161" s="221"/>
      <c r="P161" s="221"/>
      <c r="Q161" s="221"/>
      <c r="R161" s="221"/>
    </row>
    <row r="162" spans="1:18" ht="17.25" customHeight="1" x14ac:dyDescent="0.2">
      <c r="A162" s="341"/>
      <c r="B162" s="342"/>
      <c r="C162" s="344"/>
      <c r="D162" s="169"/>
      <c r="E162" s="169"/>
      <c r="F162" s="169"/>
      <c r="G162" s="169"/>
      <c r="H162" s="169"/>
      <c r="I162" s="169"/>
      <c r="J162" s="343"/>
      <c r="K162" s="167"/>
      <c r="L162" s="221"/>
      <c r="M162" s="221"/>
      <c r="N162" s="221"/>
      <c r="O162" s="221"/>
      <c r="P162" s="221"/>
      <c r="Q162" s="221"/>
      <c r="R162" s="221"/>
    </row>
    <row r="163" spans="1:18" ht="17.25" customHeight="1" x14ac:dyDescent="0.2">
      <c r="A163" s="341"/>
      <c r="B163" s="342"/>
      <c r="C163" s="329" t="s">
        <v>389</v>
      </c>
      <c r="D163" s="307" t="s">
        <v>176</v>
      </c>
      <c r="E163" s="307"/>
      <c r="F163" s="307"/>
      <c r="G163" s="307"/>
      <c r="H163" s="307"/>
      <c r="I163" s="307"/>
      <c r="J163" s="345"/>
      <c r="K163" s="167"/>
      <c r="L163" s="221"/>
      <c r="M163" s="221"/>
      <c r="N163" s="221"/>
      <c r="O163" s="221"/>
      <c r="P163" s="221"/>
      <c r="Q163" s="221"/>
      <c r="R163" s="221"/>
    </row>
    <row r="164" spans="1:18" ht="17.25" customHeight="1" x14ac:dyDescent="0.2">
      <c r="A164" s="341"/>
      <c r="B164" s="342"/>
      <c r="C164" s="329"/>
      <c r="D164" s="307"/>
      <c r="E164" s="307"/>
      <c r="F164" s="307"/>
      <c r="G164" s="307"/>
      <c r="H164" s="307"/>
      <c r="I164" s="307"/>
      <c r="J164" s="345"/>
      <c r="K164" s="167"/>
      <c r="L164" s="166"/>
      <c r="M164" s="166"/>
      <c r="N164" s="166"/>
      <c r="O164" s="166"/>
      <c r="P164" s="166"/>
      <c r="Q164" s="166"/>
      <c r="R164" s="166"/>
    </row>
    <row r="165" spans="1:18" ht="17.25" customHeight="1" x14ac:dyDescent="0.2">
      <c r="A165" s="346"/>
      <c r="B165" s="347"/>
      <c r="C165" s="348"/>
      <c r="J165" s="349"/>
      <c r="K165" s="167"/>
      <c r="L165" s="166"/>
      <c r="M165" s="166"/>
      <c r="N165" s="166"/>
      <c r="O165" s="166"/>
      <c r="P165" s="166"/>
      <c r="Q165" s="166"/>
      <c r="R165" s="166"/>
    </row>
    <row r="166" spans="1:18" ht="17.25" customHeight="1" x14ac:dyDescent="0.2">
      <c r="A166" s="336" t="s">
        <v>392</v>
      </c>
      <c r="B166" s="350"/>
      <c r="C166" s="318" t="s">
        <v>179</v>
      </c>
      <c r="D166" s="338"/>
      <c r="E166" s="338"/>
      <c r="F166" s="338"/>
      <c r="G166" s="338"/>
      <c r="H166" s="338"/>
      <c r="I166" s="338"/>
      <c r="J166" s="339"/>
      <c r="K166" s="165"/>
    </row>
    <row r="167" spans="1:18" ht="17.25" customHeight="1" x14ac:dyDescent="0.2">
      <c r="A167" s="351"/>
      <c r="B167" s="352"/>
      <c r="C167" s="326" t="s">
        <v>170</v>
      </c>
      <c r="D167" s="164"/>
      <c r="E167" s="164"/>
      <c r="F167" s="164"/>
      <c r="G167" s="164"/>
      <c r="H167" s="164"/>
      <c r="I167" s="164"/>
      <c r="J167" s="327"/>
      <c r="K167" s="165"/>
    </row>
    <row r="168" spans="1:18" ht="17.25" customHeight="1" x14ac:dyDescent="0.2">
      <c r="A168" s="351"/>
      <c r="B168" s="352"/>
      <c r="C168" s="326" t="s">
        <v>197</v>
      </c>
      <c r="D168" s="164"/>
      <c r="E168" s="164"/>
      <c r="F168" s="164"/>
      <c r="G168" s="164"/>
      <c r="H168" s="164"/>
      <c r="I168" s="164"/>
      <c r="J168" s="327"/>
      <c r="K168" s="165"/>
    </row>
    <row r="169" spans="1:18" ht="17.25" customHeight="1" x14ac:dyDescent="0.2">
      <c r="A169" s="351"/>
      <c r="B169" s="352"/>
      <c r="C169" s="164" t="s">
        <v>171</v>
      </c>
      <c r="D169" s="164"/>
      <c r="E169" s="164"/>
      <c r="F169" s="164"/>
      <c r="G169" s="164"/>
      <c r="H169" s="164"/>
      <c r="I169" s="164"/>
      <c r="J169" s="327"/>
      <c r="K169" s="165"/>
    </row>
    <row r="170" spans="1:18" ht="17.25" customHeight="1" x14ac:dyDescent="0.2">
      <c r="A170" s="351"/>
      <c r="B170" s="352"/>
      <c r="C170" s="164" t="s">
        <v>24</v>
      </c>
      <c r="D170" s="164"/>
      <c r="E170" s="164"/>
      <c r="F170" s="164"/>
      <c r="G170" s="164"/>
      <c r="H170" s="164"/>
      <c r="I170" s="164"/>
      <c r="J170" s="327"/>
      <c r="K170" s="167"/>
    </row>
    <row r="171" spans="1:18" ht="17.25" customHeight="1" x14ac:dyDescent="0.2">
      <c r="A171" s="351"/>
      <c r="B171" s="352"/>
      <c r="C171" s="353" t="s">
        <v>196</v>
      </c>
      <c r="D171" s="218"/>
      <c r="E171" s="218"/>
      <c r="F171" s="218"/>
      <c r="G171" s="218"/>
      <c r="H171" s="218"/>
      <c r="I171" s="218"/>
      <c r="J171" s="354"/>
      <c r="K171" s="167"/>
    </row>
    <row r="172" spans="1:18" ht="17.25" customHeight="1" thickBot="1" x14ac:dyDescent="0.25">
      <c r="A172" s="355"/>
      <c r="B172" s="356"/>
      <c r="C172" s="357"/>
      <c r="D172" s="358"/>
      <c r="E172" s="358"/>
      <c r="F172" s="358"/>
      <c r="G172" s="358"/>
      <c r="H172" s="358"/>
      <c r="I172" s="358"/>
      <c r="J172" s="359"/>
      <c r="K172" s="165"/>
    </row>
    <row r="173" spans="1:18" ht="17.25" customHeight="1" x14ac:dyDescent="0.2">
      <c r="A173" s="360" t="s">
        <v>34</v>
      </c>
      <c r="B173" s="361" t="s">
        <v>35</v>
      </c>
      <c r="C173" s="361"/>
      <c r="D173" s="361"/>
      <c r="E173" s="361"/>
      <c r="F173" s="361"/>
      <c r="G173" s="361"/>
      <c r="H173" s="361"/>
      <c r="I173" s="361"/>
      <c r="J173" s="361"/>
      <c r="K173" s="167"/>
    </row>
    <row r="174" spans="1:18" ht="17.25" customHeight="1" x14ac:dyDescent="0.2">
      <c r="A174" s="362"/>
      <c r="B174" s="168"/>
      <c r="C174" s="168"/>
      <c r="D174" s="168"/>
      <c r="E174" s="168"/>
      <c r="F174" s="168"/>
      <c r="G174" s="168"/>
      <c r="H174" s="168"/>
      <c r="I174" s="168"/>
      <c r="J174" s="168"/>
      <c r="K174" s="167"/>
    </row>
    <row r="175" spans="1:18" ht="17.25" customHeight="1" x14ac:dyDescent="0.2">
      <c r="A175" s="362" t="s">
        <v>34</v>
      </c>
      <c r="B175" s="168" t="s">
        <v>36</v>
      </c>
      <c r="C175" s="168"/>
      <c r="D175" s="168"/>
      <c r="E175" s="168"/>
      <c r="F175" s="168"/>
      <c r="G175" s="168"/>
      <c r="H175" s="168"/>
      <c r="I175" s="168"/>
      <c r="J175" s="168"/>
      <c r="K175" s="167"/>
    </row>
    <row r="176" spans="1:18" ht="17.25" customHeight="1" x14ac:dyDescent="0.2">
      <c r="A176" s="362"/>
      <c r="B176" s="168"/>
      <c r="C176" s="168"/>
      <c r="D176" s="168"/>
      <c r="E176" s="168"/>
      <c r="F176" s="168"/>
      <c r="G176" s="168"/>
      <c r="H176" s="168"/>
      <c r="I176" s="168"/>
      <c r="J176" s="168"/>
      <c r="K176" s="167"/>
    </row>
    <row r="177" spans="1:12" ht="17.25" customHeight="1" x14ac:dyDescent="0.2">
      <c r="A177" s="167"/>
      <c r="B177" s="167"/>
      <c r="C177" s="167"/>
      <c r="D177" s="167"/>
      <c r="E177" s="167"/>
      <c r="F177" s="167"/>
      <c r="G177" s="167"/>
      <c r="H177" s="167"/>
      <c r="I177" s="167"/>
      <c r="J177" s="167"/>
      <c r="K177" s="167"/>
    </row>
    <row r="178" spans="1:12" ht="16.5" x14ac:dyDescent="0.2">
      <c r="A178" s="164" t="s">
        <v>393</v>
      </c>
      <c r="B178" s="164"/>
      <c r="C178" s="164"/>
      <c r="D178" s="164"/>
      <c r="E178" s="164"/>
      <c r="F178" s="164"/>
      <c r="G178" s="164"/>
      <c r="H178" s="164"/>
      <c r="I178" s="164"/>
      <c r="J178" s="164"/>
      <c r="K178" s="165"/>
    </row>
    <row r="179" spans="1:12" ht="17.25" customHeight="1" x14ac:dyDescent="0.2">
      <c r="A179" s="168" t="s">
        <v>148</v>
      </c>
      <c r="B179" s="168"/>
      <c r="C179" s="168"/>
      <c r="D179" s="168"/>
      <c r="E179" s="168"/>
      <c r="F179" s="168"/>
      <c r="G179" s="168"/>
      <c r="H179" s="168"/>
      <c r="I179" s="168"/>
      <c r="J179" s="168"/>
      <c r="K179" s="167"/>
    </row>
    <row r="180" spans="1:12" ht="17.25" customHeight="1" x14ac:dyDescent="0.2">
      <c r="A180" s="168"/>
      <c r="B180" s="168"/>
      <c r="C180" s="168"/>
      <c r="D180" s="168"/>
      <c r="E180" s="168"/>
      <c r="F180" s="168"/>
      <c r="G180" s="168"/>
      <c r="H180" s="168"/>
      <c r="I180" s="168"/>
      <c r="J180" s="168"/>
      <c r="K180" s="167"/>
    </row>
    <row r="181" spans="1:12" ht="18" customHeight="1" x14ac:dyDescent="0.2">
      <c r="A181" s="221" t="s">
        <v>173</v>
      </c>
      <c r="B181" s="221"/>
      <c r="C181" s="221"/>
      <c r="D181" s="221"/>
      <c r="E181" s="221"/>
      <c r="F181" s="221"/>
      <c r="G181" s="221"/>
      <c r="H181" s="221"/>
      <c r="I181" s="221"/>
      <c r="J181" s="221"/>
      <c r="K181" s="167"/>
    </row>
    <row r="182" spans="1:12" ht="18" customHeight="1" x14ac:dyDescent="0.2">
      <c r="A182" s="221"/>
      <c r="B182" s="221"/>
      <c r="C182" s="221"/>
      <c r="D182" s="221"/>
      <c r="E182" s="221"/>
      <c r="F182" s="221"/>
      <c r="G182" s="221"/>
      <c r="H182" s="221"/>
      <c r="I182" s="221"/>
      <c r="J182" s="221"/>
      <c r="K182" s="167"/>
    </row>
    <row r="183" spans="1:12" ht="18" customHeight="1" x14ac:dyDescent="0.2">
      <c r="A183" s="221"/>
      <c r="B183" s="221"/>
      <c r="C183" s="221"/>
      <c r="D183" s="221"/>
      <c r="E183" s="221"/>
      <c r="F183" s="221"/>
      <c r="G183" s="221"/>
      <c r="H183" s="221"/>
      <c r="I183" s="221"/>
      <c r="J183" s="221"/>
      <c r="K183" s="167"/>
    </row>
    <row r="184" spans="1:12" ht="17.25" customHeight="1" x14ac:dyDescent="0.2">
      <c r="A184" s="222"/>
      <c r="B184" s="222"/>
      <c r="C184" s="222"/>
      <c r="D184" s="222"/>
      <c r="E184" s="222"/>
      <c r="F184" s="222"/>
      <c r="G184" s="222"/>
      <c r="H184" s="222"/>
      <c r="I184" s="222"/>
      <c r="J184" s="222"/>
      <c r="K184" s="167"/>
      <c r="L184" s="148" t="s">
        <v>172</v>
      </c>
    </row>
    <row r="185" spans="1:12" ht="17.25" customHeight="1" x14ac:dyDescent="0.2">
      <c r="A185" s="222"/>
      <c r="B185" s="222"/>
      <c r="C185" s="222"/>
      <c r="D185" s="222"/>
      <c r="E185" s="222"/>
      <c r="F185" s="222"/>
      <c r="G185" s="222"/>
      <c r="H185" s="222"/>
      <c r="I185" s="222"/>
      <c r="J185" s="222"/>
      <c r="K185" s="167"/>
    </row>
    <row r="186" spans="1:12" ht="17.25" customHeight="1" x14ac:dyDescent="0.2">
      <c r="A186" s="222"/>
      <c r="B186" s="222"/>
      <c r="C186" s="222"/>
      <c r="D186" s="222"/>
      <c r="E186" s="222"/>
      <c r="F186" s="222"/>
      <c r="G186" s="222"/>
      <c r="H186" s="222"/>
      <c r="I186" s="222"/>
      <c r="J186" s="222"/>
      <c r="K186" s="167"/>
    </row>
    <row r="187" spans="1:12" ht="17.25" customHeight="1" x14ac:dyDescent="0.2">
      <c r="A187" s="222"/>
      <c r="B187" s="222"/>
      <c r="C187" s="222"/>
      <c r="D187" s="222"/>
      <c r="E187" s="222"/>
      <c r="F187" s="222"/>
      <c r="G187" s="222"/>
      <c r="H187" s="222"/>
      <c r="I187" s="222"/>
      <c r="J187" s="222"/>
      <c r="K187" s="167"/>
    </row>
    <row r="188" spans="1:12" ht="17.25" customHeight="1" x14ac:dyDescent="0.2">
      <c r="A188" s="222"/>
      <c r="B188" s="222"/>
      <c r="C188" s="222"/>
      <c r="D188" s="222"/>
      <c r="E188" s="222"/>
      <c r="F188" s="222"/>
      <c r="G188" s="222"/>
      <c r="H188" s="222"/>
      <c r="I188" s="222"/>
      <c r="J188" s="222"/>
      <c r="K188" s="167"/>
    </row>
    <row r="189" spans="1:12" ht="17.25" customHeight="1" x14ac:dyDescent="0.2">
      <c r="A189" s="222"/>
      <c r="B189" s="222"/>
      <c r="C189" s="222"/>
      <c r="D189" s="222"/>
      <c r="E189" s="222"/>
      <c r="F189" s="222"/>
      <c r="G189" s="222"/>
      <c r="H189" s="222"/>
      <c r="I189" s="222"/>
      <c r="J189" s="222"/>
      <c r="K189" s="167"/>
    </row>
    <row r="190" spans="1:12" ht="16.5" x14ac:dyDescent="0.2">
      <c r="A190" s="164" t="s">
        <v>149</v>
      </c>
      <c r="B190" s="164"/>
      <c r="C190" s="164"/>
      <c r="D190" s="164"/>
      <c r="E190" s="164"/>
      <c r="F190" s="164"/>
      <c r="G190" s="164"/>
      <c r="H190" s="164"/>
      <c r="I190" s="164"/>
      <c r="J190" s="164"/>
      <c r="K190" s="165"/>
    </row>
    <row r="191" spans="1:12" ht="16.5" x14ac:dyDescent="0.2">
      <c r="A191" s="164" t="s">
        <v>139</v>
      </c>
      <c r="B191" s="164"/>
      <c r="C191" s="164"/>
      <c r="D191" s="164"/>
      <c r="E191" s="164"/>
      <c r="F191" s="164"/>
      <c r="G191" s="164"/>
      <c r="H191" s="164"/>
      <c r="I191" s="164"/>
      <c r="J191" s="164"/>
      <c r="K191" s="165"/>
    </row>
    <row r="192" spans="1:12" ht="17.25" customHeight="1" x14ac:dyDescent="0.2">
      <c r="A192" s="221" t="s">
        <v>161</v>
      </c>
      <c r="B192" s="221"/>
      <c r="C192" s="221"/>
      <c r="D192" s="221"/>
      <c r="E192" s="221"/>
      <c r="F192" s="221"/>
      <c r="G192" s="221"/>
      <c r="H192" s="221"/>
      <c r="I192" s="221"/>
      <c r="J192" s="221"/>
      <c r="K192" s="167"/>
    </row>
    <row r="193" spans="1:11" ht="17.25" customHeight="1" x14ac:dyDescent="0.2">
      <c r="A193" s="221"/>
      <c r="B193" s="221"/>
      <c r="C193" s="221"/>
      <c r="D193" s="221"/>
      <c r="E193" s="221"/>
      <c r="F193" s="221"/>
      <c r="G193" s="221"/>
      <c r="H193" s="221"/>
      <c r="I193" s="221"/>
      <c r="J193" s="221"/>
      <c r="K193" s="167"/>
    </row>
    <row r="194" spans="1:11" ht="17.25" customHeight="1" x14ac:dyDescent="0.2">
      <c r="A194" s="221"/>
      <c r="B194" s="221"/>
      <c r="C194" s="221"/>
      <c r="D194" s="221"/>
      <c r="E194" s="221"/>
      <c r="F194" s="221"/>
      <c r="G194" s="221"/>
      <c r="H194" s="221"/>
      <c r="I194" s="221"/>
      <c r="J194" s="221"/>
      <c r="K194" s="167"/>
    </row>
    <row r="195" spans="1:11" ht="17.25" customHeight="1" x14ac:dyDescent="0.2">
      <c r="A195" s="221"/>
      <c r="B195" s="221"/>
      <c r="C195" s="221"/>
      <c r="D195" s="221"/>
      <c r="E195" s="221"/>
      <c r="F195" s="221"/>
      <c r="G195" s="221"/>
      <c r="H195" s="221"/>
      <c r="I195" s="221"/>
      <c r="J195" s="221"/>
      <c r="K195" s="167"/>
    </row>
    <row r="196" spans="1:11" ht="16.5" x14ac:dyDescent="0.2">
      <c r="A196" s="155"/>
      <c r="B196" s="220"/>
      <c r="C196" s="220"/>
      <c r="D196" s="220"/>
      <c r="E196" s="220"/>
      <c r="F196" s="220"/>
      <c r="G196" s="220"/>
      <c r="H196" s="220"/>
      <c r="I196" s="220"/>
      <c r="J196" s="220"/>
      <c r="K196" s="220"/>
    </row>
    <row r="197" spans="1:11" ht="16.5" x14ac:dyDescent="0.2">
      <c r="A197" s="164" t="s">
        <v>17</v>
      </c>
      <c r="B197" s="164"/>
      <c r="C197" s="164"/>
      <c r="D197" s="164"/>
      <c r="E197" s="164"/>
      <c r="F197" s="164"/>
      <c r="G197" s="164"/>
      <c r="H197" s="164"/>
      <c r="I197" s="164"/>
      <c r="J197" s="164"/>
      <c r="K197" s="165"/>
    </row>
    <row r="198" spans="1:11" ht="17.25" customHeight="1" x14ac:dyDescent="0.2">
      <c r="A198" s="221" t="s">
        <v>394</v>
      </c>
      <c r="B198" s="221"/>
      <c r="C198" s="221"/>
      <c r="D198" s="221"/>
      <c r="E198" s="221"/>
      <c r="F198" s="221"/>
      <c r="G198" s="221"/>
      <c r="H198" s="221"/>
      <c r="I198" s="221"/>
      <c r="J198" s="221"/>
      <c r="K198" s="167"/>
    </row>
    <row r="199" spans="1:11" ht="17.25" customHeight="1" x14ac:dyDescent="0.2">
      <c r="A199" s="221"/>
      <c r="B199" s="221"/>
      <c r="C199" s="221"/>
      <c r="D199" s="221"/>
      <c r="E199" s="221"/>
      <c r="F199" s="221"/>
      <c r="G199" s="221"/>
      <c r="H199" s="221"/>
      <c r="I199" s="221"/>
      <c r="J199" s="221"/>
      <c r="K199" s="167"/>
    </row>
    <row r="200" spans="1:11" ht="16.5" x14ac:dyDescent="0.2">
      <c r="A200" s="155"/>
      <c r="B200" s="220"/>
      <c r="C200" s="220"/>
      <c r="D200" s="220"/>
      <c r="E200" s="220"/>
      <c r="F200" s="220"/>
      <c r="G200" s="220"/>
      <c r="H200" s="220"/>
      <c r="I200" s="220"/>
      <c r="J200" s="220"/>
      <c r="K200" s="220"/>
    </row>
    <row r="201" spans="1:11" ht="16.5" x14ac:dyDescent="0.2">
      <c r="A201" s="164" t="s">
        <v>53</v>
      </c>
      <c r="B201" s="164"/>
      <c r="C201" s="164"/>
      <c r="D201" s="164"/>
      <c r="E201" s="164"/>
      <c r="F201" s="164"/>
      <c r="G201" s="164"/>
      <c r="H201" s="164"/>
      <c r="I201" s="164"/>
      <c r="J201" s="164"/>
      <c r="K201" s="165"/>
    </row>
    <row r="202" spans="1:11" ht="17.25" customHeight="1" x14ac:dyDescent="0.2">
      <c r="A202" s="221" t="s">
        <v>138</v>
      </c>
      <c r="B202" s="221"/>
      <c r="C202" s="221"/>
      <c r="D202" s="221"/>
      <c r="E202" s="221"/>
      <c r="F202" s="221"/>
      <c r="G202" s="221"/>
      <c r="H202" s="221"/>
      <c r="I202" s="221"/>
      <c r="J202" s="221"/>
      <c r="K202" s="167"/>
    </row>
    <row r="203" spans="1:11" ht="17" thickBot="1" x14ac:dyDescent="0.25">
      <c r="A203" s="155"/>
      <c r="B203" s="220"/>
      <c r="C203" s="220"/>
      <c r="D203" s="220"/>
      <c r="E203" s="220"/>
      <c r="F203" s="220"/>
      <c r="G203" s="220"/>
      <c r="H203" s="220"/>
      <c r="I203" s="220"/>
      <c r="J203" s="220"/>
      <c r="K203" s="220"/>
    </row>
    <row r="204" spans="1:11" ht="16.5" customHeight="1" x14ac:dyDescent="0.2">
      <c r="A204" s="201"/>
      <c r="B204" s="203"/>
      <c r="C204" s="363" t="s">
        <v>369</v>
      </c>
      <c r="D204" s="203" t="s">
        <v>54</v>
      </c>
      <c r="E204" s="203"/>
      <c r="F204" s="364" t="s">
        <v>342</v>
      </c>
      <c r="G204" s="364" t="s">
        <v>338</v>
      </c>
      <c r="H204" s="365" t="s">
        <v>339</v>
      </c>
      <c r="I204" s="366" t="s">
        <v>340</v>
      </c>
      <c r="J204" s="367"/>
      <c r="K204" s="220"/>
    </row>
    <row r="205" spans="1:11" ht="16.5" customHeight="1" x14ac:dyDescent="0.2">
      <c r="A205" s="368"/>
      <c r="B205" s="369"/>
      <c r="C205" s="370"/>
      <c r="D205" s="369"/>
      <c r="E205" s="369"/>
      <c r="F205" s="371"/>
      <c r="G205" s="371"/>
      <c r="H205" s="372"/>
      <c r="I205" s="373"/>
      <c r="J205" s="374"/>
      <c r="K205" s="220"/>
    </row>
    <row r="206" spans="1:11" ht="13" customHeight="1" x14ac:dyDescent="0.2">
      <c r="A206" s="375" t="s">
        <v>370</v>
      </c>
      <c r="B206" s="376"/>
      <c r="C206" s="377" t="str">
        <f>入力シート!C49</f>
        <v>有</v>
      </c>
      <c r="D206" s="378" t="str">
        <f>IF(入力シート!C49="有", 入力シート!C52, "")</f>
        <v>○○小学校</v>
      </c>
      <c r="E206" s="378"/>
      <c r="F206" s="378" t="str">
        <f>IF(入力シート!C49="有", 入力シート!C58&amp;"m", "")</f>
        <v>○m</v>
      </c>
      <c r="G206" s="378" t="str">
        <f>IF(入力シート!C49="有", 入力シート!C60&amp;IF(入力シート!C60="車両"," "&amp;入力シート!I60&amp;"台",""), "")</f>
        <v>徒歩</v>
      </c>
      <c r="H206" s="379" t="str">
        <f>IF(入力シート!C49="有", 入力シート!C62&amp;"分", "")</f>
        <v>〇分</v>
      </c>
      <c r="I206" s="380" t="str">
        <f>IF(入力シート!C49="有", 入力シート!C64, "")</f>
        <v>レベル３高齢者等避難</v>
      </c>
      <c r="J206" s="381"/>
      <c r="K206" s="220"/>
    </row>
    <row r="207" spans="1:11" ht="13" customHeight="1" x14ac:dyDescent="0.2">
      <c r="A207" s="382"/>
      <c r="B207" s="376"/>
      <c r="C207" s="383"/>
      <c r="D207" s="378"/>
      <c r="E207" s="378"/>
      <c r="F207" s="378"/>
      <c r="G207" s="378"/>
      <c r="H207" s="379"/>
      <c r="I207" s="378"/>
      <c r="J207" s="381"/>
      <c r="K207" s="220"/>
    </row>
    <row r="208" spans="1:11" ht="13" customHeight="1" x14ac:dyDescent="0.2">
      <c r="A208" s="382"/>
      <c r="B208" s="376"/>
      <c r="C208" s="384"/>
      <c r="D208" s="378" t="str">
        <f>IF(入力シート!C49="有", 入力シート!C54, "")</f>
        <v>風水害緊急避難場所</v>
      </c>
      <c r="E208" s="378"/>
      <c r="F208" s="378"/>
      <c r="G208" s="378"/>
      <c r="H208" s="379"/>
      <c r="I208" s="378"/>
      <c r="J208" s="381"/>
      <c r="K208" s="220"/>
    </row>
    <row r="209" spans="1:11" ht="16.5" customHeight="1" x14ac:dyDescent="0.2">
      <c r="A209" s="382" t="s">
        <v>55</v>
      </c>
      <c r="B209" s="376"/>
      <c r="C209" s="377" t="str">
        <f>入力シート!C68</f>
        <v>有</v>
      </c>
      <c r="D209" s="378" t="str">
        <f>IF(入力シート!C68="有", 入力シート!C71, "")</f>
        <v>施設の３階</v>
      </c>
      <c r="E209" s="378"/>
      <c r="F209" s="385"/>
      <c r="G209" s="385"/>
      <c r="H209" s="385"/>
      <c r="I209" s="386" t="str">
        <f>IF(入力シート!C68="有", 入力シート!C73, "")</f>
        <v>レベル３高齢者等避難</v>
      </c>
      <c r="J209" s="387"/>
      <c r="K209" s="220"/>
    </row>
    <row r="210" spans="1:11" ht="13" customHeight="1" x14ac:dyDescent="0.2">
      <c r="A210" s="382"/>
      <c r="B210" s="376"/>
      <c r="C210" s="384"/>
      <c r="D210" s="378"/>
      <c r="E210" s="378"/>
      <c r="F210" s="385"/>
      <c r="G210" s="385"/>
      <c r="H210" s="385"/>
      <c r="I210" s="388"/>
      <c r="J210" s="387"/>
      <c r="K210" s="220"/>
    </row>
    <row r="211" spans="1:11" ht="16.5" customHeight="1" x14ac:dyDescent="0.2">
      <c r="A211" s="389" t="s">
        <v>368</v>
      </c>
      <c r="B211" s="390"/>
      <c r="C211" s="388" t="str">
        <f>入力シート!C77</f>
        <v>有</v>
      </c>
      <c r="D211" s="386" t="str">
        <f>IF(入力シート!C77="有", 入力シート!C80, "")</f>
        <v>グループホーム△△</v>
      </c>
      <c r="E211" s="386"/>
      <c r="F211" s="388" t="str">
        <f>IF(入力シート!C77="有", 入力シート!C84&amp;"m", "")</f>
        <v>100m</v>
      </c>
      <c r="G211" s="388" t="str">
        <f>IF(入力シート!C77="有", 入力シート!C86&amp;IF(入力シート!C86="車両"," "&amp;入力シート!I86&amp;"台",""), "")</f>
        <v>徒歩</v>
      </c>
      <c r="H211" s="388" t="str">
        <f>IF(入力シート!C77="有", 入力シート!C88&amp;"分", "")</f>
        <v>20分</v>
      </c>
      <c r="I211" s="380" t="str">
        <f>IF(入力シート!C77="有", 入力シート!C90, "")</f>
        <v>レベル３高齢者等避難</v>
      </c>
      <c r="J211" s="381"/>
      <c r="K211" s="220"/>
    </row>
    <row r="212" spans="1:11" ht="16.5" customHeight="1" x14ac:dyDescent="0.2">
      <c r="A212" s="389"/>
      <c r="B212" s="390"/>
      <c r="C212" s="388"/>
      <c r="D212" s="386"/>
      <c r="E212" s="386"/>
      <c r="F212" s="388"/>
      <c r="G212" s="388"/>
      <c r="H212" s="388"/>
      <c r="I212" s="378"/>
      <c r="J212" s="381"/>
      <c r="K212" s="220"/>
    </row>
    <row r="213" spans="1:11" ht="16.5" customHeight="1" x14ac:dyDescent="0.2">
      <c r="A213" s="389"/>
      <c r="B213" s="390"/>
      <c r="C213" s="388"/>
      <c r="D213" s="386"/>
      <c r="E213" s="386"/>
      <c r="F213" s="388"/>
      <c r="G213" s="388"/>
      <c r="H213" s="388"/>
      <c r="I213" s="378"/>
      <c r="J213" s="381"/>
      <c r="K213" s="220"/>
    </row>
    <row r="214" spans="1:11" ht="16.5" customHeight="1" x14ac:dyDescent="0.2">
      <c r="A214" s="389" t="s">
        <v>341</v>
      </c>
      <c r="B214" s="390"/>
      <c r="C214" s="388" t="str">
        <f>入力シート!C94</f>
        <v>有</v>
      </c>
      <c r="D214" s="386" t="str">
        <f>IF(入力シート!C94="有", 入力シート!C97, "")</f>
        <v>■■■</v>
      </c>
      <c r="E214" s="386"/>
      <c r="F214" s="388" t="str">
        <f>IF(入力シート!C94="有", 入力シート!C101&amp;"m", "")</f>
        <v>100m</v>
      </c>
      <c r="G214" s="388" t="str">
        <f>IF(入力シート!C94="有", 入力シート!C103&amp;IF(入力シート!C103="車両"," "&amp;入力シート!I103&amp;"台",""), "")</f>
        <v>徒歩</v>
      </c>
      <c r="H214" s="388" t="str">
        <f>IF(入力シート!C94="有", 入力シート!C105&amp;"分", "")</f>
        <v>5分</v>
      </c>
      <c r="I214" s="386" t="str">
        <f>IF(入力シート!C94="有", 入力シート!C107, "")</f>
        <v>レベル３高齢者等避難</v>
      </c>
      <c r="J214" s="387"/>
      <c r="K214" s="220"/>
    </row>
    <row r="215" spans="1:11" ht="16.5" customHeight="1" thickBot="1" x14ac:dyDescent="0.25">
      <c r="A215" s="391"/>
      <c r="B215" s="392"/>
      <c r="C215" s="393"/>
      <c r="D215" s="394"/>
      <c r="E215" s="394"/>
      <c r="F215" s="393"/>
      <c r="G215" s="393"/>
      <c r="H215" s="393"/>
      <c r="I215" s="393"/>
      <c r="J215" s="395"/>
      <c r="K215" s="220"/>
    </row>
    <row r="216" spans="1:11" ht="16.5" customHeight="1" x14ac:dyDescent="0.2">
      <c r="A216" s="272"/>
      <c r="B216" s="272"/>
      <c r="C216" s="396"/>
      <c r="D216" s="396"/>
      <c r="E216" s="396"/>
      <c r="F216" s="396"/>
      <c r="G216" s="396"/>
      <c r="H216" s="396"/>
      <c r="I216" s="396"/>
      <c r="J216" s="396"/>
      <c r="K216" s="220"/>
    </row>
    <row r="217" spans="1:11" ht="13" customHeight="1" x14ac:dyDescent="0.2">
      <c r="A217" s="155"/>
      <c r="B217" s="220"/>
      <c r="C217" s="220"/>
      <c r="D217" s="220"/>
      <c r="E217" s="220"/>
      <c r="F217" s="220"/>
      <c r="G217" s="220"/>
      <c r="H217" s="220"/>
      <c r="I217" s="220"/>
      <c r="J217" s="220"/>
      <c r="K217" s="220"/>
    </row>
    <row r="218" spans="1:11" ht="16.5" x14ac:dyDescent="0.2">
      <c r="A218" s="155"/>
      <c r="B218" s="220" t="s">
        <v>363</v>
      </c>
      <c r="C218" s="220"/>
      <c r="D218" s="220"/>
      <c r="E218" s="220"/>
      <c r="F218" s="220"/>
      <c r="G218" s="220"/>
      <c r="H218" s="220"/>
      <c r="I218" s="220"/>
      <c r="J218" s="220"/>
      <c r="K218" s="220"/>
    </row>
    <row r="219" spans="1:11" ht="16.5" x14ac:dyDescent="0.2">
      <c r="A219" s="155"/>
      <c r="B219" s="397" t="s">
        <v>372</v>
      </c>
      <c r="C219" s="397"/>
      <c r="D219" s="397"/>
      <c r="E219" s="397"/>
      <c r="F219" s="397"/>
      <c r="G219" s="397"/>
      <c r="H219" s="397"/>
      <c r="I219" s="397"/>
      <c r="J219" s="397"/>
      <c r="K219" s="220"/>
    </row>
    <row r="220" spans="1:11" ht="16.5" x14ac:dyDescent="0.2">
      <c r="A220" s="155"/>
      <c r="B220" s="397"/>
      <c r="C220" s="397"/>
      <c r="D220" s="397"/>
      <c r="E220" s="397"/>
      <c r="F220" s="397"/>
      <c r="G220" s="397"/>
      <c r="H220" s="397"/>
      <c r="I220" s="397"/>
      <c r="J220" s="397"/>
      <c r="K220" s="220"/>
    </row>
    <row r="221" spans="1:11" ht="16.5" x14ac:dyDescent="0.2">
      <c r="A221" s="155"/>
      <c r="B221" s="220" t="s">
        <v>373</v>
      </c>
      <c r="C221" s="220"/>
      <c r="D221" s="220"/>
      <c r="E221" s="220"/>
      <c r="F221" s="220"/>
      <c r="G221" s="220"/>
      <c r="H221" s="220"/>
      <c r="I221" s="220"/>
      <c r="J221" s="220"/>
      <c r="K221" s="220"/>
    </row>
    <row r="222" spans="1:11" ht="16.5" x14ac:dyDescent="0.2">
      <c r="A222" s="155"/>
      <c r="B222" s="220" t="s">
        <v>374</v>
      </c>
      <c r="C222" s="220"/>
      <c r="D222" s="220"/>
      <c r="E222" s="220"/>
      <c r="F222" s="220"/>
      <c r="G222" s="220"/>
      <c r="H222" s="220"/>
      <c r="I222" s="220"/>
      <c r="J222" s="220"/>
      <c r="K222" s="220"/>
    </row>
    <row r="223" spans="1:11" ht="16.5" x14ac:dyDescent="0.2">
      <c r="A223" s="155"/>
      <c r="B223" s="220"/>
      <c r="C223" s="220"/>
      <c r="D223" s="220"/>
      <c r="E223" s="220"/>
      <c r="F223" s="220"/>
      <c r="G223" s="220"/>
      <c r="H223" s="220"/>
      <c r="I223" s="220"/>
      <c r="J223" s="220"/>
      <c r="K223" s="220"/>
    </row>
    <row r="224" spans="1:11" ht="13" customHeight="1" x14ac:dyDescent="0.2">
      <c r="A224" s="155"/>
      <c r="B224" s="220"/>
      <c r="C224" s="220"/>
      <c r="D224" s="220"/>
      <c r="E224" s="220"/>
      <c r="F224" s="220"/>
      <c r="G224" s="220"/>
      <c r="H224" s="220"/>
      <c r="I224" s="220"/>
      <c r="J224" s="220"/>
      <c r="K224" s="220"/>
    </row>
    <row r="225" spans="1:11" ht="13" customHeight="1" x14ac:dyDescent="0.2">
      <c r="A225" s="155"/>
      <c r="B225" s="220" t="s">
        <v>201</v>
      </c>
      <c r="C225" s="220"/>
      <c r="D225" s="220"/>
      <c r="E225" s="220"/>
      <c r="F225" s="220"/>
      <c r="G225" s="220"/>
      <c r="H225" s="220"/>
      <c r="I225" s="220"/>
      <c r="J225" s="220"/>
      <c r="K225" s="220"/>
    </row>
    <row r="226" spans="1:11" ht="13" customHeight="1" x14ac:dyDescent="0.2">
      <c r="A226" s="155"/>
      <c r="B226" s="220" t="s">
        <v>202</v>
      </c>
      <c r="C226" s="220"/>
      <c r="D226" s="220"/>
      <c r="E226" s="220"/>
      <c r="F226" s="220"/>
      <c r="G226" s="220"/>
      <c r="H226" s="220"/>
      <c r="I226" s="220"/>
      <c r="J226" s="220"/>
      <c r="K226" s="220"/>
    </row>
    <row r="227" spans="1:11" ht="13" customHeight="1" x14ac:dyDescent="0.2">
      <c r="A227" s="155"/>
      <c r="B227" s="398" t="s">
        <v>203</v>
      </c>
      <c r="C227" s="220"/>
      <c r="D227" s="220"/>
      <c r="E227" s="220"/>
      <c r="F227" s="220"/>
      <c r="G227" s="220"/>
      <c r="H227" s="220"/>
      <c r="I227" s="220"/>
      <c r="J227" s="220"/>
      <c r="K227" s="220"/>
    </row>
    <row r="228" spans="1:11" ht="13" customHeight="1" x14ac:dyDescent="0.2">
      <c r="A228" s="155"/>
      <c r="B228" s="220" t="s">
        <v>204</v>
      </c>
      <c r="C228" s="220"/>
      <c r="D228" s="220"/>
      <c r="E228" s="220"/>
      <c r="F228" s="220"/>
      <c r="G228" s="220"/>
      <c r="H228" s="220"/>
      <c r="I228" s="220"/>
      <c r="J228" s="220"/>
      <c r="K228" s="220"/>
    </row>
    <row r="229" spans="1:11" ht="16.5" x14ac:dyDescent="0.2">
      <c r="A229" s="155"/>
      <c r="B229" s="398" t="s">
        <v>205</v>
      </c>
      <c r="C229" s="220"/>
      <c r="D229" s="220"/>
      <c r="E229" s="220"/>
      <c r="F229" s="220"/>
      <c r="G229" s="220"/>
      <c r="H229" s="220"/>
      <c r="I229" s="220"/>
      <c r="J229" s="220"/>
      <c r="K229" s="220"/>
    </row>
    <row r="230" spans="1:11" ht="16.5" x14ac:dyDescent="0.2">
      <c r="A230" s="155"/>
      <c r="B230" s="220"/>
      <c r="C230" s="220"/>
      <c r="D230" s="220"/>
      <c r="E230" s="220"/>
      <c r="F230" s="220"/>
      <c r="G230" s="220"/>
      <c r="H230" s="220"/>
      <c r="I230" s="220"/>
      <c r="J230" s="220"/>
      <c r="K230" s="220"/>
    </row>
    <row r="231" spans="1:11" ht="16.5" x14ac:dyDescent="0.2">
      <c r="A231" s="155"/>
      <c r="B231" s="220"/>
      <c r="C231" s="220"/>
      <c r="D231" s="220"/>
      <c r="E231" s="220"/>
      <c r="F231" s="220"/>
      <c r="G231" s="220"/>
      <c r="H231" s="220"/>
      <c r="I231" s="220"/>
      <c r="J231" s="220"/>
      <c r="K231" s="220"/>
    </row>
    <row r="232" spans="1:11" ht="16.5" x14ac:dyDescent="0.2">
      <c r="A232" s="155"/>
      <c r="B232" s="220"/>
      <c r="C232" s="220"/>
      <c r="D232" s="220"/>
      <c r="E232" s="220"/>
      <c r="F232" s="220"/>
      <c r="G232" s="220"/>
      <c r="H232" s="220"/>
      <c r="I232" s="220"/>
      <c r="J232" s="220"/>
      <c r="K232" s="220"/>
    </row>
    <row r="233" spans="1:11" ht="16.5" x14ac:dyDescent="0.2">
      <c r="A233" s="155"/>
      <c r="B233" s="220"/>
      <c r="C233" s="220"/>
      <c r="D233" s="220"/>
      <c r="E233" s="220"/>
      <c r="F233" s="220"/>
      <c r="G233" s="220"/>
      <c r="H233" s="220"/>
      <c r="I233" s="220"/>
      <c r="J233" s="220"/>
      <c r="K233" s="220"/>
    </row>
    <row r="234" spans="1:11" ht="16.5" x14ac:dyDescent="0.2">
      <c r="A234" s="155"/>
      <c r="B234" s="220"/>
      <c r="C234" s="220"/>
      <c r="D234" s="220"/>
      <c r="E234" s="220"/>
      <c r="F234" s="220"/>
      <c r="G234" s="220"/>
      <c r="H234" s="220"/>
      <c r="I234" s="220"/>
      <c r="J234" s="220"/>
      <c r="K234" s="220"/>
    </row>
    <row r="235" spans="1:11" ht="16.5" x14ac:dyDescent="0.2">
      <c r="A235" s="155"/>
      <c r="B235" s="220"/>
      <c r="C235" s="220"/>
      <c r="D235" s="220"/>
      <c r="E235" s="220"/>
      <c r="F235" s="220"/>
      <c r="G235" s="220"/>
      <c r="H235" s="220"/>
      <c r="I235" s="220"/>
      <c r="J235" s="220"/>
      <c r="K235" s="220"/>
    </row>
    <row r="236" spans="1:11" ht="16.5" x14ac:dyDescent="0.2">
      <c r="A236" s="155"/>
      <c r="B236" s="220"/>
      <c r="C236" s="220"/>
      <c r="D236" s="220"/>
      <c r="E236" s="220"/>
      <c r="F236" s="220"/>
      <c r="G236" s="220"/>
      <c r="H236" s="220"/>
      <c r="I236" s="220"/>
      <c r="J236" s="220"/>
      <c r="K236" s="220"/>
    </row>
    <row r="237" spans="1:11" ht="16.5" x14ac:dyDescent="0.2">
      <c r="A237" s="155"/>
      <c r="B237" s="220"/>
      <c r="C237" s="220"/>
      <c r="D237" s="220"/>
      <c r="E237" s="220"/>
      <c r="F237" s="220"/>
      <c r="G237" s="220"/>
      <c r="H237" s="220"/>
      <c r="I237" s="220"/>
      <c r="J237" s="220"/>
      <c r="K237" s="220"/>
    </row>
    <row r="238" spans="1:11" ht="16.5" x14ac:dyDescent="0.2">
      <c r="A238" s="155"/>
      <c r="B238" s="220"/>
      <c r="C238" s="220"/>
      <c r="D238" s="220"/>
      <c r="E238" s="220"/>
      <c r="F238" s="220"/>
      <c r="G238" s="220"/>
      <c r="H238" s="220"/>
      <c r="I238" s="220"/>
      <c r="J238" s="220"/>
      <c r="K238" s="220"/>
    </row>
    <row r="239" spans="1:11" ht="17.5" x14ac:dyDescent="0.2">
      <c r="A239" s="171"/>
      <c r="B239" s="171"/>
      <c r="C239" s="171"/>
      <c r="D239" s="171"/>
      <c r="E239" s="171"/>
      <c r="F239" s="171"/>
      <c r="G239" s="171"/>
      <c r="H239" s="171"/>
      <c r="I239" s="171"/>
      <c r="J239" s="171"/>
      <c r="K239" s="171"/>
    </row>
    <row r="240" spans="1:11" ht="18" customHeight="1" x14ac:dyDescent="0.2">
      <c r="A240" s="156"/>
      <c r="B240" s="220"/>
      <c r="C240" s="220"/>
      <c r="D240" s="220"/>
      <c r="E240" s="220"/>
      <c r="F240" s="220"/>
      <c r="G240" s="220"/>
      <c r="H240" s="220"/>
      <c r="I240" s="220"/>
      <c r="J240" s="399" t="s">
        <v>47</v>
      </c>
      <c r="K240" s="220"/>
    </row>
    <row r="241" spans="1:12" ht="18" customHeight="1" x14ac:dyDescent="0.2">
      <c r="A241" s="172" t="s">
        <v>48</v>
      </c>
      <c r="B241" s="172"/>
      <c r="C241" s="172"/>
      <c r="D241" s="172"/>
      <c r="E241" s="172"/>
      <c r="F241" s="172"/>
      <c r="G241" s="172"/>
      <c r="H241" s="172"/>
      <c r="I241" s="172"/>
      <c r="J241" s="172"/>
      <c r="K241" s="220"/>
    </row>
    <row r="242" spans="1:12" ht="18" customHeight="1" x14ac:dyDescent="0.2">
      <c r="A242" s="221" t="s">
        <v>395</v>
      </c>
      <c r="B242" s="306"/>
      <c r="C242" s="306"/>
      <c r="D242" s="306"/>
      <c r="E242" s="306"/>
      <c r="F242" s="306"/>
      <c r="G242" s="306"/>
      <c r="H242" s="306"/>
      <c r="I242" s="306"/>
      <c r="J242" s="306"/>
      <c r="K242" s="220"/>
    </row>
    <row r="243" spans="1:12" ht="18" customHeight="1" x14ac:dyDescent="0.2">
      <c r="A243" s="306"/>
      <c r="B243" s="306"/>
      <c r="C243" s="306"/>
      <c r="D243" s="306"/>
      <c r="E243" s="306"/>
      <c r="F243" s="306"/>
      <c r="G243" s="306"/>
      <c r="H243" s="306"/>
      <c r="I243" s="306"/>
      <c r="J243" s="306"/>
      <c r="K243" s="220"/>
    </row>
    <row r="244" spans="1:12" ht="18" customHeight="1" x14ac:dyDescent="0.2">
      <c r="A244" s="306"/>
      <c r="B244" s="306"/>
      <c r="C244" s="306"/>
      <c r="D244" s="306"/>
      <c r="E244" s="306"/>
      <c r="F244" s="306"/>
      <c r="G244" s="306"/>
      <c r="H244" s="306"/>
      <c r="I244" s="306"/>
      <c r="J244" s="306"/>
      <c r="K244" s="220"/>
    </row>
    <row r="245" spans="1:12" ht="18" customHeight="1" x14ac:dyDescent="0.2">
      <c r="A245" s="306"/>
      <c r="B245" s="306"/>
      <c r="C245" s="306"/>
      <c r="D245" s="306"/>
      <c r="E245" s="306"/>
      <c r="F245" s="306"/>
      <c r="G245" s="306"/>
      <c r="H245" s="306"/>
      <c r="I245" s="306"/>
      <c r="J245" s="306"/>
      <c r="K245" s="220"/>
      <c r="L245" s="148" t="s">
        <v>206</v>
      </c>
    </row>
    <row r="246" spans="1:12" ht="18" customHeight="1" x14ac:dyDescent="0.2">
      <c r="A246" s="306"/>
      <c r="B246" s="306"/>
      <c r="C246" s="306"/>
      <c r="D246" s="306"/>
      <c r="E246" s="306"/>
      <c r="F246" s="306"/>
      <c r="G246" s="306"/>
      <c r="H246" s="306"/>
      <c r="I246" s="306"/>
      <c r="J246" s="306"/>
      <c r="K246" s="220"/>
      <c r="L246" s="148" t="s">
        <v>168</v>
      </c>
    </row>
    <row r="247" spans="1:12" ht="18" customHeight="1" x14ac:dyDescent="0.2">
      <c r="A247" s="306"/>
      <c r="B247" s="306"/>
      <c r="C247" s="306"/>
      <c r="D247" s="306"/>
      <c r="E247" s="306"/>
      <c r="F247" s="306"/>
      <c r="G247" s="306"/>
      <c r="H247" s="306"/>
      <c r="I247" s="306"/>
      <c r="J247" s="306"/>
      <c r="K247" s="220"/>
    </row>
    <row r="248" spans="1:12" ht="18" customHeight="1" thickBot="1" x14ac:dyDescent="0.25">
      <c r="A248" s="306"/>
      <c r="B248" s="306"/>
      <c r="C248" s="306"/>
      <c r="D248" s="306"/>
      <c r="E248" s="306"/>
      <c r="F248" s="306"/>
      <c r="G248" s="306"/>
      <c r="H248" s="306"/>
      <c r="I248" s="306"/>
      <c r="J248" s="306"/>
      <c r="K248" s="220"/>
    </row>
    <row r="249" spans="1:12" ht="18" customHeight="1" x14ac:dyDescent="0.2">
      <c r="A249" s="400" t="s">
        <v>50</v>
      </c>
      <c r="B249" s="401"/>
      <c r="C249" s="402"/>
      <c r="D249" s="402"/>
      <c r="E249" s="402"/>
      <c r="F249" s="402"/>
      <c r="G249" s="402"/>
      <c r="H249" s="402"/>
      <c r="I249" s="402"/>
      <c r="J249" s="403"/>
      <c r="K249" s="220"/>
    </row>
    <row r="250" spans="1:12" ht="18" customHeight="1" x14ac:dyDescent="0.2">
      <c r="A250" s="404"/>
      <c r="B250" s="405"/>
      <c r="C250" s="220"/>
      <c r="D250" s="220"/>
      <c r="E250" s="220"/>
      <c r="F250" s="220"/>
      <c r="G250" s="220"/>
      <c r="H250" s="220"/>
      <c r="I250" s="220"/>
      <c r="J250" s="406"/>
      <c r="K250" s="220"/>
    </row>
    <row r="251" spans="1:12" ht="18" customHeight="1" x14ac:dyDescent="0.2">
      <c r="A251" s="407"/>
      <c r="B251" s="220"/>
      <c r="C251" s="220"/>
      <c r="D251" s="220"/>
      <c r="E251" s="220"/>
      <c r="F251" s="220"/>
      <c r="G251" s="220"/>
      <c r="H251" s="220"/>
      <c r="I251" s="220"/>
      <c r="J251" s="406"/>
      <c r="K251" s="220"/>
    </row>
    <row r="252" spans="1:12" ht="18" customHeight="1" x14ac:dyDescent="0.2">
      <c r="A252" s="407"/>
      <c r="B252" s="408" t="s">
        <v>396</v>
      </c>
      <c r="C252" s="408"/>
      <c r="D252" s="408"/>
      <c r="E252" s="408"/>
      <c r="F252" s="408"/>
      <c r="G252" s="408"/>
      <c r="H252" s="408"/>
      <c r="I252" s="408"/>
      <c r="J252" s="406"/>
      <c r="K252" s="220"/>
    </row>
    <row r="253" spans="1:12" ht="18" customHeight="1" x14ac:dyDescent="0.2">
      <c r="A253" s="407"/>
      <c r="B253" s="408"/>
      <c r="C253" s="408"/>
      <c r="D253" s="408"/>
      <c r="E253" s="408"/>
      <c r="F253" s="408"/>
      <c r="G253" s="408"/>
      <c r="H253" s="408"/>
      <c r="I253" s="408"/>
      <c r="J253" s="406"/>
      <c r="K253" s="220"/>
    </row>
    <row r="254" spans="1:12" ht="18" customHeight="1" x14ac:dyDescent="0.2">
      <c r="A254" s="409"/>
      <c r="B254" s="408"/>
      <c r="C254" s="408"/>
      <c r="D254" s="408"/>
      <c r="E254" s="408"/>
      <c r="F254" s="408"/>
      <c r="G254" s="408"/>
      <c r="H254" s="408"/>
      <c r="I254" s="408"/>
      <c r="J254" s="406"/>
      <c r="K254" s="220"/>
    </row>
    <row r="255" spans="1:12" ht="18" customHeight="1" x14ac:dyDescent="0.2">
      <c r="A255" s="407"/>
      <c r="B255" s="220"/>
      <c r="C255" s="220"/>
      <c r="D255" s="220"/>
      <c r="E255" s="220"/>
      <c r="F255" s="220"/>
      <c r="G255" s="220"/>
      <c r="H255" s="220"/>
      <c r="I255" s="220"/>
      <c r="J255" s="406"/>
      <c r="K255" s="220"/>
    </row>
    <row r="256" spans="1:12" ht="18" customHeight="1" x14ac:dyDescent="0.2">
      <c r="A256" s="407"/>
      <c r="B256" s="169" t="s">
        <v>397</v>
      </c>
      <c r="C256" s="169"/>
      <c r="D256" s="169"/>
      <c r="E256" s="169"/>
      <c r="F256" s="169"/>
      <c r="G256" s="169"/>
      <c r="H256" s="169"/>
      <c r="I256" s="169"/>
      <c r="J256" s="406"/>
      <c r="K256" s="220"/>
    </row>
    <row r="257" spans="1:11" ht="18" customHeight="1" x14ac:dyDescent="0.2">
      <c r="A257" s="407"/>
      <c r="B257" s="169"/>
      <c r="C257" s="169"/>
      <c r="D257" s="169"/>
      <c r="E257" s="169"/>
      <c r="F257" s="169"/>
      <c r="G257" s="169"/>
      <c r="H257" s="169"/>
      <c r="I257" s="169"/>
      <c r="J257" s="406"/>
      <c r="K257" s="220"/>
    </row>
    <row r="258" spans="1:11" ht="18" customHeight="1" x14ac:dyDescent="0.2">
      <c r="A258" s="407"/>
      <c r="B258" s="169"/>
      <c r="C258" s="169"/>
      <c r="D258" s="169"/>
      <c r="E258" s="169"/>
      <c r="F258" s="169"/>
      <c r="G258" s="169"/>
      <c r="H258" s="169"/>
      <c r="I258" s="169"/>
      <c r="J258" s="406"/>
      <c r="K258" s="220"/>
    </row>
    <row r="259" spans="1:11" ht="18" customHeight="1" x14ac:dyDescent="0.2">
      <c r="A259" s="407"/>
      <c r="B259" s="169"/>
      <c r="C259" s="169"/>
      <c r="D259" s="169"/>
      <c r="E259" s="169"/>
      <c r="F259" s="169"/>
      <c r="G259" s="169"/>
      <c r="H259" s="169"/>
      <c r="I259" s="169"/>
      <c r="J259" s="406"/>
      <c r="K259" s="220"/>
    </row>
    <row r="260" spans="1:11" ht="18" customHeight="1" x14ac:dyDescent="0.2">
      <c r="A260" s="407"/>
      <c r="B260" s="169"/>
      <c r="C260" s="169"/>
      <c r="D260" s="169"/>
      <c r="E260" s="169"/>
      <c r="F260" s="169"/>
      <c r="G260" s="169"/>
      <c r="H260" s="169"/>
      <c r="I260" s="169"/>
      <c r="J260" s="406"/>
      <c r="K260" s="220"/>
    </row>
    <row r="261" spans="1:11" ht="18" customHeight="1" x14ac:dyDescent="0.2">
      <c r="A261" s="407"/>
      <c r="B261" s="169"/>
      <c r="C261" s="169"/>
      <c r="D261" s="169"/>
      <c r="E261" s="169"/>
      <c r="F261" s="169"/>
      <c r="G261" s="169"/>
      <c r="H261" s="169"/>
      <c r="I261" s="169"/>
      <c r="J261" s="406"/>
      <c r="K261" s="220"/>
    </row>
    <row r="262" spans="1:11" ht="18" customHeight="1" x14ac:dyDescent="0.2">
      <c r="A262" s="407"/>
      <c r="B262" s="220"/>
      <c r="C262" s="220"/>
      <c r="D262" s="220"/>
      <c r="E262" s="220"/>
      <c r="F262" s="220"/>
      <c r="G262" s="220"/>
      <c r="H262" s="220"/>
      <c r="I262" s="220"/>
      <c r="J262" s="406"/>
      <c r="K262" s="220"/>
    </row>
    <row r="263" spans="1:11" ht="18" customHeight="1" x14ac:dyDescent="0.2">
      <c r="A263" s="407"/>
      <c r="B263" s="169" t="s">
        <v>371</v>
      </c>
      <c r="C263" s="169"/>
      <c r="D263" s="169"/>
      <c r="E263" s="169"/>
      <c r="F263" s="169"/>
      <c r="G263" s="169"/>
      <c r="H263" s="169"/>
      <c r="I263" s="169"/>
      <c r="J263" s="406"/>
      <c r="K263" s="220"/>
    </row>
    <row r="264" spans="1:11" ht="18" customHeight="1" x14ac:dyDescent="0.2">
      <c r="A264" s="407"/>
      <c r="B264" s="169"/>
      <c r="C264" s="169"/>
      <c r="D264" s="169"/>
      <c r="E264" s="169"/>
      <c r="F264" s="169"/>
      <c r="G264" s="169"/>
      <c r="H264" s="169"/>
      <c r="I264" s="169"/>
      <c r="J264" s="406"/>
      <c r="K264" s="220"/>
    </row>
    <row r="265" spans="1:11" ht="18" customHeight="1" x14ac:dyDescent="0.2">
      <c r="A265" s="407"/>
      <c r="B265" s="169"/>
      <c r="C265" s="169"/>
      <c r="D265" s="169"/>
      <c r="E265" s="169"/>
      <c r="F265" s="169"/>
      <c r="G265" s="169"/>
      <c r="H265" s="169"/>
      <c r="I265" s="169"/>
      <c r="J265" s="406"/>
      <c r="K265" s="220"/>
    </row>
    <row r="266" spans="1:11" ht="18" customHeight="1" x14ac:dyDescent="0.2">
      <c r="A266" s="407"/>
      <c r="B266" s="220"/>
      <c r="C266" s="220"/>
      <c r="D266" s="220"/>
      <c r="E266" s="220"/>
      <c r="F266" s="220"/>
      <c r="G266" s="220"/>
      <c r="H266" s="220"/>
      <c r="I266" s="220"/>
      <c r="J266" s="406"/>
      <c r="K266" s="220"/>
    </row>
    <row r="267" spans="1:11" ht="18" customHeight="1" x14ac:dyDescent="0.2">
      <c r="A267" s="407"/>
      <c r="B267" s="220"/>
      <c r="C267" s="220"/>
      <c r="D267" s="220"/>
      <c r="E267" s="220"/>
      <c r="F267" s="220"/>
      <c r="G267" s="220"/>
      <c r="H267" s="220"/>
      <c r="I267" s="220"/>
      <c r="J267" s="406"/>
      <c r="K267" s="220"/>
    </row>
    <row r="268" spans="1:11" ht="18" customHeight="1" x14ac:dyDescent="0.2">
      <c r="A268" s="407"/>
      <c r="B268" s="220"/>
      <c r="C268" s="220"/>
      <c r="D268" s="220"/>
      <c r="E268" s="220"/>
      <c r="F268" s="220"/>
      <c r="G268" s="220"/>
      <c r="H268" s="220"/>
      <c r="I268" s="220"/>
      <c r="J268" s="406"/>
      <c r="K268" s="220"/>
    </row>
    <row r="269" spans="1:11" ht="18" customHeight="1" x14ac:dyDescent="0.2">
      <c r="A269" s="407"/>
      <c r="B269" s="220"/>
      <c r="C269" s="220"/>
      <c r="D269" s="220"/>
      <c r="E269" s="220"/>
      <c r="F269" s="220"/>
      <c r="G269" s="220"/>
      <c r="H269" s="220"/>
      <c r="I269" s="220"/>
      <c r="J269" s="406"/>
      <c r="K269" s="220"/>
    </row>
    <row r="270" spans="1:11" ht="18" customHeight="1" x14ac:dyDescent="0.2">
      <c r="A270" s="407"/>
      <c r="B270" s="220"/>
      <c r="C270" s="220"/>
      <c r="D270" s="220"/>
      <c r="E270" s="220"/>
      <c r="F270" s="220"/>
      <c r="G270" s="220"/>
      <c r="H270" s="220"/>
      <c r="I270" s="220"/>
      <c r="J270" s="406"/>
      <c r="K270" s="220"/>
    </row>
    <row r="271" spans="1:11" ht="18" customHeight="1" x14ac:dyDescent="0.2">
      <c r="A271" s="407"/>
      <c r="B271" s="220"/>
      <c r="C271" s="220"/>
      <c r="D271" s="220"/>
      <c r="E271" s="220"/>
      <c r="F271" s="220"/>
      <c r="G271" s="220"/>
      <c r="H271" s="220"/>
      <c r="I271" s="220"/>
      <c r="J271" s="406"/>
      <c r="K271" s="220"/>
    </row>
    <row r="272" spans="1:11" ht="18" customHeight="1" x14ac:dyDescent="0.2">
      <c r="A272" s="407"/>
      <c r="B272" s="220"/>
      <c r="C272" s="220"/>
      <c r="D272" s="220"/>
      <c r="E272" s="220"/>
      <c r="F272" s="220"/>
      <c r="G272" s="220"/>
      <c r="H272" s="220"/>
      <c r="I272" s="220"/>
      <c r="J272" s="406"/>
      <c r="K272" s="220"/>
    </row>
    <row r="273" spans="1:11" ht="18" customHeight="1" x14ac:dyDescent="0.2">
      <c r="A273" s="407"/>
      <c r="B273" s="220"/>
      <c r="C273" s="220"/>
      <c r="D273" s="220"/>
      <c r="E273" s="220"/>
      <c r="F273" s="220"/>
      <c r="G273" s="220"/>
      <c r="H273" s="220"/>
      <c r="I273" s="220"/>
      <c r="J273" s="406"/>
      <c r="K273" s="220"/>
    </row>
    <row r="274" spans="1:11" ht="18" customHeight="1" x14ac:dyDescent="0.2">
      <c r="A274" s="407"/>
      <c r="B274" s="220"/>
      <c r="C274" s="220"/>
      <c r="D274" s="220"/>
      <c r="E274" s="220"/>
      <c r="F274" s="220"/>
      <c r="G274" s="220"/>
      <c r="H274" s="220"/>
      <c r="I274" s="220"/>
      <c r="J274" s="406"/>
      <c r="K274" s="220"/>
    </row>
    <row r="275" spans="1:11" ht="18" customHeight="1" x14ac:dyDescent="0.2">
      <c r="A275" s="407"/>
      <c r="B275" s="220"/>
      <c r="C275" s="220"/>
      <c r="D275" s="220"/>
      <c r="E275" s="220"/>
      <c r="F275" s="220"/>
      <c r="G275" s="220"/>
      <c r="H275" s="220"/>
      <c r="I275" s="220"/>
      <c r="J275" s="406"/>
      <c r="K275" s="220"/>
    </row>
    <row r="276" spans="1:11" ht="18" customHeight="1" x14ac:dyDescent="0.2">
      <c r="A276" s="407"/>
      <c r="B276" s="220"/>
      <c r="C276" s="220"/>
      <c r="D276" s="220"/>
      <c r="E276" s="220"/>
      <c r="F276" s="220"/>
      <c r="G276" s="220"/>
      <c r="H276" s="220"/>
      <c r="I276" s="220"/>
      <c r="J276" s="406"/>
      <c r="K276" s="220"/>
    </row>
    <row r="277" spans="1:11" ht="18" customHeight="1" x14ac:dyDescent="0.2">
      <c r="A277" s="407"/>
      <c r="B277" s="220"/>
      <c r="C277" s="220"/>
      <c r="D277" s="220"/>
      <c r="E277" s="220"/>
      <c r="F277" s="220"/>
      <c r="G277" s="220"/>
      <c r="H277" s="220"/>
      <c r="I277" s="220"/>
      <c r="J277" s="406"/>
      <c r="K277" s="220"/>
    </row>
    <row r="278" spans="1:11" ht="18" customHeight="1" x14ac:dyDescent="0.2">
      <c r="A278" s="407"/>
      <c r="B278" s="220"/>
      <c r="C278" s="220"/>
      <c r="D278" s="220"/>
      <c r="E278" s="220"/>
      <c r="F278" s="220"/>
      <c r="G278" s="220"/>
      <c r="H278" s="220"/>
      <c r="I278" s="220"/>
      <c r="J278" s="406"/>
      <c r="K278" s="220"/>
    </row>
    <row r="279" spans="1:11" ht="18" customHeight="1" x14ac:dyDescent="0.2">
      <c r="A279" s="407"/>
      <c r="B279" s="220"/>
      <c r="C279" s="220"/>
      <c r="D279" s="220"/>
      <c r="E279" s="220"/>
      <c r="F279" s="220"/>
      <c r="G279" s="220"/>
      <c r="H279" s="220"/>
      <c r="I279" s="220"/>
      <c r="J279" s="406"/>
      <c r="K279" s="220"/>
    </row>
    <row r="280" spans="1:11" ht="18" customHeight="1" x14ac:dyDescent="0.2">
      <c r="A280" s="407"/>
      <c r="B280" s="220"/>
      <c r="C280" s="220"/>
      <c r="D280" s="220"/>
      <c r="E280" s="220"/>
      <c r="F280" s="220"/>
      <c r="G280" s="220"/>
      <c r="H280" s="220"/>
      <c r="I280" s="220"/>
      <c r="J280" s="406"/>
      <c r="K280" s="220"/>
    </row>
    <row r="281" spans="1:11" ht="18" customHeight="1" x14ac:dyDescent="0.2">
      <c r="A281" s="407"/>
      <c r="B281" s="410" t="s">
        <v>135</v>
      </c>
      <c r="C281" s="411"/>
      <c r="D281" s="410">
        <f>入力シート!C19</f>
        <v>0</v>
      </c>
      <c r="E281" s="412"/>
      <c r="F281" s="412"/>
      <c r="G281" s="412"/>
      <c r="H281" s="412"/>
      <c r="I281" s="411"/>
      <c r="J281" s="406"/>
      <c r="K281" s="220"/>
    </row>
    <row r="282" spans="1:11" ht="18" customHeight="1" x14ac:dyDescent="0.2">
      <c r="A282" s="407"/>
      <c r="B282" s="413" t="s">
        <v>136</v>
      </c>
      <c r="C282" s="414"/>
      <c r="D282" s="413" t="str">
        <f>入力シート!C56&amp;" ("&amp;入力シート!C52&amp;")"</f>
        <v>○○区○○町△番 (○○小学校)</v>
      </c>
      <c r="E282" s="412"/>
      <c r="F282" s="412"/>
      <c r="G282" s="412"/>
      <c r="H282" s="412"/>
      <c r="I282" s="411"/>
      <c r="J282" s="406"/>
      <c r="K282" s="220"/>
    </row>
    <row r="283" spans="1:11" ht="18" customHeight="1" thickBot="1" x14ac:dyDescent="0.25">
      <c r="A283" s="415"/>
      <c r="B283" s="416"/>
      <c r="C283" s="416"/>
      <c r="D283" s="416"/>
      <c r="E283" s="416"/>
      <c r="F283" s="416"/>
      <c r="G283" s="416"/>
      <c r="H283" s="416"/>
      <c r="I283" s="416"/>
      <c r="J283" s="417"/>
      <c r="K283" s="220"/>
    </row>
    <row r="284" spans="1:11" ht="16.5" x14ac:dyDescent="0.2">
      <c r="A284" s="155"/>
      <c r="B284" s="220"/>
      <c r="C284" s="220"/>
      <c r="D284" s="220"/>
      <c r="E284" s="220"/>
      <c r="F284" s="220"/>
      <c r="G284" s="220"/>
      <c r="H284" s="220"/>
      <c r="I284" s="220"/>
      <c r="J284" s="220"/>
      <c r="K284" s="220"/>
    </row>
    <row r="285" spans="1:11" ht="16.5" x14ac:dyDescent="0.2">
      <c r="A285" s="155"/>
      <c r="B285" s="220"/>
      <c r="C285" s="220"/>
      <c r="D285" s="220"/>
      <c r="E285" s="220"/>
      <c r="F285" s="220"/>
      <c r="G285" s="220"/>
      <c r="H285" s="220"/>
      <c r="I285" s="220"/>
      <c r="J285" s="220"/>
      <c r="K285" s="220"/>
    </row>
    <row r="286" spans="1:11" ht="16.5" x14ac:dyDescent="0.2">
      <c r="A286" s="164" t="s">
        <v>56</v>
      </c>
      <c r="B286" s="164"/>
      <c r="C286" s="164"/>
      <c r="D286" s="164"/>
      <c r="E286" s="164"/>
      <c r="F286" s="164"/>
      <c r="G286" s="164"/>
      <c r="H286" s="164"/>
      <c r="I286" s="164"/>
      <c r="J286" s="164"/>
      <c r="K286" s="165"/>
    </row>
    <row r="287" spans="1:11" ht="17.25" customHeight="1" x14ac:dyDescent="0.2">
      <c r="A287" s="168" t="s">
        <v>27</v>
      </c>
      <c r="B287" s="168"/>
      <c r="C287" s="168"/>
      <c r="D287" s="168"/>
      <c r="E287" s="168"/>
      <c r="F287" s="168"/>
      <c r="G287" s="168"/>
      <c r="H287" s="168"/>
      <c r="I287" s="168"/>
      <c r="J287" s="168"/>
      <c r="K287" s="167"/>
    </row>
    <row r="288" spans="1:11" ht="17.25" customHeight="1" x14ac:dyDescent="0.2">
      <c r="A288" s="168"/>
      <c r="B288" s="168"/>
      <c r="C288" s="168"/>
      <c r="D288" s="168"/>
      <c r="E288" s="168"/>
      <c r="F288" s="168"/>
      <c r="G288" s="168"/>
      <c r="H288" s="168"/>
      <c r="I288" s="168"/>
      <c r="J288" s="168"/>
      <c r="K288" s="167"/>
    </row>
    <row r="289" spans="1:12" ht="17.25" customHeight="1" x14ac:dyDescent="0.2">
      <c r="A289" s="168" t="s">
        <v>398</v>
      </c>
      <c r="B289" s="168"/>
      <c r="C289" s="168"/>
      <c r="D289" s="168"/>
      <c r="E289" s="168"/>
      <c r="F289" s="168"/>
      <c r="G289" s="168"/>
      <c r="H289" s="168"/>
      <c r="I289" s="168"/>
      <c r="J289" s="168"/>
      <c r="K289" s="167"/>
    </row>
    <row r="290" spans="1:12" ht="17.25" customHeight="1" x14ac:dyDescent="0.2">
      <c r="A290" s="168"/>
      <c r="B290" s="168"/>
      <c r="C290" s="168"/>
      <c r="D290" s="168"/>
      <c r="E290" s="168"/>
      <c r="F290" s="168"/>
      <c r="G290" s="168"/>
      <c r="H290" s="168"/>
      <c r="I290" s="168"/>
      <c r="J290" s="168"/>
      <c r="K290" s="167"/>
    </row>
    <row r="291" spans="1:12" ht="16.5" x14ac:dyDescent="0.2">
      <c r="A291" s="155"/>
      <c r="B291" s="220"/>
      <c r="C291" s="220"/>
      <c r="D291" s="220"/>
      <c r="E291" s="220"/>
      <c r="F291" s="220"/>
      <c r="G291" s="220"/>
      <c r="H291" s="220"/>
      <c r="I291" s="220"/>
      <c r="J291" s="220"/>
      <c r="K291" s="220"/>
    </row>
    <row r="292" spans="1:12" ht="17" thickBot="1" x14ac:dyDescent="0.25">
      <c r="A292" s="405" t="s">
        <v>18</v>
      </c>
      <c r="B292" s="405"/>
      <c r="C292" s="405"/>
      <c r="D292" s="405"/>
      <c r="E292" s="405"/>
      <c r="F292" s="405"/>
      <c r="G292" s="405"/>
      <c r="H292" s="405"/>
      <c r="I292" s="405"/>
      <c r="J292" s="405"/>
      <c r="K292" s="165"/>
    </row>
    <row r="293" spans="1:12" ht="17.25" customHeight="1" x14ac:dyDescent="0.2">
      <c r="B293" s="418" t="s">
        <v>58</v>
      </c>
      <c r="C293" s="419"/>
      <c r="D293" s="419"/>
      <c r="E293" s="419"/>
      <c r="F293" s="419"/>
      <c r="G293" s="419"/>
      <c r="H293" s="419"/>
      <c r="I293" s="420"/>
      <c r="J293" s="421"/>
      <c r="K293" s="229"/>
    </row>
    <row r="294" spans="1:12" ht="17.25" customHeight="1" x14ac:dyDescent="0.2">
      <c r="B294" s="336" t="s">
        <v>19</v>
      </c>
      <c r="C294" s="350"/>
      <c r="D294" s="422" t="str">
        <f>IF(L294&lt;&gt;"",RIGHT(L294,LEN(L294)-1),"")</f>
        <v>テレビ3台、ラジオ2台、タブレット端末1台、インターネットに接続したパソコン2台、ファックス1台、携帯電話5台、携帯電話用バッテリー2個、乾電池20個、トランシーバー△台</v>
      </c>
      <c r="E294" s="423"/>
      <c r="F294" s="423"/>
      <c r="G294" s="423"/>
      <c r="H294" s="423"/>
      <c r="I294" s="424"/>
      <c r="J294" s="425"/>
      <c r="K294" s="16"/>
      <c r="L294" s="148" t="str">
        <f>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有","、"&amp;入力シート!B121&amp;IF(入力シート!G121&lt;&gt;"",入力シート!G121&amp;入力シート!I121,""),"")&amp;IF(入力シート!C123="有","、"&amp;入力シート!B123&amp;IF(入力シート!G123&lt;&gt;"",入力シート!G123&amp;入力シート!I123,""),"")&amp;IF(入力シート!C125="有","、"&amp;入力シート!B125&amp;IF(入力シート!G125&lt;&gt;"",入力シート!G125&amp;入力シート!I125,""),"")&amp;IF(入力シート!C127="有","、"&amp;入力シート!B127&amp;IF(入力シート!G127&lt;&gt;"",入力シート!G127&amp;入力シート!I127,""),"")&amp;IF(入力シート!C129&lt;&gt;"","、"&amp;入力シート!C129,"")</f>
        <v>、テレビ3台、ラジオ2台、タブレット端末1台、インターネットに接続したパソコン2台、ファックス1台、携帯電話5台、携帯電話用バッテリー2個、乾電池20個、トランシーバー△台</v>
      </c>
    </row>
    <row r="295" spans="1:12" ht="17.25" customHeight="1" x14ac:dyDescent="0.2">
      <c r="B295" s="351"/>
      <c r="C295" s="352"/>
      <c r="D295" s="426"/>
      <c r="E295" s="221"/>
      <c r="F295" s="221"/>
      <c r="G295" s="221"/>
      <c r="H295" s="221"/>
      <c r="I295" s="285"/>
      <c r="J295" s="425"/>
      <c r="K295" s="16"/>
    </row>
    <row r="296" spans="1:12" ht="17.25" customHeight="1" x14ac:dyDescent="0.2">
      <c r="B296" s="351"/>
      <c r="C296" s="352"/>
      <c r="D296" s="426"/>
      <c r="E296" s="221"/>
      <c r="F296" s="221"/>
      <c r="G296" s="221"/>
      <c r="H296" s="221"/>
      <c r="I296" s="285"/>
      <c r="J296" s="425"/>
      <c r="K296" s="16"/>
    </row>
    <row r="297" spans="1:12" ht="17.25" customHeight="1" x14ac:dyDescent="0.2">
      <c r="B297" s="351"/>
      <c r="C297" s="352"/>
      <c r="D297" s="426"/>
      <c r="E297" s="221"/>
      <c r="F297" s="221"/>
      <c r="G297" s="221"/>
      <c r="H297" s="221"/>
      <c r="I297" s="285"/>
      <c r="J297" s="425"/>
      <c r="K297" s="16"/>
    </row>
    <row r="298" spans="1:12" ht="17.25" customHeight="1" x14ac:dyDescent="0.2">
      <c r="B298" s="351"/>
      <c r="C298" s="352"/>
      <c r="D298" s="426"/>
      <c r="E298" s="221"/>
      <c r="F298" s="221"/>
      <c r="G298" s="221"/>
      <c r="H298" s="221"/>
      <c r="I298" s="285"/>
      <c r="J298" s="425"/>
      <c r="K298" s="16"/>
    </row>
    <row r="299" spans="1:12" ht="17.25" customHeight="1" x14ac:dyDescent="0.2">
      <c r="B299" s="336" t="s">
        <v>94</v>
      </c>
      <c r="C299" s="350"/>
      <c r="D299" s="422" t="str">
        <f>IF(L299&lt;&gt;"",RIGHT(L299,LEN(L299)-1),"")</f>
        <v>従業員名簿、利用者名簿、案内旗1枚、携帯電話5台、携帯電話用バッテリー2個、拡声器1台、懐中電灯10台、乾電池20個、ライフジャケット2着、救急用品3個</v>
      </c>
      <c r="E299" s="423"/>
      <c r="F299" s="423"/>
      <c r="G299" s="423"/>
      <c r="H299" s="423"/>
      <c r="I299" s="424"/>
      <c r="J299" s="425"/>
      <c r="K299" s="16"/>
      <c r="L299" s="148" t="str">
        <f>IF(入力シート!C134="有","、"&amp;入力シート!B134,"")&amp;IF(入力シート!C136="有","、"&amp;入力シート!B136,"")&amp;IF(入力シート!C138="有","、"&amp;入力シート!B138&amp;IF(入力シート!G138&lt;&gt;"",入力シート!G138&amp;入力シート!I138,""),"")&amp;IF(入力シート!C140="有","、"&amp;入力シート!B140&amp;IF(入力シート!G140&lt;&gt;"",入力シート!G140&amp;入力シート!I140,""),"")&amp;IF(入力シート!C142="有","、"&amp;入力シート!B142&amp;IF(入力シート!G142&lt;&gt;"",入力シート!G142&amp;入力シート!I142,""),"")&amp;IF(入力シート!C144="有","、"&amp;入力シート!B144&amp;IF(入力シート!G144&lt;&gt;"",入力シート!G144&amp;入力シート!I144,""),"")&amp;IF(入力シート!C146="有","、"&amp;入力シート!B146&amp;IF(入力シート!G146&lt;&gt;"",入力シート!G146&amp;入力シート!I146,""),"")&amp;IF(入力シート!C148="有","、"&amp;入力シート!B148&amp;IF(入力シート!G148&lt;&gt;"",入力シート!G148&amp;入力シート!I148,""),"")&amp;IF(入力シート!C150="有","、"&amp;入力シート!B150&amp;IF(入力シート!G150&lt;&gt;"",入力シート!G150&amp;入力シート!I150,""),"")&amp;IF(入力シート!C152="有","、"&amp;入力シート!B152&amp;IF(入力シート!G152&lt;&gt;"",入力シート!G152&amp;入力シート!I152,""),"")&amp;IF(入力シート!C154="有","、"&amp;入力シート!B154&amp;IF(入力シート!G154&lt;&gt;"",入力シート!G154&amp;入力シート!I154,""),"")&amp;IF(入力シート!C156&lt;&gt;"","、"&amp;入力シート!C156,"")</f>
        <v>、従業員名簿、利用者名簿、案内旗1枚、携帯電話5台、携帯電話用バッテリー2個、拡声器1台、懐中電灯10台、乾電池20個、ライフジャケット2着、救急用品3個</v>
      </c>
    </row>
    <row r="300" spans="1:12" ht="17.25" customHeight="1" x14ac:dyDescent="0.2">
      <c r="B300" s="351"/>
      <c r="C300" s="352"/>
      <c r="D300" s="426"/>
      <c r="E300" s="221"/>
      <c r="F300" s="221"/>
      <c r="G300" s="221"/>
      <c r="H300" s="221"/>
      <c r="I300" s="285"/>
      <c r="J300" s="425"/>
      <c r="K300" s="16"/>
    </row>
    <row r="301" spans="1:12" ht="17.25" customHeight="1" x14ac:dyDescent="0.2">
      <c r="B301" s="351"/>
      <c r="C301" s="352"/>
      <c r="D301" s="426"/>
      <c r="E301" s="221"/>
      <c r="F301" s="221"/>
      <c r="G301" s="221"/>
      <c r="H301" s="221"/>
      <c r="I301" s="285"/>
      <c r="J301" s="425"/>
      <c r="K301" s="16"/>
    </row>
    <row r="302" spans="1:12" ht="17.25" customHeight="1" x14ac:dyDescent="0.2">
      <c r="B302" s="351"/>
      <c r="C302" s="352"/>
      <c r="D302" s="426"/>
      <c r="E302" s="221"/>
      <c r="F302" s="221"/>
      <c r="G302" s="221"/>
      <c r="H302" s="221"/>
      <c r="I302" s="285"/>
      <c r="J302" s="425"/>
      <c r="K302" s="16"/>
    </row>
    <row r="303" spans="1:12" ht="17.25" customHeight="1" x14ac:dyDescent="0.2">
      <c r="B303" s="351"/>
      <c r="C303" s="352"/>
      <c r="D303" s="426"/>
      <c r="E303" s="221"/>
      <c r="F303" s="221"/>
      <c r="G303" s="221"/>
      <c r="H303" s="221"/>
      <c r="I303" s="285"/>
      <c r="J303" s="425"/>
      <c r="K303" s="16"/>
    </row>
    <row r="304" spans="1:12" ht="17.25" customHeight="1" x14ac:dyDescent="0.2">
      <c r="B304" s="427"/>
      <c r="C304" s="428"/>
      <c r="D304" s="426"/>
      <c r="E304" s="221"/>
      <c r="F304" s="221"/>
      <c r="G304" s="221"/>
      <c r="H304" s="221"/>
      <c r="I304" s="285"/>
      <c r="J304" s="425"/>
      <c r="K304" s="16"/>
    </row>
    <row r="305" spans="1:12" ht="17.25" customHeight="1" x14ac:dyDescent="0.2">
      <c r="B305" s="336" t="s">
        <v>55</v>
      </c>
      <c r="C305" s="350"/>
      <c r="D305" s="422" t="str">
        <f>IF(L305&lt;&gt;"",RIGHT(L305,LEN(L305)-1),"")</f>
        <v>水3日分、食料3日分、寝具10人分、防寒具10人分</v>
      </c>
      <c r="E305" s="423"/>
      <c r="F305" s="423"/>
      <c r="G305" s="423"/>
      <c r="H305" s="423"/>
      <c r="I305" s="424"/>
      <c r="J305" s="321"/>
      <c r="K305" s="16"/>
      <c r="L305" s="148" t="str">
        <f>IF(入力シート!C161="有","、"&amp;入力シート!B161&amp;IF(入力シート!G161&lt;&gt;"",入力シート!G161&amp;入力シート!I161,""),"")&amp;IF(入力シート!C163="有","、"&amp;入力シート!B163&amp;IF(入力シート!G163&lt;&gt;"",入力シート!G163&amp;入力シート!I163,""),"")&amp;IF(入力シート!C165="有","、"&amp;入力シート!B165&amp;IF(入力シート!G165&lt;&gt;"",入力シート!G165&amp;入力シート!I165,""),"")&amp;IF(入力シート!C167="有","、"&amp;入力シート!B167&amp;IF(入力シート!G167&lt;&gt;"",入力シート!G167&amp;入力シート!I167,""),"")&amp;IF(入力シート!C169&lt;&gt;"","、"&amp;入力シート!C169,"")</f>
        <v>、水3日分、食料3日分、寝具10人分、防寒具10人分</v>
      </c>
    </row>
    <row r="306" spans="1:12" ht="17.25" customHeight="1" x14ac:dyDescent="0.2">
      <c r="B306" s="427"/>
      <c r="C306" s="428"/>
      <c r="D306" s="429"/>
      <c r="E306" s="430"/>
      <c r="F306" s="430"/>
      <c r="G306" s="430"/>
      <c r="H306" s="430"/>
      <c r="I306" s="431"/>
      <c r="J306" s="321"/>
      <c r="K306" s="16"/>
    </row>
    <row r="307" spans="1:12" ht="17.25" customHeight="1" x14ac:dyDescent="0.2">
      <c r="B307" s="336" t="s">
        <v>42</v>
      </c>
      <c r="C307" s="350"/>
      <c r="D307" s="422" t="str">
        <f>IF(L307&lt;&gt;"",RIGHT(L307,LEN(L307)-1),"")</f>
        <v>おむつ100枚、おしりふき100枚</v>
      </c>
      <c r="E307" s="423"/>
      <c r="F307" s="423"/>
      <c r="G307" s="423"/>
      <c r="H307" s="423"/>
      <c r="I307" s="424"/>
      <c r="J307" s="321"/>
      <c r="K307" s="16"/>
      <c r="L307" s="148" t="str">
        <f>IF(入力シート!C174="有","、"&amp;入力シート!B174&amp;IF(入力シート!G174&lt;&gt;"",入力シート!G174&amp;入力シート!I174,""),"")&amp;IF(入力シート!C176="有","、"&amp;入力シート!B176&amp;IF(入力シート!G176&lt;&gt;"",入力シート!G176&amp;入力シート!I176,""),"")&amp;IF(入力シート!C178="有","、"&amp;入力シート!B178&amp;IF(入力シート!G178&lt;&gt;"",入力シート!G178&amp;入力シート!I178,""),"")&amp;IF(入力シート!C180="有","、"&amp;入力シート!B180&amp;IF(入力シート!G180&lt;&gt;"",入力シート!G180&amp;入力シート!I180,""),"")&amp;IF(入力シート!C182&lt;&gt;"","、"&amp;入力シート!C182,"")</f>
        <v>、おむつ100枚、おしりふき100枚</v>
      </c>
    </row>
    <row r="308" spans="1:12" ht="17.25" customHeight="1" x14ac:dyDescent="0.2">
      <c r="B308" s="427"/>
      <c r="C308" s="428"/>
      <c r="D308" s="429"/>
      <c r="E308" s="430"/>
      <c r="F308" s="430"/>
      <c r="G308" s="430"/>
      <c r="H308" s="430"/>
      <c r="I308" s="431"/>
      <c r="J308" s="321"/>
      <c r="K308" s="16"/>
    </row>
    <row r="309" spans="1:12" ht="17.25" customHeight="1" x14ac:dyDescent="0.2">
      <c r="B309" s="336" t="s">
        <v>57</v>
      </c>
      <c r="C309" s="350"/>
      <c r="D309" s="422" t="str">
        <f>IF(L309&lt;&gt;"",RIGHT(L309,LEN(L309)-1),"")</f>
        <v>ウエットティッシュ100枚、ゴミ袋10枚、タオル100枚、携帯トイレ100枚</v>
      </c>
      <c r="E309" s="423"/>
      <c r="F309" s="423"/>
      <c r="G309" s="423"/>
      <c r="H309" s="423"/>
      <c r="I309" s="424"/>
      <c r="J309" s="321"/>
      <c r="K309" s="16"/>
      <c r="L309" s="148" t="str">
        <f>IF(入力シート!C186="有","、"&amp;入力シート!B186&amp;IF(入力シート!G186&lt;&gt;"",入力シート!G186&amp;入力シート!I186,""),"")&amp;IF(入力シート!C188="有","、"&amp;入力シート!B188&amp;IF(入力シート!G188&lt;&gt;"",入力シート!G188&amp;入力シート!I188,""),"")&amp;IF(入力シート!C190="有","、"&amp;入力シート!B190&amp;IF(入力シート!G190&lt;&gt;"",入力シート!G190&amp;入力シート!I190,""),"")&amp;IF(入力シート!C192="有","、"&amp;入力シート!B192&amp;IF(入力シート!G192&lt;&gt;"",入力シート!G192&amp;入力シート!I192,""),"")&amp;IF(入力シート!C194&lt;&gt;"","、"&amp;入力シート!C194,"")</f>
        <v>、ウエットティッシュ100枚、ゴミ袋10枚、タオル100枚、携帯トイレ100枚</v>
      </c>
    </row>
    <row r="310" spans="1:12" ht="17.25" customHeight="1" thickBot="1" x14ac:dyDescent="0.25">
      <c r="B310" s="355"/>
      <c r="C310" s="356"/>
      <c r="D310" s="432"/>
      <c r="E310" s="286"/>
      <c r="F310" s="286"/>
      <c r="G310" s="286"/>
      <c r="H310" s="286"/>
      <c r="I310" s="287"/>
      <c r="J310" s="321"/>
      <c r="K310" s="16"/>
    </row>
    <row r="311" spans="1:12" ht="17.25" customHeight="1" x14ac:dyDescent="0.2">
      <c r="A311" s="155"/>
      <c r="B311" s="220"/>
      <c r="C311" s="220"/>
      <c r="D311" s="3"/>
      <c r="E311" s="3"/>
      <c r="F311" s="3"/>
      <c r="G311" s="3"/>
      <c r="H311" s="3"/>
      <c r="I311" s="3"/>
      <c r="J311" s="3"/>
      <c r="K311" s="3"/>
    </row>
    <row r="312" spans="1:12" ht="17.25" customHeight="1" x14ac:dyDescent="0.2">
      <c r="B312" s="405"/>
      <c r="C312" s="405"/>
      <c r="D312" s="405"/>
      <c r="E312" s="405"/>
      <c r="F312" s="405"/>
      <c r="G312" s="405"/>
      <c r="H312" s="405"/>
      <c r="I312" s="405"/>
      <c r="J312" s="165"/>
      <c r="K312" s="229"/>
    </row>
    <row r="313" spans="1:12" ht="17.25" customHeight="1" x14ac:dyDescent="0.2">
      <c r="B313" s="166"/>
      <c r="C313" s="166"/>
      <c r="D313" s="166"/>
      <c r="E313" s="166"/>
      <c r="F313" s="166"/>
      <c r="G313" s="166"/>
      <c r="H313" s="166"/>
      <c r="I313" s="166"/>
      <c r="J313" s="433"/>
      <c r="K313" s="16"/>
      <c r="L313" s="148" t="e">
        <f>IF(入力シート!#REF!="有","、"&amp;入力シート!#REF!&amp;IF(入力シート!#REF!&lt;&gt;"",入力シート!#REF!&amp;入力シート!#REF!,""),"")&amp;IF(入力シート!#REF!="有","、"&amp;入力シート!#REF!&amp;IF(入力シート!#REF!&lt;&gt;"",入力シート!#REF!&amp;入力シート!#REF!,""),"")&amp;IF(入力シート!#REF!&lt;&gt;"","、"&amp;入力シート!#REF!,"")</f>
        <v>#REF!</v>
      </c>
    </row>
    <row r="314" spans="1:12" ht="17.25" customHeight="1" x14ac:dyDescent="0.2">
      <c r="B314" s="166"/>
      <c r="C314" s="166"/>
      <c r="D314" s="166"/>
      <c r="E314" s="166"/>
      <c r="F314" s="166"/>
      <c r="G314" s="166"/>
      <c r="H314" s="166"/>
      <c r="I314" s="166"/>
      <c r="J314" s="433"/>
      <c r="K314" s="16"/>
    </row>
    <row r="315" spans="1:12" ht="18" customHeight="1" x14ac:dyDescent="0.2">
      <c r="A315" s="167"/>
      <c r="B315" s="167"/>
      <c r="C315" s="167"/>
      <c r="D315" s="167"/>
      <c r="E315" s="167"/>
      <c r="F315" s="167"/>
      <c r="G315" s="167"/>
      <c r="H315" s="167"/>
      <c r="I315" s="167"/>
      <c r="J315" s="167"/>
      <c r="K315" s="167"/>
    </row>
    <row r="316" spans="1:12" ht="18" customHeight="1" x14ac:dyDescent="0.2">
      <c r="A316" s="167"/>
      <c r="B316" s="167"/>
      <c r="C316" s="167"/>
      <c r="D316" s="167"/>
      <c r="E316" s="167"/>
      <c r="F316" s="167"/>
      <c r="G316" s="167"/>
      <c r="H316" s="167"/>
      <c r="I316" s="167"/>
      <c r="J316" s="167"/>
      <c r="K316" s="167"/>
    </row>
    <row r="317" spans="1:12" ht="18" customHeight="1" x14ac:dyDescent="0.2">
      <c r="A317" s="164" t="s">
        <v>59</v>
      </c>
      <c r="B317" s="164"/>
      <c r="C317" s="164"/>
      <c r="D317" s="164"/>
      <c r="E317" s="164"/>
      <c r="F317" s="164"/>
      <c r="G317" s="164"/>
      <c r="H317" s="164"/>
      <c r="I317" s="164"/>
      <c r="J317" s="164"/>
      <c r="K317" s="167"/>
    </row>
    <row r="318" spans="1:12" ht="18" customHeight="1" x14ac:dyDescent="0.2">
      <c r="A318" s="168" t="s">
        <v>60</v>
      </c>
      <c r="B318" s="168"/>
      <c r="C318" s="168"/>
      <c r="D318" s="168"/>
      <c r="E318" s="168"/>
      <c r="F318" s="168"/>
      <c r="G318" s="168"/>
      <c r="H318" s="168"/>
      <c r="I318" s="168"/>
      <c r="J318" s="168"/>
      <c r="K318" s="167"/>
    </row>
    <row r="319" spans="1:12" ht="18" customHeight="1" x14ac:dyDescent="0.2">
      <c r="A319" s="167"/>
      <c r="B319" s="167"/>
      <c r="C319" s="167"/>
      <c r="D319" s="167"/>
      <c r="E319" s="167"/>
      <c r="F319" s="167"/>
      <c r="G319" s="167"/>
      <c r="H319" s="167"/>
      <c r="I319" s="167"/>
      <c r="J319" s="167"/>
      <c r="K319" s="167"/>
    </row>
    <row r="320" spans="1:12" ht="18" customHeight="1" x14ac:dyDescent="0.2">
      <c r="A320" s="168" t="s">
        <v>80</v>
      </c>
      <c r="B320" s="168"/>
      <c r="C320" s="168"/>
      <c r="D320" s="168"/>
      <c r="E320" s="168"/>
      <c r="F320" s="168"/>
      <c r="G320" s="168"/>
      <c r="H320" s="168"/>
      <c r="I320" s="168"/>
      <c r="J320" s="168"/>
      <c r="K320" s="167"/>
    </row>
    <row r="321" spans="1:11" ht="18" customHeight="1" x14ac:dyDescent="0.2">
      <c r="A321" s="221" t="str">
        <f>IF(入力シート!C201&lt;&gt;"","　毎年"&amp;入力シート!C203&amp;"月に「"&amp;入力シート!C201&amp;"」を対象に【"&amp;入力シート!C205&amp;"】に関する研修を実施する。","")&amp;IF(入力シート!C207&lt;&gt;"","毎年"&amp;入力シート!C209&amp;"月に「"&amp;入力シート!C207&amp;"」を対象に【"&amp;入力シート!C211&amp;"】に関する研修を実施する。","")</f>
        <v>　毎年4月に「新規採用の従業員」を対象に【防災情報及び避難誘導】に関する研修を実施する。毎年5月に「全従業員及び利用者」を対象に【防災情報及び避難誘導】に関する研修を実施する。</v>
      </c>
      <c r="B321" s="221"/>
      <c r="C321" s="221"/>
      <c r="D321" s="221"/>
      <c r="E321" s="221"/>
      <c r="F321" s="221"/>
      <c r="G321" s="221"/>
      <c r="H321" s="221"/>
      <c r="I321" s="221"/>
      <c r="J321" s="221"/>
      <c r="K321" s="167"/>
    </row>
    <row r="322" spans="1:11" ht="18" customHeight="1" x14ac:dyDescent="0.2">
      <c r="A322" s="221"/>
      <c r="B322" s="221"/>
      <c r="C322" s="221"/>
      <c r="D322" s="221"/>
      <c r="E322" s="221"/>
      <c r="F322" s="221"/>
      <c r="G322" s="221"/>
      <c r="H322" s="221"/>
      <c r="I322" s="221"/>
      <c r="J322" s="221"/>
      <c r="K322" s="167"/>
    </row>
    <row r="323" spans="1:11" ht="18" customHeight="1" x14ac:dyDescent="0.2">
      <c r="A323" s="221"/>
      <c r="B323" s="221"/>
      <c r="C323" s="221"/>
      <c r="D323" s="221"/>
      <c r="E323" s="221"/>
      <c r="F323" s="221"/>
      <c r="G323" s="221"/>
      <c r="H323" s="221"/>
      <c r="I323" s="221"/>
      <c r="J323" s="221"/>
      <c r="K323" s="167"/>
    </row>
    <row r="324" spans="1:11" ht="18" customHeight="1" x14ac:dyDescent="0.2">
      <c r="A324" s="222"/>
      <c r="B324" s="222"/>
      <c r="C324" s="222"/>
      <c r="D324" s="222"/>
      <c r="E324" s="222"/>
      <c r="F324" s="222"/>
      <c r="G324" s="222"/>
      <c r="H324" s="222"/>
      <c r="I324" s="222"/>
      <c r="J324" s="222"/>
      <c r="K324" s="167"/>
    </row>
    <row r="325" spans="1:11" ht="18" customHeight="1" x14ac:dyDescent="0.2">
      <c r="A325" s="221" t="s">
        <v>81</v>
      </c>
      <c r="B325" s="221"/>
      <c r="C325" s="221"/>
      <c r="D325" s="221"/>
      <c r="E325" s="221"/>
      <c r="F325" s="221"/>
      <c r="G325" s="221"/>
      <c r="H325" s="221"/>
      <c r="I325" s="221"/>
      <c r="J325" s="221"/>
      <c r="K325" s="167"/>
    </row>
    <row r="326" spans="1:11" ht="18" customHeight="1" x14ac:dyDescent="0.2">
      <c r="A326" s="221" t="str">
        <f>IF(入力シート!C215&lt;&gt;"","　毎年"&amp;入力シート!C217&amp;"月に「"&amp;入力シート!C215&amp;"」を対象として【"&amp;入力シート!C219&amp;"】に関する訓練を実施する。","")&amp;IF(入力シート!C222&lt;&gt;"","毎年"&amp;入力シート!C224&amp;"月に「"&amp;入力シート!C222&amp;"」を対象として【"&amp;入力シート!C226&amp;"】に関する訓練を実施する。","")</f>
        <v>　毎年4月に「新規採用の従業員」を対象として【情報収集・伝達及び避難誘導】に関する訓練を実施する。毎年5月に「全従業員及び利用者」を対象として【情報収集・伝達及び避難誘導】に関する訓練を実施する。</v>
      </c>
      <c r="B326" s="221"/>
      <c r="C326" s="221"/>
      <c r="D326" s="221"/>
      <c r="E326" s="221"/>
      <c r="F326" s="221"/>
      <c r="G326" s="221"/>
      <c r="H326" s="221"/>
      <c r="I326" s="221"/>
      <c r="J326" s="221"/>
      <c r="K326" s="167"/>
    </row>
    <row r="327" spans="1:11" ht="18" customHeight="1" x14ac:dyDescent="0.2">
      <c r="A327" s="221"/>
      <c r="B327" s="221"/>
      <c r="C327" s="221"/>
      <c r="D327" s="221"/>
      <c r="E327" s="221"/>
      <c r="F327" s="221"/>
      <c r="G327" s="221"/>
      <c r="H327" s="221"/>
      <c r="I327" s="221"/>
      <c r="J327" s="221"/>
      <c r="K327" s="167"/>
    </row>
    <row r="328" spans="1:11" ht="18" customHeight="1" x14ac:dyDescent="0.2">
      <c r="A328" s="221"/>
      <c r="B328" s="221"/>
      <c r="C328" s="221"/>
      <c r="D328" s="221"/>
      <c r="E328" s="221"/>
      <c r="F328" s="221"/>
      <c r="G328" s="221"/>
      <c r="H328" s="221"/>
      <c r="I328" s="221"/>
      <c r="J328" s="221"/>
      <c r="K328" s="167"/>
    </row>
    <row r="329" spans="1:11" ht="18" customHeight="1" x14ac:dyDescent="0.2">
      <c r="A329" s="222"/>
      <c r="B329" s="222"/>
      <c r="C329" s="222"/>
      <c r="D329" s="222"/>
      <c r="E329" s="222"/>
      <c r="F329" s="222"/>
      <c r="G329" s="222"/>
      <c r="H329" s="222"/>
      <c r="I329" s="222"/>
      <c r="J329" s="222"/>
      <c r="K329" s="167"/>
    </row>
    <row r="330" spans="1:11" ht="18" customHeight="1" x14ac:dyDescent="0.2">
      <c r="A330" s="222"/>
      <c r="B330" s="222"/>
      <c r="C330" s="222"/>
      <c r="D330" s="222"/>
      <c r="E330" s="222"/>
      <c r="F330" s="222"/>
      <c r="G330" s="222"/>
      <c r="H330" s="222"/>
      <c r="I330" s="222"/>
      <c r="J330" s="222"/>
      <c r="K330" s="167"/>
    </row>
    <row r="331" spans="1:11" ht="18" customHeight="1" x14ac:dyDescent="0.2">
      <c r="A331" s="167"/>
      <c r="B331" s="167"/>
      <c r="C331" s="167"/>
      <c r="D331" s="167"/>
      <c r="E331" s="167"/>
      <c r="F331" s="167"/>
      <c r="G331" s="167"/>
      <c r="H331" s="167"/>
      <c r="I331" s="167"/>
      <c r="J331" s="167"/>
      <c r="K331" s="167"/>
    </row>
    <row r="332" spans="1:11" ht="16.5" x14ac:dyDescent="0.2">
      <c r="A332" s="155" t="s">
        <v>20</v>
      </c>
      <c r="B332" s="220"/>
      <c r="C332" s="220"/>
      <c r="D332" s="220"/>
      <c r="E332" s="220"/>
      <c r="F332" s="220"/>
      <c r="G332" s="220"/>
      <c r="H332" s="220"/>
      <c r="I332" s="220"/>
      <c r="J332" s="220"/>
      <c r="K332" s="220"/>
    </row>
    <row r="333" spans="1:11" ht="16.5" x14ac:dyDescent="0.2">
      <c r="A333" s="155"/>
      <c r="B333" s="220"/>
      <c r="C333" s="220"/>
      <c r="D333" s="220"/>
      <c r="E333" s="220"/>
      <c r="F333" s="220"/>
      <c r="G333" s="220"/>
      <c r="H333" s="220"/>
      <c r="I333" s="220"/>
      <c r="J333" s="220"/>
      <c r="K333" s="220"/>
    </row>
    <row r="334" spans="1:11" ht="16.5" x14ac:dyDescent="0.2">
      <c r="A334" s="155"/>
      <c r="B334" s="220"/>
      <c r="C334" s="220"/>
      <c r="D334" s="220"/>
      <c r="E334" s="220"/>
      <c r="F334" s="220"/>
      <c r="G334" s="220"/>
      <c r="H334" s="220"/>
      <c r="I334" s="220"/>
      <c r="J334" s="220"/>
      <c r="K334" s="220"/>
    </row>
  </sheetData>
  <mergeCells count="195">
    <mergeCell ref="A321:J323"/>
    <mergeCell ref="I3:I4"/>
    <mergeCell ref="D307:I308"/>
    <mergeCell ref="A326:J328"/>
    <mergeCell ref="B294:C298"/>
    <mergeCell ref="D294:I298"/>
    <mergeCell ref="D299:I304"/>
    <mergeCell ref="B313:I314"/>
    <mergeCell ref="A318:J318"/>
    <mergeCell ref="B307:C308"/>
    <mergeCell ref="B305:C306"/>
    <mergeCell ref="B309:C310"/>
    <mergeCell ref="D309:I310"/>
    <mergeCell ref="B293:I293"/>
    <mergeCell ref="B312:I312"/>
    <mergeCell ref="A317:J317"/>
    <mergeCell ref="A286:J286"/>
    <mergeCell ref="A63:J64"/>
    <mergeCell ref="A325:J325"/>
    <mergeCell ref="B128:E128"/>
    <mergeCell ref="A144:J144"/>
    <mergeCell ref="A320:J320"/>
    <mergeCell ref="D305:I306"/>
    <mergeCell ref="A202:J202"/>
    <mergeCell ref="B299:C304"/>
    <mergeCell ref="A287:J288"/>
    <mergeCell ref="A289:J290"/>
    <mergeCell ref="A292:J292"/>
    <mergeCell ref="C206:C208"/>
    <mergeCell ref="F206:F208"/>
    <mergeCell ref="G206:G208"/>
    <mergeCell ref="H206:H208"/>
    <mergeCell ref="I206:J208"/>
    <mergeCell ref="A241:J241"/>
    <mergeCell ref="B256:I261"/>
    <mergeCell ref="B263:I265"/>
    <mergeCell ref="A250:B250"/>
    <mergeCell ref="A242:J248"/>
    <mergeCell ref="A249:B249"/>
    <mergeCell ref="D209:E210"/>
    <mergeCell ref="B252:I254"/>
    <mergeCell ref="C209:C210"/>
    <mergeCell ref="F209:F210"/>
    <mergeCell ref="G209:G210"/>
    <mergeCell ref="H209:H210"/>
    <mergeCell ref="I209:J210"/>
    <mergeCell ref="D206:E207"/>
    <mergeCell ref="D208:E208"/>
    <mergeCell ref="A190:J190"/>
    <mergeCell ref="C169:J169"/>
    <mergeCell ref="I113:J114"/>
    <mergeCell ref="B173:J174"/>
    <mergeCell ref="G122:H128"/>
    <mergeCell ref="G113:H114"/>
    <mergeCell ref="C147:J147"/>
    <mergeCell ref="D151:J151"/>
    <mergeCell ref="F134:J139"/>
    <mergeCell ref="A134:E139"/>
    <mergeCell ref="D159:J160"/>
    <mergeCell ref="D161:J162"/>
    <mergeCell ref="D163:J164"/>
    <mergeCell ref="A201:J201"/>
    <mergeCell ref="C166:J166"/>
    <mergeCell ref="B175:J176"/>
    <mergeCell ref="C168:J168"/>
    <mergeCell ref="C171:J172"/>
    <mergeCell ref="B70:C70"/>
    <mergeCell ref="F72:G72"/>
    <mergeCell ref="B72:C72"/>
    <mergeCell ref="D72:E72"/>
    <mergeCell ref="B79:I79"/>
    <mergeCell ref="B80:I80"/>
    <mergeCell ref="B81:I81"/>
    <mergeCell ref="F73:G73"/>
    <mergeCell ref="H73:I73"/>
    <mergeCell ref="B73:C73"/>
    <mergeCell ref="D73:E73"/>
    <mergeCell ref="B108:E109"/>
    <mergeCell ref="B76:C77"/>
    <mergeCell ref="D76:E77"/>
    <mergeCell ref="H76:I77"/>
    <mergeCell ref="F76:G77"/>
    <mergeCell ref="A100:J100"/>
    <mergeCell ref="A102:E102"/>
    <mergeCell ref="G101:H101"/>
    <mergeCell ref="A13:J14"/>
    <mergeCell ref="A38:J39"/>
    <mergeCell ref="A50:J50"/>
    <mergeCell ref="A62:J62"/>
    <mergeCell ref="B68:I68"/>
    <mergeCell ref="B71:C71"/>
    <mergeCell ref="D71:E71"/>
    <mergeCell ref="A66:J66"/>
    <mergeCell ref="E42:G42"/>
    <mergeCell ref="E43:G43"/>
    <mergeCell ref="E44:G44"/>
    <mergeCell ref="F70:G70"/>
    <mergeCell ref="H70:I70"/>
    <mergeCell ref="A51:J56"/>
    <mergeCell ref="A58:J58"/>
    <mergeCell ref="F69:I69"/>
    <mergeCell ref="A59:J60"/>
    <mergeCell ref="B69:E69"/>
    <mergeCell ref="D70:E70"/>
    <mergeCell ref="D74:E74"/>
    <mergeCell ref="A84:J84"/>
    <mergeCell ref="A198:J199"/>
    <mergeCell ref="I117:J118"/>
    <mergeCell ref="B115:E117"/>
    <mergeCell ref="A183:J183"/>
    <mergeCell ref="A192:J195"/>
    <mergeCell ref="A181:J182"/>
    <mergeCell ref="A179:J180"/>
    <mergeCell ref="A191:J191"/>
    <mergeCell ref="A197:J197"/>
    <mergeCell ref="F111:F120"/>
    <mergeCell ref="G111:H112"/>
    <mergeCell ref="I111:J112"/>
    <mergeCell ref="G115:H116"/>
    <mergeCell ref="I115:J116"/>
    <mergeCell ref="A142:J142"/>
    <mergeCell ref="B112:E113"/>
    <mergeCell ref="B114:E114"/>
    <mergeCell ref="G117:H118"/>
    <mergeCell ref="A133:J133"/>
    <mergeCell ref="A130:J132"/>
    <mergeCell ref="B126:E127"/>
    <mergeCell ref="D157:J158"/>
    <mergeCell ref="L158:R160"/>
    <mergeCell ref="A156:B165"/>
    <mergeCell ref="C170:J170"/>
    <mergeCell ref="L164:R165"/>
    <mergeCell ref="L161:R163"/>
    <mergeCell ref="A111:E111"/>
    <mergeCell ref="A178:J178"/>
    <mergeCell ref="B119:E120"/>
    <mergeCell ref="I122:J128"/>
    <mergeCell ref="A122:E122"/>
    <mergeCell ref="B123:E124"/>
    <mergeCell ref="D152:J153"/>
    <mergeCell ref="F122:F128"/>
    <mergeCell ref="D154:J155"/>
    <mergeCell ref="A129:J129"/>
    <mergeCell ref="A166:B172"/>
    <mergeCell ref="C150:J150"/>
    <mergeCell ref="C149:J149"/>
    <mergeCell ref="C167:J167"/>
    <mergeCell ref="I214:J215"/>
    <mergeCell ref="A204:B205"/>
    <mergeCell ref="H72:I72"/>
    <mergeCell ref="A97:J97"/>
    <mergeCell ref="C156:J156"/>
    <mergeCell ref="A143:J143"/>
    <mergeCell ref="D146:J146"/>
    <mergeCell ref="G119:H120"/>
    <mergeCell ref="I119:J120"/>
    <mergeCell ref="G102:H103"/>
    <mergeCell ref="I102:J103"/>
    <mergeCell ref="G104:H105"/>
    <mergeCell ref="I104:J105"/>
    <mergeCell ref="G106:H108"/>
    <mergeCell ref="I106:J108"/>
    <mergeCell ref="G109:H109"/>
    <mergeCell ref="I109:J109"/>
    <mergeCell ref="B74:C74"/>
    <mergeCell ref="I101:J101"/>
    <mergeCell ref="F102:F109"/>
    <mergeCell ref="A101:E101"/>
    <mergeCell ref="B104:E105"/>
    <mergeCell ref="B106:E107"/>
    <mergeCell ref="A98:J98"/>
    <mergeCell ref="H1:J1"/>
    <mergeCell ref="A140:J141"/>
    <mergeCell ref="C204:C205"/>
    <mergeCell ref="D204:E205"/>
    <mergeCell ref="F204:F205"/>
    <mergeCell ref="G204:G205"/>
    <mergeCell ref="H204:H205"/>
    <mergeCell ref="I204:J205"/>
    <mergeCell ref="B219:J220"/>
    <mergeCell ref="A206:B208"/>
    <mergeCell ref="A209:B210"/>
    <mergeCell ref="A211:B213"/>
    <mergeCell ref="C211:C213"/>
    <mergeCell ref="D211:E213"/>
    <mergeCell ref="F211:F213"/>
    <mergeCell ref="G211:G213"/>
    <mergeCell ref="H211:H213"/>
    <mergeCell ref="I211:J213"/>
    <mergeCell ref="A214:B215"/>
    <mergeCell ref="C214:C215"/>
    <mergeCell ref="D214:E215"/>
    <mergeCell ref="F214:F215"/>
    <mergeCell ref="G214:G215"/>
    <mergeCell ref="H214:H215"/>
  </mergeCells>
  <phoneticPr fontId="3"/>
  <hyperlinks>
    <hyperlink ref="B229" r:id="rId1" xr:uid="{43E7B7FE-A031-4977-B9BD-7691D0A424A4}"/>
    <hyperlink ref="B227" r:id="rId2" xr:uid="{8A2EEC02-7967-4025-8503-252BA89828B2}"/>
  </hyperlinks>
  <pageMargins left="0.7" right="0.7" top="0.75" bottom="0.75" header="0.3" footer="0.3"/>
  <pageSetup paperSize="9" scale="93" orientation="portrait" r:id="rId3"/>
  <rowBreaks count="6" manualBreakCount="6">
    <brk id="48" max="9" man="1"/>
    <brk id="95" max="9" man="1"/>
    <brk id="141" max="9" man="1"/>
    <brk id="187" max="9" man="1"/>
    <brk id="238" max="9" man="1"/>
    <brk id="283" max="9"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7F42-C3F4-4EF0-AF93-9680FFD20FF2}">
  <dimension ref="A2:A95"/>
  <sheetViews>
    <sheetView workbookViewId="0">
      <selection activeCell="A17" sqref="A17"/>
    </sheetView>
  </sheetViews>
  <sheetFormatPr defaultRowHeight="13" x14ac:dyDescent="0.2"/>
  <cols>
    <col min="1" max="1" width="18.54296875" customWidth="1"/>
  </cols>
  <sheetData>
    <row r="2" spans="1:1" x14ac:dyDescent="0.2">
      <c r="A2" s="61" t="s">
        <v>185</v>
      </c>
    </row>
    <row r="4" spans="1:1" x14ac:dyDescent="0.2">
      <c r="A4" t="s">
        <v>209</v>
      </c>
    </row>
    <row r="5" spans="1:1" x14ac:dyDescent="0.2">
      <c r="A5" t="s">
        <v>210</v>
      </c>
    </row>
    <row r="6" spans="1:1" x14ac:dyDescent="0.2">
      <c r="A6" t="s">
        <v>211</v>
      </c>
    </row>
    <row r="7" spans="1:1" x14ac:dyDescent="0.2">
      <c r="A7" t="s">
        <v>212</v>
      </c>
    </row>
    <row r="8" spans="1:1" x14ac:dyDescent="0.2">
      <c r="A8" t="s">
        <v>213</v>
      </c>
    </row>
    <row r="9" spans="1:1" x14ac:dyDescent="0.2">
      <c r="A9" t="s">
        <v>214</v>
      </c>
    </row>
    <row r="10" spans="1:1" x14ac:dyDescent="0.2">
      <c r="A10" t="s">
        <v>215</v>
      </c>
    </row>
    <row r="11" spans="1:1" x14ac:dyDescent="0.2">
      <c r="A11" t="s">
        <v>216</v>
      </c>
    </row>
    <row r="12" spans="1:1" x14ac:dyDescent="0.2">
      <c r="A12" t="s">
        <v>217</v>
      </c>
    </row>
    <row r="13" spans="1:1" x14ac:dyDescent="0.2">
      <c r="A13" t="s">
        <v>218</v>
      </c>
    </row>
    <row r="14" spans="1:1" x14ac:dyDescent="0.2">
      <c r="A14" t="s">
        <v>219</v>
      </c>
    </row>
    <row r="15" spans="1:1" x14ac:dyDescent="0.2">
      <c r="A15" t="s">
        <v>220</v>
      </c>
    </row>
    <row r="16" spans="1:1" x14ac:dyDescent="0.2">
      <c r="A16" t="s">
        <v>221</v>
      </c>
    </row>
    <row r="20" spans="1:1" x14ac:dyDescent="0.2">
      <c r="A20" s="64" t="s">
        <v>228</v>
      </c>
    </row>
    <row r="21" spans="1:1" x14ac:dyDescent="0.2">
      <c r="A21" s="65" t="s">
        <v>229</v>
      </c>
    </row>
    <row r="22" spans="1:1" x14ac:dyDescent="0.2">
      <c r="A22" s="65" t="s">
        <v>230</v>
      </c>
    </row>
    <row r="23" spans="1:1" x14ac:dyDescent="0.2">
      <c r="A23" s="65" t="s">
        <v>231</v>
      </c>
    </row>
    <row r="24" spans="1:1" x14ac:dyDescent="0.2">
      <c r="A24" s="65" t="s">
        <v>232</v>
      </c>
    </row>
    <row r="25" spans="1:1" x14ac:dyDescent="0.2">
      <c r="A25" s="65" t="s">
        <v>233</v>
      </c>
    </row>
    <row r="26" spans="1:1" x14ac:dyDescent="0.2">
      <c r="A26" s="65" t="s">
        <v>234</v>
      </c>
    </row>
    <row r="27" spans="1:1" x14ac:dyDescent="0.2">
      <c r="A27" s="65" t="s">
        <v>235</v>
      </c>
    </row>
    <row r="28" spans="1:1" x14ac:dyDescent="0.2">
      <c r="A28" s="65" t="s">
        <v>236</v>
      </c>
    </row>
    <row r="29" spans="1:1" x14ac:dyDescent="0.2">
      <c r="A29" s="65" t="s">
        <v>237</v>
      </c>
    </row>
    <row r="30" spans="1:1" x14ac:dyDescent="0.2">
      <c r="A30" s="65" t="s">
        <v>238</v>
      </c>
    </row>
    <row r="31" spans="1:1" x14ac:dyDescent="0.2">
      <c r="A31" s="65" t="s">
        <v>239</v>
      </c>
    </row>
    <row r="32" spans="1:1" x14ac:dyDescent="0.2">
      <c r="A32" s="65" t="s">
        <v>240</v>
      </c>
    </row>
    <row r="33" spans="1:1" x14ac:dyDescent="0.2">
      <c r="A33" s="65" t="s">
        <v>241</v>
      </c>
    </row>
    <row r="34" spans="1:1" x14ac:dyDescent="0.2">
      <c r="A34" s="65" t="s">
        <v>242</v>
      </c>
    </row>
    <row r="35" spans="1:1" x14ac:dyDescent="0.2">
      <c r="A35" s="65" t="s">
        <v>243</v>
      </c>
    </row>
    <row r="36" spans="1:1" x14ac:dyDescent="0.2">
      <c r="A36" s="65" t="s">
        <v>244</v>
      </c>
    </row>
    <row r="37" spans="1:1" x14ac:dyDescent="0.2">
      <c r="A37" s="65" t="s">
        <v>245</v>
      </c>
    </row>
    <row r="38" spans="1:1" x14ac:dyDescent="0.2">
      <c r="A38" s="65" t="s">
        <v>246</v>
      </c>
    </row>
    <row r="39" spans="1:1" x14ac:dyDescent="0.2">
      <c r="A39" s="65" t="s">
        <v>247</v>
      </c>
    </row>
    <row r="40" spans="1:1" x14ac:dyDescent="0.2">
      <c r="A40" s="65" t="s">
        <v>248</v>
      </c>
    </row>
    <row r="41" spans="1:1" x14ac:dyDescent="0.2">
      <c r="A41" s="65" t="s">
        <v>249</v>
      </c>
    </row>
    <row r="42" spans="1:1" x14ac:dyDescent="0.2">
      <c r="A42" s="65" t="s">
        <v>250</v>
      </c>
    </row>
    <row r="43" spans="1:1" x14ac:dyDescent="0.2">
      <c r="A43" s="65" t="s">
        <v>251</v>
      </c>
    </row>
    <row r="44" spans="1:1" x14ac:dyDescent="0.2">
      <c r="A44" s="65" t="s">
        <v>252</v>
      </c>
    </row>
    <row r="45" spans="1:1" x14ac:dyDescent="0.2">
      <c r="A45" s="65" t="s">
        <v>253</v>
      </c>
    </row>
    <row r="46" spans="1:1" x14ac:dyDescent="0.2">
      <c r="A46" s="65" t="s">
        <v>254</v>
      </c>
    </row>
    <row r="47" spans="1:1" x14ac:dyDescent="0.2">
      <c r="A47" s="65" t="s">
        <v>255</v>
      </c>
    </row>
    <row r="48" spans="1:1" x14ac:dyDescent="0.2">
      <c r="A48" s="65" t="s">
        <v>256</v>
      </c>
    </row>
    <row r="49" spans="1:1" x14ac:dyDescent="0.2">
      <c r="A49" s="65" t="s">
        <v>257</v>
      </c>
    </row>
    <row r="50" spans="1:1" x14ac:dyDescent="0.2">
      <c r="A50" s="65" t="s">
        <v>258</v>
      </c>
    </row>
    <row r="51" spans="1:1" x14ac:dyDescent="0.2">
      <c r="A51" s="65" t="s">
        <v>259</v>
      </c>
    </row>
    <row r="52" spans="1:1" x14ac:dyDescent="0.2">
      <c r="A52" s="65" t="s">
        <v>260</v>
      </c>
    </row>
    <row r="53" spans="1:1" x14ac:dyDescent="0.2">
      <c r="A53" s="65" t="s">
        <v>261</v>
      </c>
    </row>
    <row r="54" spans="1:1" x14ac:dyDescent="0.2">
      <c r="A54" s="65" t="s">
        <v>262</v>
      </c>
    </row>
    <row r="55" spans="1:1" x14ac:dyDescent="0.2">
      <c r="A55" s="65" t="s">
        <v>263</v>
      </c>
    </row>
    <row r="56" spans="1:1" x14ac:dyDescent="0.2">
      <c r="A56" s="65" t="s">
        <v>264</v>
      </c>
    </row>
    <row r="57" spans="1:1" x14ac:dyDescent="0.2">
      <c r="A57" s="65" t="s">
        <v>265</v>
      </c>
    </row>
    <row r="58" spans="1:1" x14ac:dyDescent="0.2">
      <c r="A58" s="65" t="s">
        <v>266</v>
      </c>
    </row>
    <row r="59" spans="1:1" x14ac:dyDescent="0.2">
      <c r="A59" s="65" t="s">
        <v>267</v>
      </c>
    </row>
    <row r="60" spans="1:1" x14ac:dyDescent="0.2">
      <c r="A60" s="65" t="s">
        <v>268</v>
      </c>
    </row>
    <row r="61" spans="1:1" x14ac:dyDescent="0.2">
      <c r="A61" s="65" t="s">
        <v>269</v>
      </c>
    </row>
    <row r="62" spans="1:1" x14ac:dyDescent="0.2">
      <c r="A62" s="65" t="s">
        <v>270</v>
      </c>
    </row>
    <row r="63" spans="1:1" x14ac:dyDescent="0.2">
      <c r="A63" s="65" t="s">
        <v>271</v>
      </c>
    </row>
    <row r="64" spans="1:1" x14ac:dyDescent="0.2">
      <c r="A64" s="65" t="s">
        <v>272</v>
      </c>
    </row>
    <row r="65" spans="1:1" x14ac:dyDescent="0.2">
      <c r="A65" s="65" t="s">
        <v>273</v>
      </c>
    </row>
    <row r="66" spans="1:1" x14ac:dyDescent="0.2">
      <c r="A66" s="65" t="s">
        <v>274</v>
      </c>
    </row>
    <row r="67" spans="1:1" x14ac:dyDescent="0.2">
      <c r="A67" s="65" t="s">
        <v>275</v>
      </c>
    </row>
    <row r="68" spans="1:1" x14ac:dyDescent="0.2">
      <c r="A68" s="65" t="s">
        <v>276</v>
      </c>
    </row>
    <row r="69" spans="1:1" x14ac:dyDescent="0.2">
      <c r="A69" s="65" t="s">
        <v>277</v>
      </c>
    </row>
    <row r="70" spans="1:1" x14ac:dyDescent="0.2">
      <c r="A70" s="65" t="s">
        <v>278</v>
      </c>
    </row>
    <row r="71" spans="1:1" x14ac:dyDescent="0.2">
      <c r="A71" s="65" t="s">
        <v>279</v>
      </c>
    </row>
    <row r="72" spans="1:1" x14ac:dyDescent="0.2">
      <c r="A72" s="65" t="s">
        <v>280</v>
      </c>
    </row>
    <row r="73" spans="1:1" x14ac:dyDescent="0.2">
      <c r="A73" s="65" t="s">
        <v>281</v>
      </c>
    </row>
    <row r="74" spans="1:1" x14ac:dyDescent="0.2">
      <c r="A74" s="65" t="s">
        <v>282</v>
      </c>
    </row>
    <row r="75" spans="1:1" x14ac:dyDescent="0.2">
      <c r="A75" s="65" t="s">
        <v>283</v>
      </c>
    </row>
    <row r="76" spans="1:1" x14ac:dyDescent="0.2">
      <c r="A76" s="65" t="s">
        <v>284</v>
      </c>
    </row>
    <row r="77" spans="1:1" x14ac:dyDescent="0.2">
      <c r="A77" s="65" t="s">
        <v>285</v>
      </c>
    </row>
    <row r="78" spans="1:1" x14ac:dyDescent="0.2">
      <c r="A78" s="65" t="s">
        <v>286</v>
      </c>
    </row>
    <row r="79" spans="1:1" x14ac:dyDescent="0.2">
      <c r="A79" s="65" t="s">
        <v>287</v>
      </c>
    </row>
    <row r="80" spans="1:1" x14ac:dyDescent="0.2">
      <c r="A80" s="65" t="s">
        <v>288</v>
      </c>
    </row>
    <row r="81" spans="1:1" x14ac:dyDescent="0.2">
      <c r="A81" s="65" t="s">
        <v>289</v>
      </c>
    </row>
    <row r="82" spans="1:1" x14ac:dyDescent="0.2">
      <c r="A82" s="65" t="s">
        <v>290</v>
      </c>
    </row>
    <row r="83" spans="1:1" x14ac:dyDescent="0.2">
      <c r="A83" s="65" t="s">
        <v>291</v>
      </c>
    </row>
    <row r="84" spans="1:1" x14ac:dyDescent="0.2">
      <c r="A84" s="65" t="s">
        <v>292</v>
      </c>
    </row>
    <row r="85" spans="1:1" x14ac:dyDescent="0.2">
      <c r="A85" s="65" t="s">
        <v>293</v>
      </c>
    </row>
    <row r="86" spans="1:1" x14ac:dyDescent="0.2">
      <c r="A86" s="65" t="s">
        <v>294</v>
      </c>
    </row>
    <row r="87" spans="1:1" x14ac:dyDescent="0.2">
      <c r="A87" s="65" t="s">
        <v>295</v>
      </c>
    </row>
    <row r="88" spans="1:1" x14ac:dyDescent="0.2">
      <c r="A88" s="65" t="s">
        <v>296</v>
      </c>
    </row>
    <row r="89" spans="1:1" x14ac:dyDescent="0.2">
      <c r="A89" s="65" t="s">
        <v>297</v>
      </c>
    </row>
    <row r="90" spans="1:1" x14ac:dyDescent="0.2">
      <c r="A90" s="65" t="s">
        <v>298</v>
      </c>
    </row>
    <row r="91" spans="1:1" x14ac:dyDescent="0.2">
      <c r="A91" s="65" t="s">
        <v>299</v>
      </c>
    </row>
    <row r="92" spans="1:1" x14ac:dyDescent="0.2">
      <c r="A92" s="65" t="s">
        <v>300</v>
      </c>
    </row>
    <row r="93" spans="1:1" x14ac:dyDescent="0.2">
      <c r="A93" s="65" t="s">
        <v>301</v>
      </c>
    </row>
    <row r="94" spans="1:1" x14ac:dyDescent="0.2">
      <c r="A94" s="65" t="s">
        <v>302</v>
      </c>
    </row>
    <row r="95" spans="1:1" x14ac:dyDescent="0.2">
      <c r="A95" s="65" t="s">
        <v>303</v>
      </c>
    </row>
  </sheetData>
  <phoneticPr fontId="3"/>
  <conditionalFormatting sqref="A21:A95">
    <cfRule type="cellIs" dxfId="0" priority="1" stopIfTrue="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出力シート</vt:lpstr>
      <vt:lpstr>Sheet1</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2025-05-07T10:32:37Z</dcterms:created>
  <dcterms:modified xsi:type="dcterms:W3CDTF">2026-05-07T10:50:41Z</dcterms:modified>
</cp:coreProperties>
</file>