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20DABA1-6C14-4995-8B48-1B684FDCD3C8}" xr6:coauthVersionLast="47" xr6:coauthVersionMax="47" xr10:uidLastSave="{00000000-0000-0000-0000-000000000000}"/>
  <bookViews>
    <workbookView xWindow="-110" yWindow="-110" windowWidth="19420" windowHeight="10300" tabRatio="786" activeTab="1" xr2:uid="{00000000-000D-0000-FFFF-FFFF00000000}"/>
  </bookViews>
  <sheets>
    <sheet name="入力シート" sheetId="1" r:id="rId1"/>
    <sheet name="津波出力シート" sheetId="6" r:id="rId2"/>
    <sheet name="Sheet1" sheetId="7" r:id="rId3"/>
  </sheets>
  <definedNames>
    <definedName name="_xlnm.Print_Area" localSheetId="1">津波出力シート!$A$1:$K$316</definedName>
    <definedName name="_xlnm.Print_Area" localSheetId="0">入力シート!$A$1:$N$241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6" i="6" l="1"/>
  <c r="B116" i="6"/>
  <c r="A112" i="6"/>
  <c r="B112" i="6"/>
  <c r="L298" i="6" l="1"/>
  <c r="L289" i="6"/>
  <c r="L285" i="6"/>
  <c r="D255" i="6" l="1"/>
  <c r="G76" i="6"/>
  <c r="D76" i="6"/>
  <c r="D74" i="6"/>
  <c r="D75" i="6"/>
  <c r="C24" i="6"/>
  <c r="C26" i="6"/>
  <c r="C32" i="6"/>
  <c r="C30" i="6"/>
  <c r="C28" i="6"/>
  <c r="G94" i="6"/>
  <c r="H217" i="6"/>
  <c r="I217" i="6"/>
  <c r="E217" i="6"/>
  <c r="H276" i="6" l="1"/>
  <c r="H275" i="6"/>
  <c r="H274" i="6"/>
  <c r="H273" i="6"/>
  <c r="H272" i="6"/>
  <c r="H271" i="6"/>
  <c r="H270" i="6"/>
  <c r="H269" i="6"/>
  <c r="H268" i="6"/>
  <c r="G276" i="6"/>
  <c r="G275" i="6"/>
  <c r="G274" i="6"/>
  <c r="G273" i="6"/>
  <c r="G272" i="6"/>
  <c r="G271" i="6"/>
  <c r="G270" i="6"/>
  <c r="G269" i="6"/>
  <c r="G268" i="6"/>
  <c r="H208" i="6"/>
  <c r="E208" i="6"/>
  <c r="F217" i="6" l="1"/>
  <c r="C217" i="6"/>
  <c r="C214" i="6"/>
  <c r="D256" i="6" l="1"/>
  <c r="D257" i="6"/>
  <c r="H210" i="6" l="1"/>
  <c r="I210" i="6"/>
  <c r="I208" i="6"/>
  <c r="F208" i="6"/>
  <c r="C211" i="6"/>
  <c r="C210" i="6"/>
  <c r="C209" i="6"/>
  <c r="C208" i="6"/>
  <c r="G90" i="6" l="1"/>
  <c r="L296" i="6" l="1"/>
  <c r="L294" i="6"/>
  <c r="D67" i="6"/>
  <c r="A40" i="6" l="1"/>
  <c r="A310" i="6" l="1"/>
  <c r="A306" i="6" l="1"/>
  <c r="D298" i="6"/>
  <c r="D296" i="6"/>
  <c r="D294" i="6"/>
  <c r="D285" i="6"/>
  <c r="A67" i="6"/>
  <c r="A66" i="6"/>
  <c r="A65" i="6"/>
  <c r="H83" i="6"/>
  <c r="F83" i="6"/>
  <c r="D84" i="6"/>
  <c r="B84" i="6"/>
  <c r="D82" i="6"/>
  <c r="B82" i="6"/>
  <c r="D289" i="6" l="1"/>
</calcChain>
</file>

<file path=xl/sharedStrings.xml><?xml version="1.0" encoding="utf-8"?>
<sst xmlns="http://schemas.openxmlformats.org/spreadsheetml/2006/main" count="711" uniqueCount="477">
  <si>
    <t>入力項目</t>
  </si>
  <si>
    <t>入力セル</t>
  </si>
  <si>
    <t>入力例</t>
  </si>
  <si>
    <t xml:space="preserve">1．計画の目的 </t>
  </si>
  <si>
    <t>体制確立の判断時期</t>
  </si>
  <si>
    <t>活動内容</t>
  </si>
  <si>
    <t>対応要員</t>
  </si>
  <si>
    <t>収集する情報</t>
  </si>
  <si>
    <t>収集方法</t>
  </si>
  <si>
    <t>避難確保資器材等一覧</t>
  </si>
  <si>
    <t>情報収集・伝達</t>
  </si>
  <si>
    <t>（施設の情報）</t>
    <rPh sb="1" eb="3">
      <t>シセツ</t>
    </rPh>
    <rPh sb="4" eb="6">
      <t>ジョウホウ</t>
    </rPh>
    <phoneticPr fontId="3"/>
  </si>
  <si>
    <t>インターネット</t>
    <phoneticPr fontId="3"/>
  </si>
  <si>
    <t>（避難に関する情報）</t>
    <rPh sb="1" eb="3">
      <t>ヒナン</t>
    </rPh>
    <rPh sb="4" eb="5">
      <t>カン</t>
    </rPh>
    <rPh sb="7" eb="9">
      <t>ジョウホウ</t>
    </rPh>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</si>
  <si>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</si>
  <si>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</si>
  <si>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</si>
  <si>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</si>
  <si>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</si>
  <si>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2．計画の報告</t>
    <rPh sb="2" eb="4">
      <t>ケイカク</t>
    </rPh>
    <rPh sb="5" eb="7">
      <t>ホウコク</t>
    </rPh>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</si>
  <si>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</si>
  <si>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昼間・夜間</t>
    <rPh sb="0" eb="2">
      <t>ヒルマ</t>
    </rPh>
    <rPh sb="3" eb="5">
      <t>ヤカン</t>
    </rPh>
    <phoneticPr fontId="3"/>
  </si>
  <si>
    <t>休日</t>
    <rPh sb="0" eb="2">
      <t>キュウジツ</t>
    </rPh>
    <phoneticPr fontId="3"/>
  </si>
  <si>
    <t>利用者</t>
    <rPh sb="0" eb="3">
      <t>リヨウシャ</t>
    </rPh>
    <phoneticPr fontId="3"/>
  </si>
  <si>
    <t>施設職員</t>
    <rPh sb="0" eb="2">
      <t>シセツ</t>
    </rPh>
    <rPh sb="2" eb="4">
      <t>ショクイン</t>
    </rPh>
    <phoneticPr fontId="3"/>
  </si>
  <si>
    <t>人　　　　　数</t>
    <rPh sb="0" eb="1">
      <t>ヒト</t>
    </rPh>
    <rPh sb="6" eb="7">
      <t>スウ</t>
    </rPh>
    <phoneticPr fontId="3"/>
  </si>
  <si>
    <t>昼間</t>
    <rPh sb="0" eb="2">
      <t>ヒルマ</t>
    </rPh>
    <phoneticPr fontId="3"/>
  </si>
  <si>
    <t>夜間</t>
    <rPh sb="0" eb="2">
      <t>ヤカン</t>
    </rPh>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</si>
  <si>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</si>
  <si>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</si>
  <si>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</si>
  <si>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3"/>
  </si>
  <si>
    <t>屋内安全確保</t>
    <rPh sb="0" eb="2">
      <t>オクナイ</t>
    </rPh>
    <rPh sb="2" eb="4">
      <t>アンゼン</t>
    </rPh>
    <rPh sb="4" eb="6">
      <t>カクホ</t>
    </rPh>
    <phoneticPr fontId="3"/>
  </si>
  <si>
    <t>備　蓄　品</t>
    <rPh sb="0" eb="1">
      <t>ソナエ</t>
    </rPh>
    <rPh sb="2" eb="3">
      <t>チク</t>
    </rPh>
    <rPh sb="4" eb="5">
      <t>ヒン</t>
    </rPh>
    <phoneticPr fontId="3"/>
  </si>
  <si>
    <t>昼間</t>
    <rPh sb="0" eb="2">
      <t>チュウカン</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</si>
  <si>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</si>
  <si>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</si>
  <si>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</si>
  <si>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</si>
  <si>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</si>
  <si>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</si>
  <si>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</si>
  <si>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</si>
  <si>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</si>
  <si>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</si>
  <si>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</si>
  <si>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</si>
  <si>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</si>
  <si>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</si>
  <si>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</si>
  <si>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</si>
  <si>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</si>
  <si>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</si>
  <si>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</si>
  <si>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休日設定の有無</t>
    <rPh sb="0" eb="2">
      <t>キュウジツ</t>
    </rPh>
    <rPh sb="2" eb="4">
      <t>セッテイ</t>
    </rPh>
    <rPh sb="5" eb="7">
      <t>ウム</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</si>
  <si>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</si>
  <si>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</si>
  <si>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</si>
  <si>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</si>
  <si>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</si>
  <si>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</si>
  <si>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</si>
  <si>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</si>
  <si>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</si>
  <si>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</si>
  <si>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</si>
  <si>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</si>
  <si>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</si>
  <si>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</si>
  <si>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</si>
  <si>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</si>
  <si>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</si>
  <si>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</si>
  <si>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</si>
  <si>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</si>
  <si>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</si>
  <si>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</si>
  <si>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</si>
  <si>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</si>
  <si>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</si>
  <si>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</si>
  <si>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</si>
  <si>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</si>
  <si>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</si>
  <si>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台</t>
    <rPh sb="0" eb="1">
      <t>ダイ</t>
    </rPh>
    <phoneticPr fontId="3"/>
  </si>
  <si>
    <t>有りの場合→</t>
    <rPh sb="0" eb="1">
      <t>ア</t>
    </rPh>
    <rPh sb="3" eb="5">
      <t>バアイ</t>
    </rPh>
    <phoneticPr fontId="3"/>
  </si>
  <si>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</si>
  <si>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</si>
  <si>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</si>
  <si>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</si>
  <si>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</si>
  <si>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</si>
  <si>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500m</t>
    <phoneticPr fontId="3"/>
  </si>
  <si>
    <t>徒歩／車両　4台</t>
    <rPh sb="0" eb="2">
      <t>トホ</t>
    </rPh>
    <rPh sb="3" eb="5">
      <t>シャリョウ</t>
    </rPh>
    <rPh sb="7" eb="8">
      <t>ダイ</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</si>
  <si>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</si>
  <si>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</si>
  <si>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</si>
  <si>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</si>
  <si>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</si>
  <si>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</si>
  <si>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</si>
  <si>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</si>
  <si>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研修実施（毎年）</t>
    <rPh sb="1" eb="3">
      <t>ケンシュウ</t>
    </rPh>
    <rPh sb="6" eb="8">
      <t>マイトシ</t>
    </rPh>
    <phoneticPr fontId="3"/>
  </si>
  <si>
    <t>　訓練実施（毎年）</t>
    <rPh sb="6" eb="8">
      <t>マイトシ</t>
    </rPh>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</si>
  <si>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</si>
  <si>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</si>
  <si>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</si>
  <si>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</si>
  <si>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所在市町村名</t>
  </si>
  <si>
    <t>施設所在地</t>
    <rPh sb="0" eb="2">
      <t>シセツ</t>
    </rPh>
    <rPh sb="2" eb="5">
      <t>ショザイチ</t>
    </rPh>
    <phoneticPr fontId="3"/>
  </si>
  <si>
    <t>避難場所</t>
    <rPh sb="0" eb="2">
      <t>ヒナン</t>
    </rPh>
    <rPh sb="2" eb="4">
      <t>バショ</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</si>
  <si>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</si>
  <si>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テレビ・ラジオ</t>
    <phoneticPr fontId="3"/>
  </si>
  <si>
    <t>特別養護老人ホーム○○</t>
    <rPh sb="0" eb="2">
      <t>トクベツ</t>
    </rPh>
    <rPh sb="2" eb="4">
      <t>ヨウゴ</t>
    </rPh>
    <rPh sb="4" eb="6">
      <t>ロウジン</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</si>
  <si>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</si>
  <si>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事業所内における避難場所</t>
    <rPh sb="0" eb="3">
      <t>ジギョウショ</t>
    </rPh>
    <rPh sb="3" eb="4">
      <t>ナイ</t>
    </rPh>
    <rPh sb="8" eb="10">
      <t>ヒナン</t>
    </rPh>
    <rPh sb="10" eb="12">
      <t>バショ</t>
    </rPh>
    <phoneticPr fontId="3"/>
  </si>
  <si>
    <t>名称</t>
    <rPh sb="0" eb="2">
      <t>メイショウ</t>
    </rPh>
    <phoneticPr fontId="3"/>
  </si>
  <si>
    <t>住所</t>
    <rPh sb="0" eb="2">
      <t>ジュウショ</t>
    </rPh>
    <phoneticPr fontId="3"/>
  </si>
  <si>
    <t>　</t>
    <phoneticPr fontId="3"/>
  </si>
  <si>
    <t>.</t>
    <phoneticPr fontId="3"/>
  </si>
  <si>
    <t>※</t>
    <phoneticPr fontId="3"/>
  </si>
  <si>
    <t>停電時は、ラジオ、タブレット、携帯電話を活用して情報を収集するものとし、これに備えて、乾電池、バッテリー等を備蓄する。</t>
  </si>
  <si>
    <t>公表方法</t>
    <rPh sb="0" eb="2">
      <t>コウヒョウ</t>
    </rPh>
    <rPh sb="2" eb="4">
      <t>ホウホウ</t>
    </rPh>
    <phoneticPr fontId="3"/>
  </si>
  <si>
    <t>施設内における掲示</t>
    <rPh sb="0" eb="2">
      <t>シセツ</t>
    </rPh>
    <rPh sb="2" eb="3">
      <t>ナイ</t>
    </rPh>
    <rPh sb="7" eb="9">
      <t>ケイジ</t>
    </rPh>
    <phoneticPr fontId="3"/>
  </si>
  <si>
    <t>複数選択可</t>
    <rPh sb="0" eb="2">
      <t>フクスウ</t>
    </rPh>
    <rPh sb="2" eb="4">
      <t>センタク</t>
    </rPh>
    <rPh sb="4" eb="5">
      <t>カ</t>
    </rPh>
    <phoneticPr fontId="3"/>
  </si>
  <si>
    <t>津波防災地域づくりに関する法律に基づき、避難確保計画を公表する必要があります。
施設における公表方法を選択、記入してください。</t>
    <rPh sb="0" eb="2">
      <t>ツナミ</t>
    </rPh>
    <rPh sb="2" eb="4">
      <t>ボウサイ</t>
    </rPh>
    <rPh sb="4" eb="6">
      <t>チイキ</t>
    </rPh>
    <rPh sb="10" eb="11">
      <t>カン</t>
    </rPh>
    <rPh sb="13" eb="15">
      <t>ホウリツ</t>
    </rPh>
    <rPh sb="16" eb="17">
      <t>モト</t>
    </rPh>
    <rPh sb="20" eb="22">
      <t>ヒナン</t>
    </rPh>
    <rPh sb="22" eb="24">
      <t>カクホ</t>
    </rPh>
    <rPh sb="24" eb="26">
      <t>ケイカク</t>
    </rPh>
    <rPh sb="27" eb="29">
      <t>コウヒョウ</t>
    </rPh>
    <rPh sb="31" eb="33">
      <t>ヒツヨウ</t>
    </rPh>
    <rPh sb="40" eb="42">
      <t>シセツ</t>
    </rPh>
    <rPh sb="46" eb="48">
      <t>コウヒョウ</t>
    </rPh>
    <rPh sb="48" eb="50">
      <t>ホウホウ</t>
    </rPh>
    <rPh sb="51" eb="53">
      <t>センタク</t>
    </rPh>
    <rPh sb="54" eb="56">
      <t>キニュウ</t>
    </rPh>
    <phoneticPr fontId="3"/>
  </si>
  <si>
    <t>施設ホームページに掲載</t>
    <rPh sb="0" eb="2">
      <t>シセツ</t>
    </rPh>
    <rPh sb="9" eb="11">
      <t>ケイサイ</t>
    </rPh>
    <phoneticPr fontId="3"/>
  </si>
  <si>
    <t>その他を選択の場合、方法を記載（例：施設利用者にチラシを配布など）</t>
    <rPh sb="2" eb="3">
      <t>タ</t>
    </rPh>
    <rPh sb="4" eb="6">
      <t>センタク</t>
    </rPh>
    <rPh sb="7" eb="9">
      <t>バアイ</t>
    </rPh>
    <rPh sb="10" eb="12">
      <t>ホウホウ</t>
    </rPh>
    <rPh sb="13" eb="15">
      <t>キサイ</t>
    </rPh>
    <rPh sb="16" eb="17">
      <t>レイ</t>
    </rPh>
    <rPh sb="18" eb="20">
      <t>シセツ</t>
    </rPh>
    <rPh sb="20" eb="23">
      <t>リヨウシャ</t>
    </rPh>
    <rPh sb="28" eb="30">
      <t>ハイフ</t>
    </rPh>
    <phoneticPr fontId="3"/>
  </si>
  <si>
    <t>避難場所を設定し、設定した場所や避難ルートが避難時に、橋の落橋などで通行困難とならないことを確認してください。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7" eb="28">
      <t>ハシ</t>
    </rPh>
    <rPh sb="29" eb="31">
      <t>ラッキョウ</t>
    </rPh>
    <rPh sb="34" eb="36">
      <t>ツウコウ</t>
    </rPh>
    <rPh sb="36" eb="38">
      <t>コンナン</t>
    </rPh>
    <rPh sb="46" eb="48">
      <t>カクニ</t>
    </rPh>
    <phoneticPr fontId="3"/>
  </si>
  <si>
    <t>3．計画の公表</t>
    <rPh sb="5" eb="7">
      <t>コウヒョウ</t>
    </rPh>
    <phoneticPr fontId="3"/>
  </si>
  <si>
    <t>　作成した計画は下記の方法により利用者等へ公表する。</t>
    <rPh sb="1" eb="3">
      <t>サクセイ</t>
    </rPh>
    <rPh sb="8" eb="10">
      <t>カキ</t>
    </rPh>
    <rPh sb="11" eb="13">
      <t>ホウホウ</t>
    </rPh>
    <rPh sb="16" eb="19">
      <t>リヨウシャ</t>
    </rPh>
    <rPh sb="19" eb="20">
      <t>トウ</t>
    </rPh>
    <rPh sb="21" eb="23">
      <t>コウヒョウ</t>
    </rPh>
    <phoneticPr fontId="3"/>
  </si>
  <si>
    <t>（</t>
    <phoneticPr fontId="3"/>
  </si>
  <si>
    <t>）</t>
    <phoneticPr fontId="3"/>
  </si>
  <si>
    <t xml:space="preserve">4．計画の適用範囲 </t>
    <phoneticPr fontId="3"/>
  </si>
  <si>
    <t>別紙１</t>
    <phoneticPr fontId="3"/>
  </si>
  <si>
    <t xml:space="preserve">5．防災体制 </t>
    <phoneticPr fontId="3"/>
  </si>
  <si>
    <t>津波情報等の情報収集</t>
    <rPh sb="0" eb="2">
      <t>ツナミ</t>
    </rPh>
    <rPh sb="2" eb="4">
      <t>ジョウホウ</t>
    </rPh>
    <rPh sb="4" eb="5">
      <t>トウ</t>
    </rPh>
    <rPh sb="6" eb="8">
      <t>ジョウホウ</t>
    </rPh>
    <rPh sb="8" eb="10">
      <t>シュウシュウ</t>
    </rPh>
    <phoneticPr fontId="3"/>
  </si>
  <si>
    <r>
      <t>Ø</t>
    </r>
    <r>
      <rPr>
        <sz val="14"/>
        <rFont val="Times New Roman"/>
        <family val="1"/>
      </rPr>
      <t xml:space="preserve"> </t>
    </r>
    <phoneticPr fontId="3"/>
  </si>
  <si>
    <t>※１</t>
    <phoneticPr fontId="3"/>
  </si>
  <si>
    <t xml:space="preserve">6．情報収集及び伝達 </t>
    <phoneticPr fontId="3"/>
  </si>
  <si>
    <r>
      <t>(1)</t>
    </r>
    <r>
      <rPr>
        <sz val="7"/>
        <rFont val="Times New Roman"/>
        <family val="1"/>
      </rPr>
      <t xml:space="preserve">    </t>
    </r>
    <r>
      <rPr>
        <sz val="14"/>
        <rFont val="ＭＳ ゴシック"/>
        <family val="3"/>
        <charset val="128"/>
      </rPr>
      <t>情報収集</t>
    </r>
  </si>
  <si>
    <t>提供される情報に加えて、施設周辺の道路の状況、斜面に危険な前兆が無いか等、施設内から確認を行う。</t>
    <phoneticPr fontId="3"/>
  </si>
  <si>
    <t xml:space="preserve">7．避難誘導 </t>
    <phoneticPr fontId="3"/>
  </si>
  <si>
    <t>　避難先までの移動手段は、以下のとおりとする。</t>
    <rPh sb="1" eb="3">
      <t>ヒナン</t>
    </rPh>
    <rPh sb="3" eb="4">
      <t>サキ</t>
    </rPh>
    <rPh sb="7" eb="9">
      <t>イドウ</t>
    </rPh>
    <rPh sb="9" eb="11">
      <t>シュダン</t>
    </rPh>
    <rPh sb="13" eb="15">
      <t>イカ</t>
    </rPh>
    <phoneticPr fontId="3"/>
  </si>
  <si>
    <t xml:space="preserve"> これらの資器材等については、日頃からその維持管理に努めるものとする。</t>
    <phoneticPr fontId="3"/>
  </si>
  <si>
    <t>避難誘導</t>
    <phoneticPr fontId="3"/>
  </si>
  <si>
    <t>そのほか</t>
    <phoneticPr fontId="3"/>
  </si>
  <si>
    <t>■避難訓練</t>
    <rPh sb="1" eb="3">
      <t>ヒナン</t>
    </rPh>
    <rPh sb="3" eb="5">
      <t>クンレン</t>
    </rPh>
    <phoneticPr fontId="3"/>
  </si>
  <si>
    <t>■避難訓練の実施報告</t>
    <rPh sb="1" eb="3">
      <t>ヒナン</t>
    </rPh>
    <rPh sb="3" eb="5">
      <t>クンレン</t>
    </rPh>
    <rPh sb="6" eb="8">
      <t>ジッシ</t>
    </rPh>
    <rPh sb="8" eb="10">
      <t>ホウコク</t>
    </rPh>
    <phoneticPr fontId="3"/>
  </si>
  <si>
    <t>　避難訓練を実施した場合には、津波地域づくり法７１条第２項に基づき、実施結果を市町村長に報告する。</t>
    <rPh sb="1" eb="3">
      <t>ヒナン</t>
    </rPh>
    <rPh sb="3" eb="5">
      <t>クンレン</t>
    </rPh>
    <rPh sb="6" eb="8">
      <t>ジッシ</t>
    </rPh>
    <rPh sb="10" eb="12">
      <t>バアイ</t>
    </rPh>
    <rPh sb="15" eb="17">
      <t>ツナミ</t>
    </rPh>
    <rPh sb="17" eb="19">
      <t>チイキ</t>
    </rPh>
    <rPh sb="22" eb="23">
      <t>ホウ</t>
    </rPh>
    <rPh sb="25" eb="26">
      <t>ジョウ</t>
    </rPh>
    <rPh sb="26" eb="27">
      <t>ダイ</t>
    </rPh>
    <rPh sb="28" eb="29">
      <t>コウ</t>
    </rPh>
    <rPh sb="30" eb="31">
      <t>モト</t>
    </rPh>
    <rPh sb="34" eb="36">
      <t>ジッシ</t>
    </rPh>
    <rPh sb="36" eb="38">
      <t>ケッカ</t>
    </rPh>
    <rPh sb="39" eb="41">
      <t>シチョウ</t>
    </rPh>
    <rPh sb="41" eb="43">
      <t>ソンチョウ</t>
    </rPh>
    <phoneticPr fontId="3"/>
  </si>
  <si>
    <t>津波</t>
    <rPh sb="0" eb="2">
      <t>ツナミ</t>
    </rPh>
    <phoneticPr fontId="3"/>
  </si>
  <si>
    <t>津　波</t>
    <rPh sb="0" eb="1">
      <t>ツ</t>
    </rPh>
    <rPh sb="2" eb="3">
      <t>ハ</t>
    </rPh>
    <phoneticPr fontId="3"/>
  </si>
  <si>
    <t>区分</t>
    <rPh sb="0" eb="2">
      <t>クブン</t>
    </rPh>
    <phoneticPr fontId="3"/>
  </si>
  <si>
    <t>（計画の公表）</t>
    <rPh sb="1" eb="3">
      <t>ケイカク</t>
    </rPh>
    <rPh sb="4" eb="6">
      <t>コウヒョウ</t>
    </rPh>
    <phoneticPr fontId="3"/>
  </si>
  <si>
    <t>（避難場所が</t>
    <phoneticPr fontId="3"/>
  </si>
  <si>
    <t>　指定緊急避難場所以外の場合に入力）</t>
    <rPh sb="1" eb="5">
      <t>シテイキンキュウ</t>
    </rPh>
    <rPh sb="5" eb="9">
      <t>ヒナンバショ</t>
    </rPh>
    <rPh sb="9" eb="11">
      <t>イガイ</t>
    </rPh>
    <rPh sb="12" eb="14">
      <t>バアイ</t>
    </rPh>
    <rPh sb="15" eb="17">
      <t>ニュウリョク</t>
    </rPh>
    <phoneticPr fontId="3"/>
  </si>
  <si>
    <t>貴施設における、避難に伴うリスクを踏まえ、必要がある場合、屋内安全確保を図る場所を設定してください。</t>
    <rPh sb="0" eb="1">
      <t>キ</t>
    </rPh>
    <rPh sb="1" eb="3">
      <t>シセツ</t>
    </rPh>
    <rPh sb="8" eb="10">
      <t>ヒナン</t>
    </rPh>
    <rPh sb="11" eb="12">
      <t>トモナ</t>
    </rPh>
    <rPh sb="17" eb="18">
      <t>フ</t>
    </rPh>
    <rPh sb="21" eb="23">
      <t>ヒツヨウ</t>
    </rPh>
    <rPh sb="26" eb="28">
      <t>バアイ</t>
    </rPh>
    <rPh sb="29" eb="31">
      <t>オクナイ</t>
    </rPh>
    <rPh sb="31" eb="33">
      <t>アンゼン</t>
    </rPh>
    <rPh sb="33" eb="35">
      <t>カクホ</t>
    </rPh>
    <rPh sb="36" eb="37">
      <t>ハカ</t>
    </rPh>
    <rPh sb="38" eb="40">
      <t>バショ</t>
    </rPh>
    <rPh sb="41" eb="43">
      <t>セッテイ</t>
    </rPh>
    <phoneticPr fontId="3"/>
  </si>
  <si>
    <t>建物全体の階数</t>
    <phoneticPr fontId="3"/>
  </si>
  <si>
    <t>名</t>
    <rPh sb="0" eb="1">
      <t>メイ</t>
    </rPh>
    <phoneticPr fontId="3"/>
  </si>
  <si>
    <t>台</t>
    <rPh sb="0" eb="1">
      <t>ダイ</t>
    </rPh>
    <phoneticPr fontId="3"/>
  </si>
  <si>
    <t>　情報収集・伝達及び避難誘導の際に使用する施設及び資器材については、下表「避難確保資器材等一覧」に示すとおりである。</t>
    <phoneticPr fontId="3"/>
  </si>
  <si>
    <t>　従業員、施設利用者等への防災教育及び訓練は、以下のとおり実施する。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9" eb="31">
      <t>ジッシ</t>
    </rPh>
    <phoneticPr fontId="3"/>
  </si>
  <si>
    <t>　連絡体制及び防災体制は、以下のとおりとする。</t>
    <rPh sb="1" eb="3">
      <t>レンラク</t>
    </rPh>
    <rPh sb="3" eb="5">
      <t>タイセイ</t>
    </rPh>
    <rPh sb="5" eb="6">
      <t>オヨ</t>
    </rPh>
    <rPh sb="7" eb="9">
      <t>ボウサイ</t>
    </rPh>
    <rPh sb="9" eb="11">
      <t>タイセイ</t>
    </rPh>
    <rPh sb="13" eb="15">
      <t>イカ</t>
    </rPh>
    <phoneticPr fontId="3"/>
  </si>
  <si>
    <t>　避難先までの避難経路については、「別紙１　避難経路図」のとおりとする。</t>
    <rPh sb="1" eb="3">
      <t>ヒナン</t>
    </rPh>
    <rPh sb="3" eb="4">
      <t>サキ</t>
    </rPh>
    <rPh sb="7" eb="9">
      <t>ヒナン</t>
    </rPh>
    <rPh sb="9" eb="11">
      <t>ケイロ</t>
    </rPh>
    <rPh sb="18" eb="20">
      <t>ベッシ</t>
    </rPh>
    <rPh sb="22" eb="24">
      <t>ヒナン</t>
    </rPh>
    <rPh sb="24" eb="26">
      <t>ケイロ</t>
    </rPh>
    <rPh sb="26" eb="27">
      <t>ズ</t>
    </rPh>
    <phoneticPr fontId="3"/>
  </si>
  <si>
    <t>　収集する主な情報及び収集方法は、以下のとおりとする。</t>
    <phoneticPr fontId="3"/>
  </si>
  <si>
    <t>利用形態</t>
    <rPh sb="0" eb="2">
      <t>リヨウ</t>
    </rPh>
    <rPh sb="2" eb="4">
      <t>ケイタイ</t>
    </rPh>
    <phoneticPr fontId="3"/>
  </si>
  <si>
    <t>利用形態</t>
    <rPh sb="0" eb="2">
      <t>リヨウ</t>
    </rPh>
    <rPh sb="2" eb="4">
      <t>ケイタイ</t>
    </rPh>
    <phoneticPr fontId="3"/>
  </si>
  <si>
    <t>【施設が有する災害リスク】</t>
    <rPh sb="1" eb="3">
      <t>シセツ</t>
    </rPh>
    <rPh sb="4" eb="5">
      <t>ユウ</t>
    </rPh>
    <rPh sb="7" eb="9">
      <t>サイガイ</t>
    </rPh>
    <phoneticPr fontId="3"/>
  </si>
  <si>
    <t>津波災害警戒区域</t>
    <rPh sb="0" eb="2">
      <t>ツナミ</t>
    </rPh>
    <rPh sb="2" eb="8">
      <t>サイガイケイカイクイキ</t>
    </rPh>
    <phoneticPr fontId="3"/>
  </si>
  <si>
    <t>基準水位</t>
    <rPh sb="0" eb="2">
      <t>キジュン</t>
    </rPh>
    <rPh sb="2" eb="4">
      <t>スイイ</t>
    </rPh>
    <phoneticPr fontId="3"/>
  </si>
  <si>
    <t>津波到達時間</t>
    <rPh sb="0" eb="2">
      <t>ツナミ</t>
    </rPh>
    <rPh sb="2" eb="4">
      <t>トウタツ</t>
    </rPh>
    <rPh sb="4" eb="6">
      <t>ジカン</t>
    </rPh>
    <phoneticPr fontId="3"/>
  </si>
  <si>
    <t>　施設が有する災害リスク</t>
    <rPh sb="1" eb="3">
      <t>シセツ</t>
    </rPh>
    <rPh sb="4" eb="5">
      <t>ユウ</t>
    </rPh>
    <rPh sb="7" eb="9">
      <t>サイガイ</t>
    </rPh>
    <phoneticPr fontId="3"/>
  </si>
  <si>
    <t>基準水位</t>
    <rPh sb="0" eb="2">
      <t>キジュン</t>
    </rPh>
    <rPh sb="2" eb="4">
      <t>スイイ</t>
    </rPh>
    <phoneticPr fontId="3"/>
  </si>
  <si>
    <t>ｍ</t>
    <phoneticPr fontId="3"/>
  </si>
  <si>
    <t>津波到達時間</t>
    <rPh sb="0" eb="2">
      <t>ツナミ</t>
    </rPh>
    <rPh sb="2" eb="4">
      <t>トウタツ</t>
    </rPh>
    <rPh sb="4" eb="6">
      <t>ジカン</t>
    </rPh>
    <phoneticPr fontId="3"/>
  </si>
  <si>
    <t>分</t>
    <rPh sb="0" eb="1">
      <t>フン</t>
    </rPh>
    <phoneticPr fontId="3"/>
  </si>
  <si>
    <t>建物の階数</t>
    <rPh sb="0" eb="2">
      <t>タテモノ</t>
    </rPh>
    <rPh sb="3" eb="5">
      <t>カイスウ</t>
    </rPh>
    <phoneticPr fontId="3"/>
  </si>
  <si>
    <t>通所</t>
    <rPh sb="0" eb="2">
      <t>ツウショ</t>
    </rPh>
    <phoneticPr fontId="3"/>
  </si>
  <si>
    <t>入所（長期）</t>
    <rPh sb="0" eb="2">
      <t>ニュウショ</t>
    </rPh>
    <rPh sb="3" eb="5">
      <t>チョウキ</t>
    </rPh>
    <phoneticPr fontId="3"/>
  </si>
  <si>
    <t>入所（短期）</t>
    <rPh sb="0" eb="2">
      <t>ニュウショ</t>
    </rPh>
    <rPh sb="3" eb="5">
      <t>タンキ</t>
    </rPh>
    <phoneticPr fontId="3"/>
  </si>
  <si>
    <t>洪水や高潮及び土砂災害時は、緊急避難場所を開放しますので注意して下さい。</t>
    <rPh sb="0" eb="2">
      <t>コウズイ</t>
    </rPh>
    <rPh sb="3" eb="5">
      <t>タカシオ</t>
    </rPh>
    <rPh sb="5" eb="6">
      <t>オヨ</t>
    </rPh>
    <rPh sb="7" eb="9">
      <t>ドシャ</t>
    </rPh>
    <rPh sb="9" eb="11">
      <t>サイガイ</t>
    </rPh>
    <rPh sb="11" eb="12">
      <t>ジ</t>
    </rPh>
    <rPh sb="14" eb="16">
      <t>キンキュウ</t>
    </rPh>
    <rPh sb="16" eb="18">
      <t>ヒナン</t>
    </rPh>
    <rPh sb="18" eb="20">
      <t>バショ</t>
    </rPh>
    <rPh sb="21" eb="23">
      <t>カイホウ</t>
    </rPh>
    <rPh sb="28" eb="30">
      <t>チュウイ</t>
    </rPh>
    <rPh sb="32" eb="33">
      <t>クダ</t>
    </rPh>
    <phoneticPr fontId="3"/>
  </si>
  <si>
    <t>津波注意報の発表</t>
    <rPh sb="0" eb="2">
      <t>ツナミ</t>
    </rPh>
    <rPh sb="2" eb="5">
      <t>チュウイホウ</t>
    </rPh>
    <rPh sb="6" eb="8">
      <t>ハッピョウ</t>
    </rPh>
    <phoneticPr fontId="3"/>
  </si>
  <si>
    <t>大津波警報の発表</t>
    <rPh sb="0" eb="3">
      <t>オオツナミ</t>
    </rPh>
    <rPh sb="3" eb="5">
      <t>ケイホウ</t>
    </rPh>
    <rPh sb="6" eb="8">
      <t>ハッピョウ</t>
    </rPh>
    <phoneticPr fontId="3"/>
  </si>
  <si>
    <t>避難指示の発表</t>
    <rPh sb="0" eb="2">
      <t>ヒナン</t>
    </rPh>
    <rPh sb="2" eb="4">
      <t>シジ</t>
    </rPh>
    <rPh sb="5" eb="7">
      <t>ハッピョウ</t>
    </rPh>
    <phoneticPr fontId="3"/>
  </si>
  <si>
    <t>避難誘導開始</t>
    <rPh sb="0" eb="2">
      <t>ヒナン</t>
    </rPh>
    <rPh sb="2" eb="4">
      <t>ユウドウ</t>
    </rPh>
    <rPh sb="4" eb="6">
      <t>カイシ</t>
    </rPh>
    <phoneticPr fontId="3"/>
  </si>
  <si>
    <t>強い揺れ又は長時間ゆっくりとした揺れを感じた場合には、市からの避難指示等の発表や気象庁の津波警報等の発表前であっても、施設の被害状況や周辺状況などを踏まえ、自発的かつ速やかに立ち退き避難をすることが重要である。</t>
    <rPh sb="19" eb="20">
      <t>カン</t>
    </rPh>
    <rPh sb="22" eb="24">
      <t>バアイ</t>
    </rPh>
    <rPh sb="27" eb="28">
      <t>シ</t>
    </rPh>
    <rPh sb="31" eb="33">
      <t>ヒナン</t>
    </rPh>
    <rPh sb="33" eb="35">
      <t>シジ</t>
    </rPh>
    <rPh sb="35" eb="36">
      <t>トウ</t>
    </rPh>
    <rPh sb="37" eb="39">
      <t>ハッピョウ</t>
    </rPh>
    <rPh sb="40" eb="43">
      <t>キショウチョウ</t>
    </rPh>
    <rPh sb="44" eb="46">
      <t>ツナミ</t>
    </rPh>
    <rPh sb="46" eb="48">
      <t>ケイホウ</t>
    </rPh>
    <rPh sb="48" eb="49">
      <t>トウ</t>
    </rPh>
    <rPh sb="50" eb="52">
      <t>ハッピョウ</t>
    </rPh>
    <rPh sb="52" eb="53">
      <t>マエ</t>
    </rPh>
    <rPh sb="59" eb="61">
      <t>シセツ</t>
    </rPh>
    <rPh sb="62" eb="64">
      <t>ヒガイ</t>
    </rPh>
    <rPh sb="64" eb="66">
      <t>ジョウキョウ</t>
    </rPh>
    <rPh sb="67" eb="69">
      <t>シュウヘン</t>
    </rPh>
    <rPh sb="69" eb="71">
      <t>ジョウキョウ</t>
    </rPh>
    <rPh sb="74" eb="75">
      <t>フ</t>
    </rPh>
    <rPh sb="78" eb="81">
      <t>ジハツテキ</t>
    </rPh>
    <rPh sb="83" eb="84">
      <t>スミ</t>
    </rPh>
    <rPh sb="87" eb="88">
      <t>タ</t>
    </rPh>
    <rPh sb="89" eb="90">
      <t>ノ</t>
    </rPh>
    <rPh sb="91" eb="93">
      <t>ヒナン</t>
    </rPh>
    <rPh sb="99" eb="101">
      <t>ジュウヨウ</t>
    </rPh>
    <phoneticPr fontId="3"/>
  </si>
  <si>
    <t xml:space="preserve">【避難情報】
避難指示
高齢者等避難
</t>
    <rPh sb="1" eb="3">
      <t>ヒナン</t>
    </rPh>
    <rPh sb="3" eb="5">
      <t>ジョウホウ</t>
    </rPh>
    <rPh sb="13" eb="16">
      <t>コウレイシャ</t>
    </rPh>
    <rPh sb="16" eb="17">
      <t>トウ</t>
    </rPh>
    <rPh sb="17" eb="19">
      <t>ヒナン</t>
    </rPh>
    <phoneticPr fontId="3"/>
  </si>
  <si>
    <t>緊急速報メール</t>
    <rPh sb="0" eb="2">
      <t>キンキュウ</t>
    </rPh>
    <rPh sb="2" eb="4">
      <t>ソクホウ</t>
    </rPh>
    <phoneticPr fontId="3"/>
  </si>
  <si>
    <t>【津波情報】
警報・注意報</t>
    <rPh sb="1" eb="3">
      <t>ツナミ</t>
    </rPh>
    <rPh sb="3" eb="5">
      <t>ジョウホウ</t>
    </rPh>
    <rPh sb="7" eb="9">
      <t>ケイホウ</t>
    </rPh>
    <rPh sb="10" eb="12">
      <t>チュウイ</t>
    </rPh>
    <rPh sb="12" eb="13">
      <t>ホウ</t>
    </rPh>
    <phoneticPr fontId="3"/>
  </si>
  <si>
    <t>車両</t>
  </si>
  <si>
    <t>状況把握、指揮</t>
    <rPh sb="0" eb="2">
      <t>ジョウキョウ</t>
    </rPh>
    <rPh sb="2" eb="4">
      <t>ハアク</t>
    </rPh>
    <rPh sb="5" eb="7">
      <t>シキ</t>
    </rPh>
    <phoneticPr fontId="3"/>
  </si>
  <si>
    <t>統括指揮者</t>
    <rPh sb="0" eb="2">
      <t>トウカツ</t>
    </rPh>
    <rPh sb="2" eb="5">
      <t>シキシャ</t>
    </rPh>
    <phoneticPr fontId="3"/>
  </si>
  <si>
    <t>　表内の事項のほか、統括指揮者の指揮命令に従うものとする。</t>
    <rPh sb="2" eb="3">
      <t>ナイ</t>
    </rPh>
    <rPh sb="4" eb="6">
      <t>ジコウ</t>
    </rPh>
    <rPh sb="12" eb="15">
      <t>シキシャ</t>
    </rPh>
    <phoneticPr fontId="3"/>
  </si>
  <si>
    <t>統括指揮者</t>
    <rPh sb="0" eb="2">
      <t>トウカツ</t>
    </rPh>
    <rPh sb="2" eb="5">
      <t>シキシャ</t>
    </rPh>
    <phoneticPr fontId="3"/>
  </si>
  <si>
    <t>避難の完了</t>
    <rPh sb="0" eb="2">
      <t>ヒナン</t>
    </rPh>
    <rPh sb="3" eb="5">
      <t>カンリョウ</t>
    </rPh>
    <phoneticPr fontId="3"/>
  </si>
  <si>
    <t>避難先での資機材の管理</t>
    <rPh sb="0" eb="2">
      <t>ヒナン</t>
    </rPh>
    <rPh sb="2" eb="3">
      <t>サキ</t>
    </rPh>
    <rPh sb="5" eb="8">
      <t>シキザイ</t>
    </rPh>
    <rPh sb="9" eb="11">
      <t>カンリ</t>
    </rPh>
    <phoneticPr fontId="3"/>
  </si>
  <si>
    <t>避難場所</t>
    <rPh sb="0" eb="2">
      <t>ヒナン</t>
    </rPh>
    <rPh sb="2" eb="4">
      <t>バショ</t>
    </rPh>
    <phoneticPr fontId="3"/>
  </si>
  <si>
    <t>名称</t>
    <rPh sb="0" eb="2">
      <t>メイショウ</t>
    </rPh>
    <phoneticPr fontId="3"/>
  </si>
  <si>
    <t>移動距離</t>
    <rPh sb="0" eb="2">
      <t>イドウ</t>
    </rPh>
    <rPh sb="2" eb="4">
      <t>キョリ</t>
    </rPh>
    <phoneticPr fontId="3"/>
  </si>
  <si>
    <t>移動手段</t>
    <rPh sb="0" eb="2">
      <t>イドウ</t>
    </rPh>
    <rPh sb="2" eb="4">
      <t>シュダン</t>
    </rPh>
    <phoneticPr fontId="3"/>
  </si>
  <si>
    <t>避難に要する時間</t>
    <rPh sb="0" eb="2">
      <t>ヒナン</t>
    </rPh>
    <rPh sb="3" eb="4">
      <t>ヨウ</t>
    </rPh>
    <rPh sb="6" eb="8">
      <t>ジカン</t>
    </rPh>
    <phoneticPr fontId="3"/>
  </si>
  <si>
    <t>避難開始基準</t>
    <rPh sb="0" eb="2">
      <t>ヒナン</t>
    </rPh>
    <rPh sb="2" eb="4">
      <t>カイシ</t>
    </rPh>
    <rPh sb="4" eb="6">
      <t>キジュン</t>
    </rPh>
    <phoneticPr fontId="3"/>
  </si>
  <si>
    <t>屋内安全確保</t>
    <rPh sb="0" eb="6">
      <t>オクナイアンゼンカクホ</t>
    </rPh>
    <phoneticPr fontId="3"/>
  </si>
  <si>
    <t>避難に要する時間</t>
    <rPh sb="0" eb="2">
      <t>ヒナン</t>
    </rPh>
    <rPh sb="3" eb="4">
      <t>ヨウ</t>
    </rPh>
    <rPh sb="6" eb="8">
      <t>ジカン</t>
    </rPh>
    <phoneticPr fontId="3"/>
  </si>
  <si>
    <t>分</t>
    <rPh sb="0" eb="1">
      <t>フン</t>
    </rPh>
    <phoneticPr fontId="3"/>
  </si>
  <si>
    <t>20分</t>
    <rPh sb="2" eb="3">
      <t>フン</t>
    </rPh>
    <phoneticPr fontId="3"/>
  </si>
  <si>
    <t>避難判断基準</t>
    <rPh sb="0" eb="2">
      <t>ヒナン</t>
    </rPh>
    <rPh sb="2" eb="4">
      <t>ハンダン</t>
    </rPh>
    <rPh sb="4" eb="6">
      <t>キジュン</t>
    </rPh>
    <phoneticPr fontId="3"/>
  </si>
  <si>
    <t>警戒レベル３　高齢者等避難</t>
    <rPh sb="0" eb="2">
      <t>ケイカイ</t>
    </rPh>
    <rPh sb="7" eb="11">
      <t>コウレイシャトウ</t>
    </rPh>
    <rPh sb="11" eb="13">
      <t>ヒナン</t>
    </rPh>
    <phoneticPr fontId="3"/>
  </si>
  <si>
    <t>警戒レベル４　避難指示</t>
    <rPh sb="0" eb="2">
      <t>ケイカイ</t>
    </rPh>
    <rPh sb="7" eb="9">
      <t>ヒナン</t>
    </rPh>
    <rPh sb="9" eb="11">
      <t>シジ</t>
    </rPh>
    <phoneticPr fontId="3"/>
  </si>
  <si>
    <t>強い地震発生</t>
    <rPh sb="0" eb="1">
      <t>ツヨ</t>
    </rPh>
    <rPh sb="2" eb="4">
      <t>ジシン</t>
    </rPh>
    <rPh sb="4" eb="6">
      <t>ハッセイ</t>
    </rPh>
    <phoneticPr fontId="3"/>
  </si>
  <si>
    <t>津波警報、大津波警報</t>
    <rPh sb="0" eb="2">
      <t>ツナミ</t>
    </rPh>
    <rPh sb="2" eb="4">
      <t>ケイホウ</t>
    </rPh>
    <rPh sb="5" eb="8">
      <t>オオツナミ</t>
    </rPh>
    <rPh sb="8" eb="10">
      <t>ケイホウ</t>
    </rPh>
    <phoneticPr fontId="3"/>
  </si>
  <si>
    <t>清水区三保○番○号</t>
    <rPh sb="0" eb="3">
      <t>シミズク</t>
    </rPh>
    <rPh sb="3" eb="5">
      <t>ミホ</t>
    </rPh>
    <rPh sb="6" eb="7">
      <t>バン</t>
    </rPh>
    <rPh sb="8" eb="9">
      <t>ゴウ</t>
    </rPh>
    <phoneticPr fontId="3"/>
  </si>
  <si>
    <t>静岡市</t>
    <rPh sb="0" eb="3">
      <t>シズオカシ</t>
    </rPh>
    <phoneticPr fontId="3"/>
  </si>
  <si>
    <t>平日と異なる</t>
  </si>
  <si>
    <t>✔</t>
  </si>
  <si>
    <t>有</t>
  </si>
  <si>
    <t>新規採用の従業員</t>
  </si>
  <si>
    <t>防災情報及び避難誘導</t>
  </si>
  <si>
    <t>全従業員及び利用者</t>
  </si>
  <si>
    <t>施設の３階</t>
    <rPh sb="0" eb="2">
      <t>シセツ</t>
    </rPh>
    <rPh sb="4" eb="5">
      <t>カイ</t>
    </rPh>
    <phoneticPr fontId="3"/>
  </si>
  <si>
    <t>３階</t>
    <rPh sb="1" eb="2">
      <t>カイ</t>
    </rPh>
    <phoneticPr fontId="3"/>
  </si>
  <si>
    <t>　実施結果の報告は、「避難訓練実施報告書」により行う。</t>
    <rPh sb="1" eb="3">
      <t>ジッシ</t>
    </rPh>
    <rPh sb="3" eb="5">
      <t>ケッカ</t>
    </rPh>
    <rPh sb="6" eb="8">
      <t>ホウコク</t>
    </rPh>
    <rPh sb="11" eb="13">
      <t>ヒナン</t>
    </rPh>
    <rPh sb="13" eb="15">
      <t>クンレン</t>
    </rPh>
    <rPh sb="15" eb="17">
      <t>ジッシ</t>
    </rPh>
    <rPh sb="17" eb="20">
      <t>ホウコクショ</t>
    </rPh>
    <rPh sb="24" eb="25">
      <t>オコナ</t>
    </rPh>
    <phoneticPr fontId="3"/>
  </si>
  <si>
    <t>清水三保第一小学校</t>
    <rPh sb="0" eb="2">
      <t>シミズ</t>
    </rPh>
    <rPh sb="2" eb="4">
      <t>ミホ</t>
    </rPh>
    <rPh sb="4" eb="6">
      <t>ダイイチ</t>
    </rPh>
    <rPh sb="6" eb="9">
      <t>ショウガッコウ</t>
    </rPh>
    <phoneticPr fontId="3"/>
  </si>
  <si>
    <t>清水区三保1069-1</t>
    <rPh sb="0" eb="3">
      <t>シミズク</t>
    </rPh>
    <rPh sb="3" eb="5">
      <t>ミホ</t>
    </rPh>
    <phoneticPr fontId="3"/>
  </si>
  <si>
    <t>清水区三保1069-1</t>
    <rPh sb="0" eb="3">
      <t>シミズク</t>
    </rPh>
    <rPh sb="3" eb="5">
      <t>ミホ</t>
    </rPh>
    <phoneticPr fontId="3"/>
  </si>
  <si>
    <t>遠地地震に関する情報の中で津波到達予想時刻等の情報が発表された場合　※１</t>
    <phoneticPr fontId="3"/>
  </si>
  <si>
    <t>地震に伴う強い揺れ又は長時間ゆっくりとした揺れを感じた場合</t>
    <phoneticPr fontId="3"/>
  </si>
  <si>
    <t>注意</t>
    <rPh sb="0" eb="2">
      <t>チュウイ</t>
    </rPh>
    <phoneticPr fontId="3"/>
  </si>
  <si>
    <t>避難方法</t>
    <rPh sb="0" eb="2">
      <t>ヒナン</t>
    </rPh>
    <rPh sb="2" eb="4">
      <t>ホウホウ</t>
    </rPh>
    <phoneticPr fontId="3"/>
  </si>
  <si>
    <t>避難方法</t>
    <rPh sb="0" eb="2">
      <t>ヒナン</t>
    </rPh>
    <rPh sb="2" eb="4">
      <t>ホウホウ</t>
    </rPh>
    <phoneticPr fontId="3"/>
  </si>
  <si>
    <t>南海トラフ臨時情報</t>
    <rPh sb="0" eb="2">
      <t>ナンカイ</t>
    </rPh>
    <rPh sb="5" eb="7">
      <t>リンジ</t>
    </rPh>
    <rPh sb="7" eb="9">
      <t>ジョウホウ</t>
    </rPh>
    <phoneticPr fontId="3"/>
  </si>
  <si>
    <t>利用者の家族等への引き渡し</t>
    <rPh sb="0" eb="2">
      <t>リヨウ</t>
    </rPh>
    <rPh sb="2" eb="3">
      <t>シャ</t>
    </rPh>
    <rPh sb="4" eb="6">
      <t>カゾク</t>
    </rPh>
    <rPh sb="6" eb="7">
      <t>トウ</t>
    </rPh>
    <rPh sb="9" eb="10">
      <t>ヒ</t>
    </rPh>
    <rPh sb="11" eb="12">
      <t>ワタ</t>
    </rPh>
    <phoneticPr fontId="3"/>
  </si>
  <si>
    <t>屋内安全確保</t>
    <rPh sb="0" eb="2">
      <t>オクナイ</t>
    </rPh>
    <rPh sb="2" eb="4">
      <t>アンゼン</t>
    </rPh>
    <rPh sb="4" eb="6">
      <t>カクホ</t>
    </rPh>
    <phoneticPr fontId="3"/>
  </si>
  <si>
    <t>車両</t>
    <rPh sb="0" eb="2">
      <t>シャリョウ</t>
    </rPh>
    <phoneticPr fontId="3"/>
  </si>
  <si>
    <t>徒歩</t>
    <rPh sb="0" eb="2">
      <t>トホ</t>
    </rPh>
    <phoneticPr fontId="3"/>
  </si>
  <si>
    <t>避難先（立退き避難の場合）</t>
    <rPh sb="0" eb="2">
      <t>ヒナン</t>
    </rPh>
    <rPh sb="2" eb="3">
      <t>サキ</t>
    </rPh>
    <rPh sb="4" eb="5">
      <t>タ</t>
    </rPh>
    <rPh sb="5" eb="6">
      <t>ノ</t>
    </rPh>
    <rPh sb="7" eb="9">
      <t>ヒナン</t>
    </rPh>
    <rPh sb="10" eb="12">
      <t>バアイ</t>
    </rPh>
    <phoneticPr fontId="3"/>
  </si>
  <si>
    <t>立退き避難</t>
    <rPh sb="0" eb="1">
      <t>タ</t>
    </rPh>
    <rPh sb="1" eb="2">
      <t>ノ</t>
    </rPh>
    <rPh sb="3" eb="5">
      <t>ヒナン</t>
    </rPh>
    <phoneticPr fontId="3"/>
  </si>
  <si>
    <t>情報連絡班</t>
  </si>
  <si>
    <t>情報連絡班</t>
    <phoneticPr fontId="3"/>
  </si>
  <si>
    <t>装備品等準備班</t>
    <phoneticPr fontId="3"/>
  </si>
  <si>
    <t>避難誘導班</t>
  </si>
  <si>
    <t>8．避難に必要な設備の整備</t>
    <rPh sb="2" eb="4">
      <t>ヒナン</t>
    </rPh>
    <rPh sb="5" eb="7">
      <t>ヒツヨウ</t>
    </rPh>
    <rPh sb="8" eb="10">
      <t>セツビ</t>
    </rPh>
    <rPh sb="11" eb="13">
      <t>セイビ</t>
    </rPh>
    <phoneticPr fontId="3"/>
  </si>
  <si>
    <t>　避難誘導の際に使用する設備等については、下表に示すとおりである。
　これらの設備等については、日頃からその維持管理に努めるものとする。</t>
    <rPh sb="1" eb="3">
      <t>ヒナン</t>
    </rPh>
    <rPh sb="3" eb="5">
      <t>ユウドウ</t>
    </rPh>
    <rPh sb="6" eb="7">
      <t>サイ</t>
    </rPh>
    <rPh sb="8" eb="10">
      <t>シヨウ</t>
    </rPh>
    <rPh sb="12" eb="14">
      <t>セツビ</t>
    </rPh>
    <rPh sb="14" eb="15">
      <t>トウ</t>
    </rPh>
    <rPh sb="21" eb="22">
      <t>シタ</t>
    </rPh>
    <rPh sb="22" eb="23">
      <t>ヒョウ</t>
    </rPh>
    <rPh sb="24" eb="25">
      <t>シメ</t>
    </rPh>
    <rPh sb="39" eb="41">
      <t>セツビ</t>
    </rPh>
    <rPh sb="41" eb="42">
      <t>トウ</t>
    </rPh>
    <rPh sb="48" eb="50">
      <t>ヒゴロ</t>
    </rPh>
    <rPh sb="54" eb="56">
      <t>イジ</t>
    </rPh>
    <rPh sb="56" eb="58">
      <t>カンリ</t>
    </rPh>
    <rPh sb="59" eb="60">
      <t>ツト</t>
    </rPh>
    <phoneticPr fontId="3"/>
  </si>
  <si>
    <t>　　</t>
    <phoneticPr fontId="3"/>
  </si>
  <si>
    <t>避難に必要な設備等</t>
    <rPh sb="0" eb="2">
      <t>ヒナン</t>
    </rPh>
    <rPh sb="3" eb="5">
      <t>ヒツヨウ</t>
    </rPh>
    <rPh sb="6" eb="8">
      <t>セツビ</t>
    </rPh>
    <rPh sb="8" eb="9">
      <t>トウ</t>
    </rPh>
    <phoneticPr fontId="3"/>
  </si>
  <si>
    <t>分類</t>
    <rPh sb="0" eb="2">
      <t>ブンルイ</t>
    </rPh>
    <phoneticPr fontId="3"/>
  </si>
  <si>
    <t>エレベーター</t>
    <phoneticPr fontId="3"/>
  </si>
  <si>
    <t>車椅子</t>
    <rPh sb="0" eb="3">
      <t>クルマイス</t>
    </rPh>
    <phoneticPr fontId="3"/>
  </si>
  <si>
    <t>その他</t>
    <rPh sb="2" eb="3">
      <t>タ</t>
    </rPh>
    <phoneticPr fontId="3"/>
  </si>
  <si>
    <t>上下階の移動のできる大型スロープの設置</t>
    <rPh sb="0" eb="2">
      <t>ジョウゲ</t>
    </rPh>
    <rPh sb="2" eb="3">
      <t>カイ</t>
    </rPh>
    <rPh sb="4" eb="6">
      <t>イドウ</t>
    </rPh>
    <rPh sb="10" eb="12">
      <t>オオガタ</t>
    </rPh>
    <rPh sb="17" eb="19">
      <t>セッチ</t>
    </rPh>
    <phoneticPr fontId="3"/>
  </si>
  <si>
    <t>数量</t>
    <rPh sb="0" eb="2">
      <t>スウリョウ</t>
    </rPh>
    <phoneticPr fontId="3"/>
  </si>
  <si>
    <t>設置場所、保管場所</t>
    <rPh sb="0" eb="2">
      <t>セッチ</t>
    </rPh>
    <rPh sb="2" eb="4">
      <t>バショ</t>
    </rPh>
    <rPh sb="5" eb="7">
      <t>ホカン</t>
    </rPh>
    <rPh sb="7" eb="9">
      <t>バショ</t>
    </rPh>
    <phoneticPr fontId="3"/>
  </si>
  <si>
    <t>設備等</t>
    <rPh sb="0" eb="2">
      <t>セツビ</t>
    </rPh>
    <rPh sb="2" eb="3">
      <t>トウ</t>
    </rPh>
    <phoneticPr fontId="3"/>
  </si>
  <si>
    <t>通常の設備</t>
    <rPh sb="0" eb="2">
      <t>ツウジョウ</t>
    </rPh>
    <rPh sb="3" eb="5">
      <t>セツビ</t>
    </rPh>
    <phoneticPr fontId="3"/>
  </si>
  <si>
    <t>緊急時の設備</t>
    <rPh sb="0" eb="3">
      <t>キンキュウジ</t>
    </rPh>
    <rPh sb="4" eb="6">
      <t>セツビ</t>
    </rPh>
    <phoneticPr fontId="3"/>
  </si>
  <si>
    <t>停電対策としての非常用電源の設置</t>
    <phoneticPr fontId="3"/>
  </si>
  <si>
    <t>土のう</t>
    <rPh sb="0" eb="1">
      <t>ド</t>
    </rPh>
    <phoneticPr fontId="3"/>
  </si>
  <si>
    <t>止水板</t>
    <rPh sb="0" eb="2">
      <t>シスイ</t>
    </rPh>
    <rPh sb="2" eb="3">
      <t>バン</t>
    </rPh>
    <phoneticPr fontId="3"/>
  </si>
  <si>
    <t>階段昇降機の設置</t>
    <rPh sb="0" eb="2">
      <t>カイダン</t>
    </rPh>
    <rPh sb="2" eb="5">
      <t>ショウコウキ</t>
    </rPh>
    <rPh sb="6" eb="8">
      <t>セッチ</t>
    </rPh>
    <phoneticPr fontId="3"/>
  </si>
  <si>
    <t xml:space="preserve">9．避難の確保を図るための施設の整備 </t>
    <phoneticPr fontId="3"/>
  </si>
  <si>
    <t>10．防災教育及び避難訓練の実施</t>
    <rPh sb="3" eb="5">
      <t>ボウサイ</t>
    </rPh>
    <rPh sb="5" eb="7">
      <t>キョウイク</t>
    </rPh>
    <rPh sb="7" eb="8">
      <t>オヨ</t>
    </rPh>
    <rPh sb="9" eb="11">
      <t>ヒナン</t>
    </rPh>
    <rPh sb="11" eb="13">
      <t>クンレン</t>
    </rPh>
    <rPh sb="14" eb="16">
      <t>ジッシ</t>
    </rPh>
    <phoneticPr fontId="3"/>
  </si>
  <si>
    <t>（避難に必要な設備の整備）</t>
    <rPh sb="1" eb="3">
      <t>ヒナン</t>
    </rPh>
    <rPh sb="4" eb="6">
      <t>ヒツヨウ</t>
    </rPh>
    <rPh sb="7" eb="9">
      <t>セツビ</t>
    </rPh>
    <rPh sb="10" eb="12">
      <t>セイビ</t>
    </rPh>
    <phoneticPr fontId="3"/>
  </si>
  <si>
    <t>エレベーター</t>
    <phoneticPr fontId="3"/>
  </si>
  <si>
    <t>上下階の移動のできる大型スロープの設置</t>
    <rPh sb="0" eb="2">
      <t>ジョウゲ</t>
    </rPh>
    <rPh sb="2" eb="3">
      <t>カイ</t>
    </rPh>
    <rPh sb="4" eb="6">
      <t>イドウ</t>
    </rPh>
    <rPh sb="10" eb="12">
      <t>オオガタ</t>
    </rPh>
    <rPh sb="17" eb="19">
      <t>セッチ</t>
    </rPh>
    <phoneticPr fontId="3"/>
  </si>
  <si>
    <t>車椅子</t>
    <rPh sb="0" eb="3">
      <t>クルマイス</t>
    </rPh>
    <phoneticPr fontId="3"/>
  </si>
  <si>
    <t>（　　　　　　　　　　　）</t>
    <phoneticPr fontId="3"/>
  </si>
  <si>
    <t>設置場所、保存場所</t>
    <rPh sb="0" eb="2">
      <t>セッチ</t>
    </rPh>
    <rPh sb="2" eb="4">
      <t>バショ</t>
    </rPh>
    <rPh sb="5" eb="7">
      <t>ホゾン</t>
    </rPh>
    <rPh sb="7" eb="9">
      <t>バショ</t>
    </rPh>
    <phoneticPr fontId="3"/>
  </si>
  <si>
    <r>
      <t>その他（</t>
    </r>
    <r>
      <rPr>
        <b/>
        <sz val="12"/>
        <color rgb="FFFF0000"/>
        <rFont val="ＭＳ ゴシック"/>
        <family val="3"/>
        <charset val="128"/>
      </rPr>
      <t>〇〇〇〇</t>
    </r>
    <r>
      <rPr>
        <sz val="12"/>
        <rFont val="ＭＳ ゴシック"/>
        <family val="3"/>
        <charset val="128"/>
      </rPr>
      <t>）</t>
    </r>
    <rPh sb="2" eb="3">
      <t>タ</t>
    </rPh>
    <phoneticPr fontId="3"/>
  </si>
  <si>
    <t>緊急時の設備</t>
    <rPh sb="0" eb="2">
      <t>キンキュウ</t>
    </rPh>
    <rPh sb="2" eb="3">
      <t>ジ</t>
    </rPh>
    <rPh sb="4" eb="6">
      <t>セツビ</t>
    </rPh>
    <phoneticPr fontId="3"/>
  </si>
  <si>
    <t>停電対策としての非常用電源の設置</t>
    <phoneticPr fontId="3"/>
  </si>
  <si>
    <t>土のう</t>
    <rPh sb="0" eb="1">
      <t>ド</t>
    </rPh>
    <phoneticPr fontId="3"/>
  </si>
  <si>
    <t>止水板</t>
    <phoneticPr fontId="3"/>
  </si>
  <si>
    <t>階段昇降機の設置</t>
    <phoneticPr fontId="3"/>
  </si>
  <si>
    <t>　南海トラフ臨時情報（巨大地震警戒）が発表された場合の避難について</t>
    <rPh sb="1" eb="3">
      <t>ナンカイ</t>
    </rPh>
    <rPh sb="6" eb="8">
      <t>リンジ</t>
    </rPh>
    <rPh sb="8" eb="10">
      <t>ジョウホウ</t>
    </rPh>
    <rPh sb="11" eb="13">
      <t>キョダイ</t>
    </rPh>
    <rPh sb="13" eb="15">
      <t>ジシン</t>
    </rPh>
    <rPh sb="15" eb="17">
      <t>ケイカイ</t>
    </rPh>
    <rPh sb="19" eb="21">
      <t>ハッピョウ</t>
    </rPh>
    <rPh sb="24" eb="26">
      <t>バアイ</t>
    </rPh>
    <rPh sb="27" eb="29">
      <t>ヒナン</t>
    </rPh>
    <phoneticPr fontId="3"/>
  </si>
  <si>
    <t>　避難場所及び屋内安全確保を図る場所は下表のとおりとする。
　浸水想定区域外への避難が間に合わない場合には、避難場所への避難を原則とする。
　ただし、津波の到達時間や利用者の健康状態等により避難場所への避難が困難な場合において、建物が堅牢で家屋倒壊のおそれがなく、基準水位よりも高い避難場所がある場合には、屋内安全確保を図るものとする。その場合は、備蓄物資を用意する。</t>
    <rPh sb="1" eb="3">
      <t>ヒナン</t>
    </rPh>
    <rPh sb="3" eb="5">
      <t>バショ</t>
    </rPh>
    <rPh sb="5" eb="6">
      <t>オヨ</t>
    </rPh>
    <rPh sb="7" eb="9">
      <t>オクナイ</t>
    </rPh>
    <rPh sb="9" eb="11">
      <t>アンゼン</t>
    </rPh>
    <rPh sb="11" eb="13">
      <t>カクホ</t>
    </rPh>
    <rPh sb="14" eb="15">
      <t>ハカ</t>
    </rPh>
    <rPh sb="16" eb="18">
      <t>バショ</t>
    </rPh>
    <rPh sb="19" eb="21">
      <t>カヒョウ</t>
    </rPh>
    <rPh sb="31" eb="33">
      <t>シンスイ</t>
    </rPh>
    <rPh sb="33" eb="35">
      <t>ソウテイ</t>
    </rPh>
    <rPh sb="35" eb="37">
      <t>クイキ</t>
    </rPh>
    <rPh sb="37" eb="38">
      <t>ガイ</t>
    </rPh>
    <rPh sb="40" eb="42">
      <t>ヒナン</t>
    </rPh>
    <rPh sb="43" eb="44">
      <t>マ</t>
    </rPh>
    <rPh sb="45" eb="46">
      <t>ア</t>
    </rPh>
    <rPh sb="49" eb="51">
      <t>バアイ</t>
    </rPh>
    <rPh sb="54" eb="56">
      <t>ヒナン</t>
    </rPh>
    <rPh sb="56" eb="58">
      <t>バショ</t>
    </rPh>
    <rPh sb="60" eb="62">
      <t>ヒナン</t>
    </rPh>
    <rPh sb="63" eb="65">
      <t>ゲンソク</t>
    </rPh>
    <rPh sb="75" eb="77">
      <t>ツナミ</t>
    </rPh>
    <rPh sb="78" eb="80">
      <t>トウタツ</t>
    </rPh>
    <rPh sb="80" eb="82">
      <t>ジカン</t>
    </rPh>
    <rPh sb="83" eb="86">
      <t>リヨウシャ</t>
    </rPh>
    <rPh sb="87" eb="89">
      <t>ケンコウ</t>
    </rPh>
    <rPh sb="89" eb="91">
      <t>ジョウタイ</t>
    </rPh>
    <rPh sb="91" eb="92">
      <t>トウ</t>
    </rPh>
    <rPh sb="95" eb="97">
      <t>ヒナン</t>
    </rPh>
    <rPh sb="97" eb="99">
      <t>バショ</t>
    </rPh>
    <rPh sb="101" eb="103">
      <t>ヒナン</t>
    </rPh>
    <rPh sb="104" eb="106">
      <t>コンナン</t>
    </rPh>
    <rPh sb="107" eb="109">
      <t>バアイ</t>
    </rPh>
    <rPh sb="114" eb="116">
      <t>タテモノ</t>
    </rPh>
    <rPh sb="117" eb="119">
      <t>ケンロウ</t>
    </rPh>
    <rPh sb="120" eb="122">
      <t>カオク</t>
    </rPh>
    <rPh sb="122" eb="124">
      <t>トウカイ</t>
    </rPh>
    <rPh sb="132" eb="134">
      <t>キジュン</t>
    </rPh>
    <rPh sb="134" eb="136">
      <t>スイイ</t>
    </rPh>
    <rPh sb="139" eb="140">
      <t>タカ</t>
    </rPh>
    <rPh sb="141" eb="143">
      <t>ヒナン</t>
    </rPh>
    <rPh sb="143" eb="145">
      <t>バショ</t>
    </rPh>
    <rPh sb="148" eb="150">
      <t>バアイ</t>
    </rPh>
    <rPh sb="153" eb="155">
      <t>オクナイ</t>
    </rPh>
    <rPh sb="155" eb="157">
      <t>アンゼン</t>
    </rPh>
    <rPh sb="157" eb="159">
      <t>カクホ</t>
    </rPh>
    <rPh sb="160" eb="161">
      <t>ハカ</t>
    </rPh>
    <rPh sb="170" eb="172">
      <t>バアイ</t>
    </rPh>
    <rPh sb="174" eb="176">
      <t>ビチク</t>
    </rPh>
    <rPh sb="176" eb="178">
      <t>ブッシ</t>
    </rPh>
    <rPh sb="179" eb="181">
      <t>ヨウイ</t>
    </rPh>
    <phoneticPr fontId="3"/>
  </si>
  <si>
    <t>避難誘導班</t>
    <rPh sb="0" eb="2">
      <t>ヒナン</t>
    </rPh>
    <rPh sb="2" eb="4">
      <t>ユウドウ</t>
    </rPh>
    <phoneticPr fontId="3"/>
  </si>
  <si>
    <t>周辺住民への協力依頼</t>
    <phoneticPr fontId="3"/>
  </si>
  <si>
    <t>保護者等家族への連絡</t>
    <rPh sb="3" eb="4">
      <t>トウ</t>
    </rPh>
    <rPh sb="4" eb="6">
      <t>カゾク</t>
    </rPh>
    <phoneticPr fontId="3"/>
  </si>
  <si>
    <t>避難誘導体制の確認</t>
    <rPh sb="0" eb="2">
      <t>ヒナン</t>
    </rPh>
    <rPh sb="2" eb="4">
      <t>ユウドウ</t>
    </rPh>
    <rPh sb="4" eb="6">
      <t>タイセイ</t>
    </rPh>
    <rPh sb="7" eb="9">
      <t>カクニン</t>
    </rPh>
    <phoneticPr fontId="3"/>
  </si>
  <si>
    <t>装備品、備蓄品の確認</t>
    <rPh sb="0" eb="3">
      <t>ソウビヒン</t>
    </rPh>
    <rPh sb="4" eb="7">
      <t>ビチクヒン</t>
    </rPh>
    <rPh sb="8" eb="10">
      <t>カクニン</t>
    </rPh>
    <phoneticPr fontId="3"/>
  </si>
  <si>
    <t>使用する装備品等の装着</t>
    <rPh sb="4" eb="7">
      <t>ソウビヒン</t>
    </rPh>
    <rPh sb="7" eb="8">
      <t>トウ</t>
    </rPh>
    <rPh sb="9" eb="11">
      <t>ソウチャク</t>
    </rPh>
    <phoneticPr fontId="3"/>
  </si>
  <si>
    <t>施設管理者・所有者名</t>
    <rPh sb="0" eb="5">
      <t>シセツカンリシャ</t>
    </rPh>
    <rPh sb="6" eb="10">
      <t>ショユウシャメイ</t>
    </rPh>
    <phoneticPr fontId="3"/>
  </si>
  <si>
    <t>電話番号</t>
    <rPh sb="0" eb="4">
      <t>デンワバンゴウ</t>
    </rPh>
    <phoneticPr fontId="3"/>
  </si>
  <si>
    <t>054-221-1012</t>
    <phoneticPr fontId="3"/>
  </si>
  <si>
    <t>（避難先が避難了解済み）</t>
  </si>
  <si>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sz val="12"/>
        <color rgb="FFC00000"/>
        <rFont val="ＭＳ ゴシック"/>
        <family val="3"/>
        <charset val="128"/>
      </rPr>
      <t>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t>
    </r>
    <phoneticPr fontId="3"/>
  </si>
  <si>
    <t>施設の種類</t>
    <rPh sb="0" eb="2">
      <t>シセツ</t>
    </rPh>
    <rPh sb="3" eb="5">
      <t>シュルイ</t>
    </rPh>
    <phoneticPr fontId="3"/>
  </si>
  <si>
    <t>保育園</t>
    <rPh sb="0" eb="3">
      <t>ホイクエン</t>
    </rPh>
    <phoneticPr fontId="3"/>
  </si>
  <si>
    <t>作成担当者（いる場合）</t>
    <rPh sb="0" eb="2">
      <t>サクセイ</t>
    </rPh>
    <rPh sb="2" eb="5">
      <t>タントウシャ</t>
    </rPh>
    <rPh sb="8" eb="10">
      <t>バアイ</t>
    </rPh>
    <phoneticPr fontId="3"/>
  </si>
  <si>
    <t>〇〇次郎</t>
    <rPh sb="2" eb="4">
      <t>ジロウ</t>
    </rPh>
    <phoneticPr fontId="3"/>
  </si>
  <si>
    <t>同報無線（電話案内サービス　054-269-5656）</t>
    <phoneticPr fontId="3"/>
  </si>
  <si>
    <t>コミュニティFM（S-Wave）</t>
    <phoneticPr fontId="3"/>
  </si>
  <si>
    <t>しずマップ上では、避難所で表示されています。</t>
    <rPh sb="5" eb="6">
      <t>ジョウ</t>
    </rPh>
    <rPh sb="9" eb="12">
      <t>ヒナンジョ</t>
    </rPh>
    <rPh sb="13" eb="15">
      <t>ヒョウジ</t>
    </rPh>
    <phoneticPr fontId="3"/>
  </si>
  <si>
    <t>2025年(選択)月（選択)日</t>
    <rPh sb="4" eb="5">
      <t>ネン</t>
    </rPh>
    <rPh sb="6" eb="8">
      <t>センタク</t>
    </rPh>
    <rPh sb="9" eb="10">
      <t>ガツ</t>
    </rPh>
    <rPh sb="11" eb="13">
      <t>センタク</t>
    </rPh>
    <rPh sb="14" eb="15">
      <t>ニチ</t>
    </rPh>
    <phoneticPr fontId="3"/>
  </si>
  <si>
    <t>特別養護老人ホーム○○（入力）</t>
    <rPh sb="0" eb="2">
      <t>トクベツ</t>
    </rPh>
    <rPh sb="2" eb="4">
      <t>ヨウゴ</t>
    </rPh>
    <rPh sb="4" eb="6">
      <t>ロウジン</t>
    </rPh>
    <rPh sb="12" eb="14">
      <t>ニュウリョク</t>
    </rPh>
    <phoneticPr fontId="3"/>
  </si>
  <si>
    <t>静岡　太郎（入力）</t>
    <rPh sb="0" eb="2">
      <t>シズオカ</t>
    </rPh>
    <rPh sb="3" eb="5">
      <t>タロウ</t>
    </rPh>
    <phoneticPr fontId="3"/>
  </si>
  <si>
    <t>静岡　太郎</t>
    <phoneticPr fontId="3"/>
  </si>
  <si>
    <t>〇〇次郎（入力）</t>
    <rPh sb="2" eb="4">
      <t>ジロウ</t>
    </rPh>
    <phoneticPr fontId="3"/>
  </si>
  <si>
    <t>清水区三保○番○号（入力）</t>
    <rPh sb="0" eb="3">
      <t>シミズク</t>
    </rPh>
    <rPh sb="3" eb="5">
      <t>ミホ</t>
    </rPh>
    <rPh sb="6" eb="7">
      <t>バン</t>
    </rPh>
    <rPh sb="8" eb="9">
      <t>ゴウ</t>
    </rPh>
    <rPh sb="10" eb="12">
      <t>ニュウリョク</t>
    </rPh>
    <phoneticPr fontId="3"/>
  </si>
  <si>
    <t>054-221-1012（入力）</t>
    <rPh sb="13" eb="15">
      <t>ニュウリョク</t>
    </rPh>
    <phoneticPr fontId="3"/>
  </si>
  <si>
    <t>静岡市（入力）</t>
    <rPh sb="0" eb="3">
      <t>シズオカシ</t>
    </rPh>
    <rPh sb="4" eb="6">
      <t>ニュウリョク</t>
    </rPh>
    <phoneticPr fontId="3"/>
  </si>
  <si>
    <t>老人福祉施設</t>
    <rPh sb="0" eb="2">
      <t>ロウジン</t>
    </rPh>
    <rPh sb="2" eb="4">
      <t>フクシ</t>
    </rPh>
    <rPh sb="4" eb="6">
      <t>シセツ</t>
    </rPh>
    <phoneticPr fontId="3"/>
  </si>
  <si>
    <t>特別養護老人ホーム</t>
    <rPh sb="0" eb="2">
      <t>トクベツ</t>
    </rPh>
    <rPh sb="2" eb="4">
      <t>ヨウゴ</t>
    </rPh>
    <rPh sb="4" eb="6">
      <t>ロウジン</t>
    </rPh>
    <phoneticPr fontId="3"/>
  </si>
  <si>
    <t>サービス付き高齢者向け住宅</t>
    <rPh sb="4" eb="5">
      <t>ツ</t>
    </rPh>
    <rPh sb="6" eb="9">
      <t>コウレイシャ</t>
    </rPh>
    <rPh sb="9" eb="10">
      <t>ム</t>
    </rPh>
    <rPh sb="11" eb="13">
      <t>ジュウタク</t>
    </rPh>
    <phoneticPr fontId="3"/>
  </si>
  <si>
    <t>グループホーム</t>
    <phoneticPr fontId="3"/>
  </si>
  <si>
    <t>障害者支援施設</t>
    <rPh sb="0" eb="3">
      <t>ショウガイシャ</t>
    </rPh>
    <rPh sb="3" eb="5">
      <t>シエン</t>
    </rPh>
    <rPh sb="5" eb="7">
      <t>シセツ</t>
    </rPh>
    <phoneticPr fontId="3"/>
  </si>
  <si>
    <t>障害児放課後等デイサービスなど</t>
    <rPh sb="0" eb="2">
      <t>ショウガイ</t>
    </rPh>
    <rPh sb="2" eb="3">
      <t>ジ</t>
    </rPh>
    <rPh sb="3" eb="6">
      <t>ホウカゴ</t>
    </rPh>
    <rPh sb="6" eb="7">
      <t>トウ</t>
    </rPh>
    <phoneticPr fontId="3"/>
  </si>
  <si>
    <t>こども園</t>
    <rPh sb="3" eb="4">
      <t>エン</t>
    </rPh>
    <phoneticPr fontId="3"/>
  </si>
  <si>
    <t>放課後児童クラブ</t>
    <rPh sb="0" eb="3">
      <t>ホウカゴ</t>
    </rPh>
    <rPh sb="3" eb="5">
      <t>ジドウ</t>
    </rPh>
    <phoneticPr fontId="3"/>
  </si>
  <si>
    <t>幼稚園</t>
    <rPh sb="0" eb="3">
      <t>ヨウチエン</t>
    </rPh>
    <phoneticPr fontId="3"/>
  </si>
  <si>
    <t>学校</t>
    <rPh sb="0" eb="2">
      <t>ガッコウ</t>
    </rPh>
    <phoneticPr fontId="3"/>
  </si>
  <si>
    <t>病院・助産院・診療所</t>
    <rPh sb="0" eb="2">
      <t>ビョウイン</t>
    </rPh>
    <rPh sb="3" eb="6">
      <t>ジョサンイン</t>
    </rPh>
    <rPh sb="7" eb="10">
      <t>シンリョウジョ</t>
    </rPh>
    <phoneticPr fontId="3"/>
  </si>
  <si>
    <t>上記以外の施設</t>
    <rPh sb="0" eb="2">
      <t>ジョウキ</t>
    </rPh>
    <rPh sb="2" eb="4">
      <t>イガイ</t>
    </rPh>
    <rPh sb="5" eb="7">
      <t>シセツ</t>
    </rPh>
    <phoneticPr fontId="3"/>
  </si>
  <si>
    <t>地区支部</t>
    <rPh sb="0" eb="2">
      <t>チク</t>
    </rPh>
    <rPh sb="2" eb="4">
      <t>シブ</t>
    </rPh>
    <phoneticPr fontId="27"/>
  </si>
  <si>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</si>
  <si>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</si>
  <si>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</si>
  <si>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</si>
  <si>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</si>
  <si>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</si>
  <si>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</si>
  <si>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</si>
  <si>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</si>
  <si>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</si>
  <si>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</si>
  <si>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</si>
  <si>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</si>
  <si>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</si>
  <si>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</si>
  <si>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</si>
  <si>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</si>
  <si>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</si>
  <si>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</si>
  <si>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</si>
  <si>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</si>
  <si>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</si>
  <si>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</si>
  <si>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</si>
  <si>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</si>
  <si>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</si>
  <si>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</si>
  <si>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</si>
  <si>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</si>
  <si>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</si>
  <si>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</si>
  <si>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</si>
  <si>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</si>
  <si>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</si>
  <si>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</si>
  <si>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</si>
  <si>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</si>
  <si>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</si>
  <si>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</si>
  <si>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</si>
  <si>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</si>
  <si>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</si>
  <si>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</si>
  <si>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</si>
  <si>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</si>
  <si>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</si>
  <si>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</si>
  <si>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</si>
  <si>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</si>
  <si>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</si>
  <si>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</si>
  <si>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</si>
  <si>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</si>
  <si>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</si>
  <si>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</si>
  <si>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</si>
  <si>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</si>
  <si>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</si>
  <si>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</si>
  <si>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</si>
  <si>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</si>
  <si>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</si>
  <si>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</si>
  <si>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</si>
  <si>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</si>
  <si>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</si>
  <si>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</si>
  <si>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</si>
  <si>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</si>
  <si>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</si>
  <si>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</si>
  <si>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</si>
  <si>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</si>
  <si>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</si>
  <si>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由比</t>
    <rPh sb="0" eb="2">
      <t>ユイ</t>
    </rPh>
    <phoneticPr fontId="4"/>
  </si>
  <si>
    <t>（選択）</t>
    <rPh sb="1" eb="3">
      <t>センタク</t>
    </rPh>
    <phoneticPr fontId="3"/>
  </si>
  <si>
    <t>施設の構造</t>
    <rPh sb="0" eb="2">
      <t>シセツ</t>
    </rPh>
    <rPh sb="3" eb="5">
      <t>コウゾウ</t>
    </rPh>
    <phoneticPr fontId="3"/>
  </si>
  <si>
    <t>建物の構造</t>
    <rPh sb="0" eb="2">
      <t>タテモノ</t>
    </rPh>
    <rPh sb="3" eb="5">
      <t>コウゾウ</t>
    </rPh>
    <phoneticPr fontId="3"/>
  </si>
  <si>
    <t>3階建</t>
  </si>
  <si>
    <t>鉄筋コンクリート</t>
  </si>
  <si>
    <t>5名　10名　（入力）</t>
    <rPh sb="1" eb="2">
      <t>メイ</t>
    </rPh>
    <rPh sb="5" eb="6">
      <t>メイ</t>
    </rPh>
    <rPh sb="8" eb="10">
      <t>ニュウリョク</t>
    </rPh>
    <phoneticPr fontId="3"/>
  </si>
  <si>
    <t>2名　10名　（入力）</t>
    <rPh sb="1" eb="2">
      <t>メイ</t>
    </rPh>
    <rPh sb="5" eb="6">
      <t>メイ</t>
    </rPh>
    <rPh sb="8" eb="10">
      <t>ニュウリョク</t>
    </rPh>
    <phoneticPr fontId="3"/>
  </si>
  <si>
    <t>施設の形態</t>
    <rPh sb="0" eb="2">
      <t>シセツ</t>
    </rPh>
    <rPh sb="3" eb="5">
      <t>ケイタイ</t>
    </rPh>
    <phoneticPr fontId="3"/>
  </si>
  <si>
    <t>ハザードマップで確認後</t>
    <rPh sb="8" eb="11">
      <t>カクニンゴ</t>
    </rPh>
    <phoneticPr fontId="3"/>
  </si>
  <si>
    <t>（入力）</t>
    <rPh sb="1" eb="3">
      <t>ニュウリョク</t>
    </rPh>
    <phoneticPr fontId="3"/>
  </si>
  <si>
    <t>清水三保第一小学校（入力）</t>
    <rPh sb="0" eb="2">
      <t>シミズ</t>
    </rPh>
    <rPh sb="2" eb="4">
      <t>ミホ</t>
    </rPh>
    <rPh sb="4" eb="6">
      <t>ダイイチ</t>
    </rPh>
    <rPh sb="6" eb="9">
      <t>ショウガッコウ</t>
    </rPh>
    <rPh sb="10" eb="12">
      <t>ニュウリョク</t>
    </rPh>
    <phoneticPr fontId="3"/>
  </si>
  <si>
    <t>500（入力）</t>
    <rPh sb="4" eb="6">
      <t>ニュウリョク</t>
    </rPh>
    <phoneticPr fontId="3"/>
  </si>
  <si>
    <t>徒歩／車両（選択）　4台</t>
    <rPh sb="0" eb="2">
      <t>トホ</t>
    </rPh>
    <rPh sb="3" eb="5">
      <t>シャリョウ</t>
    </rPh>
    <rPh sb="6" eb="8">
      <t>センタク</t>
    </rPh>
    <rPh sb="11" eb="12">
      <t>ダイ</t>
    </rPh>
    <phoneticPr fontId="3"/>
  </si>
  <si>
    <t>5分（入力）</t>
    <rPh sb="1" eb="2">
      <t>フン</t>
    </rPh>
    <rPh sb="3" eb="5">
      <t>ニュウリョク</t>
    </rPh>
    <phoneticPr fontId="3"/>
  </si>
  <si>
    <t>施設の３階／空欄（入力）</t>
    <rPh sb="0" eb="2">
      <t>シセツ</t>
    </rPh>
    <rPh sb="4" eb="5">
      <t>カイ</t>
    </rPh>
    <rPh sb="6" eb="8">
      <t>クウラン</t>
    </rPh>
    <rPh sb="9" eb="11">
      <t>ニュウリョク</t>
    </rPh>
    <phoneticPr fontId="3"/>
  </si>
  <si>
    <t>３階建（入力）</t>
    <rPh sb="1" eb="2">
      <t>カイ</t>
    </rPh>
    <rPh sb="2" eb="3">
      <t>ダ</t>
    </rPh>
    <rPh sb="4" eb="6">
      <t>ニュウリョク</t>
    </rPh>
    <phoneticPr fontId="3"/>
  </si>
  <si>
    <t>10分（入力）</t>
    <rPh sb="2" eb="3">
      <t>フン</t>
    </rPh>
    <rPh sb="4" eb="6">
      <t>ニュウリョク</t>
    </rPh>
    <phoneticPr fontId="3"/>
  </si>
  <si>
    <t>　➤静岡市防災ナビ
　（https://navi.bosai.city.shizuoka.jp/top-page）</t>
    <phoneticPr fontId="3"/>
  </si>
  <si>
    <t>　➤静岡市防災メール（登録用メールアドレス）　　　　　　　　　　　
　（siz-entry@tokyoanpi.sbs-infosys.com）</t>
    <rPh sb="2" eb="5">
      <t>シズオカシ</t>
    </rPh>
    <rPh sb="5" eb="7">
      <t>ボウサイ</t>
    </rPh>
    <rPh sb="11" eb="14">
      <t>トウロクヨウ</t>
    </rPh>
    <phoneticPr fontId="3"/>
  </si>
  <si>
    <t>　➤気象庁気象庁HP
　（https://www.jma.go.jp/）</t>
    <rPh sb="2" eb="5">
      <t>キショウチョウ</t>
    </rPh>
    <phoneticPr fontId="3"/>
  </si>
  <si>
    <t>１／施設中央（入力）</t>
    <rPh sb="2" eb="4">
      <t>シセツ</t>
    </rPh>
    <rPh sb="4" eb="6">
      <t>チュウオウ</t>
    </rPh>
    <rPh sb="7" eb="9">
      <t>ニュウリョク</t>
    </rPh>
    <phoneticPr fontId="3"/>
  </si>
  <si>
    <t>施設中央</t>
    <rPh sb="0" eb="2">
      <t>シセツ</t>
    </rPh>
    <rPh sb="2" eb="4">
      <t>チュウオウ</t>
    </rPh>
    <phoneticPr fontId="3"/>
  </si>
  <si>
    <t>施設入口</t>
    <rPh sb="0" eb="2">
      <t>シセツ</t>
    </rPh>
    <rPh sb="2" eb="4">
      <t>イリグチ</t>
    </rPh>
    <phoneticPr fontId="3"/>
  </si>
  <si>
    <t>２／施設入口（入力）</t>
    <rPh sb="2" eb="4">
      <t>シセツ</t>
    </rPh>
    <rPh sb="4" eb="6">
      <t>イリグチ</t>
    </rPh>
    <rPh sb="7" eb="9">
      <t>ニュウリョク</t>
    </rPh>
    <phoneticPr fontId="3"/>
  </si>
  <si>
    <t>１階保管庫</t>
    <rPh sb="1" eb="2">
      <t>カイ</t>
    </rPh>
    <rPh sb="2" eb="5">
      <t>ホカンコ</t>
    </rPh>
    <phoneticPr fontId="3"/>
  </si>
  <si>
    <t>５／１階保管庫（入力）</t>
    <rPh sb="3" eb="4">
      <t>カイ</t>
    </rPh>
    <rPh sb="4" eb="7">
      <t>ホカンコ</t>
    </rPh>
    <rPh sb="8" eb="10">
      <t>ニュウリョク</t>
    </rPh>
    <phoneticPr fontId="3"/>
  </si>
  <si>
    <t>（あれば入力）</t>
    <rPh sb="4" eb="6">
      <t>ニュウリョク</t>
    </rPh>
    <phoneticPr fontId="3"/>
  </si>
  <si>
    <t>３／施設内倉庫（入力）</t>
    <rPh sb="2" eb="4">
      <t>シセツ</t>
    </rPh>
    <rPh sb="4" eb="5">
      <t>ナイ</t>
    </rPh>
    <rPh sb="5" eb="7">
      <t>ソウコ</t>
    </rPh>
    <rPh sb="8" eb="10">
      <t>ニュウリョク</t>
    </rPh>
    <phoneticPr fontId="3"/>
  </si>
  <si>
    <t>施設内倉庫</t>
    <rPh sb="0" eb="2">
      <t>シセツ</t>
    </rPh>
    <rPh sb="2" eb="3">
      <t>ナイ</t>
    </rPh>
    <rPh sb="3" eb="5">
      <t>ソウコ</t>
    </rPh>
    <phoneticPr fontId="3"/>
  </si>
  <si>
    <t>100／土のう袋100枚（入力）</t>
    <rPh sb="4" eb="5">
      <t>ド</t>
    </rPh>
    <rPh sb="7" eb="8">
      <t>フクロ</t>
    </rPh>
    <rPh sb="11" eb="12">
      <t>マイ</t>
    </rPh>
    <rPh sb="13" eb="15">
      <t>ニュウリョク</t>
    </rPh>
    <phoneticPr fontId="3"/>
  </si>
  <si>
    <t>土のう袋</t>
    <rPh sb="0" eb="1">
      <t>ド</t>
    </rPh>
    <rPh sb="3" eb="4">
      <t>フクロ</t>
    </rPh>
    <phoneticPr fontId="3"/>
  </si>
  <si>
    <t>無／有（選択）　3台（入力）</t>
    <rPh sb="0" eb="1">
      <t>ナシ</t>
    </rPh>
    <rPh sb="2" eb="3">
      <t>アリ</t>
    </rPh>
    <rPh sb="4" eb="6">
      <t>センタク</t>
    </rPh>
    <rPh sb="9" eb="10">
      <t>ダイ</t>
    </rPh>
    <rPh sb="11" eb="13">
      <t>ニュウリョク</t>
    </rPh>
    <phoneticPr fontId="3"/>
  </si>
  <si>
    <t>無／有（選択）　5台（入力）</t>
    <rPh sb="0" eb="1">
      <t>ナシ</t>
    </rPh>
    <rPh sb="2" eb="3">
      <t>アリ</t>
    </rPh>
    <rPh sb="9" eb="10">
      <t>ダイ</t>
    </rPh>
    <phoneticPr fontId="3"/>
  </si>
  <si>
    <t>無／有（選択）　2台（入力）</t>
    <rPh sb="0" eb="1">
      <t>ナシ</t>
    </rPh>
    <rPh sb="2" eb="3">
      <t>アリ</t>
    </rPh>
    <rPh sb="9" eb="10">
      <t>ダイ</t>
    </rPh>
    <phoneticPr fontId="3"/>
  </si>
  <si>
    <t>無／有（選択）　3個（入力）</t>
    <rPh sb="0" eb="1">
      <t>ナシ</t>
    </rPh>
    <rPh sb="2" eb="3">
      <t>アリ</t>
    </rPh>
    <rPh sb="9" eb="10">
      <t>コ</t>
    </rPh>
    <phoneticPr fontId="3"/>
  </si>
  <si>
    <t>無／有（選択）　20個（入力）</t>
    <rPh sb="0" eb="1">
      <t>ナシ</t>
    </rPh>
    <rPh sb="2" eb="3">
      <t>アリ</t>
    </rPh>
    <rPh sb="10" eb="11">
      <t>コ</t>
    </rPh>
    <phoneticPr fontId="3"/>
  </si>
  <si>
    <t>無／有（選択）</t>
    <rPh sb="0" eb="1">
      <t>ナシ</t>
    </rPh>
    <rPh sb="2" eb="3">
      <t>アリ</t>
    </rPh>
    <phoneticPr fontId="3"/>
  </si>
  <si>
    <t>無／有（選択）　1枚（入力）</t>
    <rPh sb="0" eb="1">
      <t>ナシ</t>
    </rPh>
    <rPh sb="2" eb="3">
      <t>アリ</t>
    </rPh>
    <rPh sb="9" eb="10">
      <t>マイ</t>
    </rPh>
    <rPh sb="11" eb="13">
      <t>ニュウリョク</t>
    </rPh>
    <phoneticPr fontId="3"/>
  </si>
  <si>
    <t>無／有（選択）　1台（入力）</t>
    <rPh sb="0" eb="1">
      <t>ナシ</t>
    </rPh>
    <rPh sb="2" eb="3">
      <t>アリ</t>
    </rPh>
    <rPh sb="9" eb="10">
      <t>ダイ</t>
    </rPh>
    <phoneticPr fontId="3"/>
  </si>
  <si>
    <t>無／有（選択）　10着（入力）</t>
    <rPh sb="0" eb="1">
      <t>ナシ</t>
    </rPh>
    <rPh sb="2" eb="3">
      <t>アリ</t>
    </rPh>
    <rPh sb="10" eb="11">
      <t>チャク</t>
    </rPh>
    <phoneticPr fontId="3"/>
  </si>
  <si>
    <t>無／有（選択）　1個（入力）</t>
    <rPh sb="0" eb="1">
      <t>ナシ</t>
    </rPh>
    <rPh sb="2" eb="3">
      <t>アリ</t>
    </rPh>
    <rPh sb="9" eb="10">
      <t>コ</t>
    </rPh>
    <phoneticPr fontId="3"/>
  </si>
  <si>
    <t>無／有（選択）　3日分（入力）</t>
    <rPh sb="0" eb="1">
      <t>ナシ</t>
    </rPh>
    <rPh sb="2" eb="3">
      <t>アリ</t>
    </rPh>
    <rPh sb="9" eb="11">
      <t>ニチブン</t>
    </rPh>
    <rPh sb="12" eb="14">
      <t>ニュウリョク</t>
    </rPh>
    <phoneticPr fontId="3"/>
  </si>
  <si>
    <t>無／有（選択）　3日分（入力）</t>
    <rPh sb="0" eb="1">
      <t>ナシ</t>
    </rPh>
    <rPh sb="2" eb="3">
      <t>アリ</t>
    </rPh>
    <rPh sb="9" eb="11">
      <t>ニチブン</t>
    </rPh>
    <phoneticPr fontId="3"/>
  </si>
  <si>
    <t>無／有（選択）　10人分（入力）</t>
    <rPh sb="0" eb="1">
      <t>ナシ</t>
    </rPh>
    <rPh sb="2" eb="3">
      <t>アリ</t>
    </rPh>
    <rPh sb="10" eb="12">
      <t>ニンブン</t>
    </rPh>
    <phoneticPr fontId="3"/>
  </si>
  <si>
    <t>無／有（選択）　100枚（入力）</t>
    <rPh sb="0" eb="1">
      <t>ナシ</t>
    </rPh>
    <rPh sb="2" eb="3">
      <t>アリ</t>
    </rPh>
    <rPh sb="11" eb="12">
      <t>マイ</t>
    </rPh>
    <phoneticPr fontId="3"/>
  </si>
  <si>
    <t>無／有（選択）　30個（入力）</t>
    <rPh sb="0" eb="1">
      <t>ナシ</t>
    </rPh>
    <rPh sb="2" eb="3">
      <t>アリ</t>
    </rPh>
    <rPh sb="10" eb="11">
      <t>コ</t>
    </rPh>
    <phoneticPr fontId="3"/>
  </si>
  <si>
    <t>無／有（選択）　100個（入力）</t>
    <rPh sb="0" eb="1">
      <t>ナシ</t>
    </rPh>
    <rPh sb="2" eb="3">
      <t>アリ</t>
    </rPh>
    <rPh sb="11" eb="12">
      <t>コ</t>
    </rPh>
    <phoneticPr fontId="3"/>
  </si>
  <si>
    <t>無／有（選択）　10枚（入力）</t>
    <rPh sb="0" eb="1">
      <t>ナシ</t>
    </rPh>
    <rPh sb="2" eb="3">
      <t>アリ</t>
    </rPh>
    <rPh sb="10" eb="11">
      <t>マイ</t>
    </rPh>
    <phoneticPr fontId="3"/>
  </si>
  <si>
    <t>避難訓練は、定期的に実施することとし、最低年1回以上は実施する。
避難訓練は以下の種類がある
・立退き避難（利用者を避難先まで移動）
・情報伝達訓練や避難経路を確認する訓練
・持ち出し品を準備する訓練
・図上による訓練　
など。比較的取り組みやすい訓練から実施する方法や、別日に分けて実施や様々な訓練をローテーションで実施する方法など</t>
    <rPh sb="0" eb="4">
      <t>ヒナンクンレン</t>
    </rPh>
    <rPh sb="6" eb="9">
      <t>テイキテキ</t>
    </rPh>
    <rPh sb="10" eb="12">
      <t>ジッシ</t>
    </rPh>
    <rPh sb="19" eb="21">
      <t>サイテイ</t>
    </rPh>
    <rPh sb="21" eb="22">
      <t>ネン</t>
    </rPh>
    <rPh sb="23" eb="24">
      <t>カイ</t>
    </rPh>
    <rPh sb="24" eb="26">
      <t>イジョウ</t>
    </rPh>
    <rPh sb="27" eb="29">
      <t>ジッシ</t>
    </rPh>
    <rPh sb="33" eb="35">
      <t>ヒナン</t>
    </rPh>
    <rPh sb="35" eb="37">
      <t>クンレン</t>
    </rPh>
    <rPh sb="38" eb="40">
      <t>イカ</t>
    </rPh>
    <rPh sb="41" eb="43">
      <t>シュルイ</t>
    </rPh>
    <rPh sb="48" eb="50">
      <t>タチノ</t>
    </rPh>
    <rPh sb="51" eb="53">
      <t>ヒナン</t>
    </rPh>
    <rPh sb="54" eb="57">
      <t>リヨウシャ</t>
    </rPh>
    <rPh sb="58" eb="61">
      <t>ヒナンサキ</t>
    </rPh>
    <rPh sb="63" eb="65">
      <t>イドウ</t>
    </rPh>
    <rPh sb="68" eb="70">
      <t>ジョウホウ</t>
    </rPh>
    <rPh sb="70" eb="72">
      <t>デンタツ</t>
    </rPh>
    <rPh sb="72" eb="74">
      <t>クンレン</t>
    </rPh>
    <rPh sb="75" eb="79">
      <t>ヒナンケイロ</t>
    </rPh>
    <rPh sb="80" eb="82">
      <t>カクニン</t>
    </rPh>
    <rPh sb="84" eb="86">
      <t>クンレン</t>
    </rPh>
    <rPh sb="88" eb="89">
      <t>モ</t>
    </rPh>
    <rPh sb="90" eb="91">
      <t>ダ</t>
    </rPh>
    <rPh sb="92" eb="93">
      <t>ヒン</t>
    </rPh>
    <rPh sb="94" eb="96">
      <t>ジュンビ</t>
    </rPh>
    <rPh sb="98" eb="100">
      <t>クンレン</t>
    </rPh>
    <rPh sb="102" eb="104">
      <t>ズジョウ</t>
    </rPh>
    <rPh sb="107" eb="109">
      <t>クンレン</t>
    </rPh>
    <rPh sb="114" eb="117">
      <t>ヒカクテキ</t>
    </rPh>
    <rPh sb="117" eb="118">
      <t>ト</t>
    </rPh>
    <rPh sb="119" eb="120">
      <t>ク</t>
    </rPh>
    <rPh sb="124" eb="126">
      <t>クンレン</t>
    </rPh>
    <rPh sb="128" eb="130">
      <t>ジッシ</t>
    </rPh>
    <rPh sb="132" eb="134">
      <t>ホウホウ</t>
    </rPh>
    <rPh sb="136" eb="138">
      <t>ベツビ</t>
    </rPh>
    <rPh sb="139" eb="140">
      <t>ワ</t>
    </rPh>
    <rPh sb="142" eb="144">
      <t>ジッシ</t>
    </rPh>
    <rPh sb="145" eb="147">
      <t>サマザマ</t>
    </rPh>
    <rPh sb="148" eb="150">
      <t>クンレン</t>
    </rPh>
    <rPh sb="159" eb="161">
      <t>ジッシ</t>
    </rPh>
    <rPh sb="163" eb="165">
      <t>ホウホウ</t>
    </rPh>
    <phoneticPr fontId="3"/>
  </si>
  <si>
    <t>情報伝達訓練</t>
    <rPh sb="0" eb="2">
      <t>ジョウホウ</t>
    </rPh>
    <rPh sb="2" eb="4">
      <t>デンタツ</t>
    </rPh>
    <rPh sb="4" eb="6">
      <t>クンレン</t>
    </rPh>
    <phoneticPr fontId="3"/>
  </si>
  <si>
    <t>情報伝達訓練、避難経路の確認</t>
    <rPh sb="0" eb="2">
      <t>ジョウホウ</t>
    </rPh>
    <rPh sb="2" eb="4">
      <t>デンタツ</t>
    </rPh>
    <rPh sb="4" eb="6">
      <t>クンレン</t>
    </rPh>
    <rPh sb="7" eb="11">
      <t>ヒナンケイロ</t>
    </rPh>
    <rPh sb="12" eb="14">
      <t>カクニン</t>
    </rPh>
    <phoneticPr fontId="3"/>
  </si>
  <si>
    <t>ハザードマップ等を活用した図上訓練</t>
  </si>
  <si>
    <t>ハザードマップ等を活用した図上訓練</t>
    <rPh sb="7" eb="8">
      <t>トウ</t>
    </rPh>
    <rPh sb="9" eb="11">
      <t>カツヨウ</t>
    </rPh>
    <rPh sb="13" eb="15">
      <t>ズジョウ</t>
    </rPh>
    <rPh sb="15" eb="17">
      <t>クンレン</t>
    </rPh>
    <phoneticPr fontId="3"/>
  </si>
  <si>
    <t>総合的な避難訓練</t>
  </si>
  <si>
    <t>総合的な避難訓練</t>
    <rPh sb="0" eb="2">
      <t>ソウゴウ</t>
    </rPh>
    <rPh sb="2" eb="3">
      <t>テキ</t>
    </rPh>
    <rPh sb="4" eb="8">
      <t>ヒナンクンレン</t>
    </rPh>
    <phoneticPr fontId="3"/>
  </si>
  <si>
    <t>　②静岡市から利用者の避難状況や安否情報の提供を求められる場合があるため、情報を整理しておく。</t>
    <phoneticPr fontId="3"/>
  </si>
  <si>
    <t>(2) 情報伝達</t>
    <phoneticPr fontId="3"/>
  </si>
  <si>
    <t>　①「施設内緊急連絡網」に基づき、また館内放送や掲示板を用いて、体制の確立状況、津波情報、避難情報等の情報を施設内関係者間で共有する。</t>
    <phoneticPr fontId="3"/>
  </si>
  <si>
    <t>(1) 避難先</t>
    <rPh sb="6" eb="7">
      <t>サキ</t>
    </rPh>
    <phoneticPr fontId="3"/>
  </si>
  <si>
    <t>(2) 避難経路</t>
    <phoneticPr fontId="3"/>
  </si>
  <si>
    <t>(3) 避難誘導</t>
    <phoneticPr fontId="3"/>
  </si>
  <si>
    <t>(4) 南海トラフ臨時情報（巨大地震警戒）が発表さた場合の避難方法</t>
    <rPh sb="4" eb="6">
      <t>ナンカイ</t>
    </rPh>
    <rPh sb="9" eb="11">
      <t>リンジ</t>
    </rPh>
    <rPh sb="11" eb="13">
      <t>ジョウホウ</t>
    </rPh>
    <rPh sb="14" eb="16">
      <t>キョダイ</t>
    </rPh>
    <rPh sb="16" eb="18">
      <t>ジシン</t>
    </rPh>
    <rPh sb="18" eb="20">
      <t>ケイカイ</t>
    </rPh>
    <rPh sb="22" eb="24">
      <t>ハッピョウ</t>
    </rPh>
    <rPh sb="26" eb="28">
      <t>バアイ</t>
    </rPh>
    <rPh sb="29" eb="31">
      <t>ヒナン</t>
    </rPh>
    <rPh sb="31" eb="33">
      <t>ホウホウ</t>
    </rPh>
    <phoneticPr fontId="3"/>
  </si>
  <si>
    <t>　この計画は、本施設の利用者の津波発生時の円滑かつ迅速な避難の確保を図ることを目的とする。
　また、作成した避難確保計画に基づいて、安全な避難行動を確実に行うことができるよう、防災教育や訓練を行い、施設の職員や利用者に対して津波に関する知識を深めるとともに、訓練等を通して課題等を抽出し、必要に応じてこの計画を見直ししていくものとする。</t>
    <rPh sb="7" eb="8">
      <t>ホン</t>
    </rPh>
    <rPh sb="8" eb="10">
      <t>シセツ</t>
    </rPh>
    <rPh sb="11" eb="14">
      <t>リヨウシャ</t>
    </rPh>
    <rPh sb="15" eb="17">
      <t>ツナミ</t>
    </rPh>
    <rPh sb="17" eb="19">
      <t>ハッセイ</t>
    </rPh>
    <rPh sb="19" eb="20">
      <t>ジ</t>
    </rPh>
    <rPh sb="21" eb="23">
      <t>エンカツ</t>
    </rPh>
    <rPh sb="25" eb="27">
      <t>ジンソク</t>
    </rPh>
    <rPh sb="28" eb="30">
      <t>ヒナン</t>
    </rPh>
    <rPh sb="31" eb="33">
      <t>カクホ</t>
    </rPh>
    <rPh sb="34" eb="35">
      <t>ハカ</t>
    </rPh>
    <rPh sb="39" eb="41">
      <t>モクテキ</t>
    </rPh>
    <rPh sb="112" eb="114">
      <t>ツナミ</t>
    </rPh>
    <phoneticPr fontId="3"/>
  </si>
  <si>
    <t>　計画を作成又は必要に応じて見直し・修正をしたときは、当該計画を市町村長へ報告する。</t>
    <rPh sb="1" eb="3">
      <t>ケイカク</t>
    </rPh>
    <rPh sb="4" eb="6">
      <t>サクセイ</t>
    </rPh>
    <rPh sb="6" eb="7">
      <t>マタ</t>
    </rPh>
    <rPh sb="8" eb="10">
      <t>ヒツヨウ</t>
    </rPh>
    <rPh sb="11" eb="12">
      <t>オウ</t>
    </rPh>
    <rPh sb="14" eb="16">
      <t>ミナオ</t>
    </rPh>
    <rPh sb="18" eb="20">
      <t>シュウセイ</t>
    </rPh>
    <rPh sb="27" eb="29">
      <t>トウガイ</t>
    </rPh>
    <rPh sb="29" eb="31">
      <t>ケイカク</t>
    </rPh>
    <rPh sb="32" eb="36">
      <t>シチョウソンチョウ</t>
    </rPh>
    <rPh sb="37" eb="39">
      <t>ホウコク</t>
    </rPh>
    <phoneticPr fontId="3"/>
  </si>
  <si>
    <t>※利用者数は次第の利用者数を記載（おおよその利用者数でもよい）</t>
    <rPh sb="1" eb="4">
      <t>リヨウシャ</t>
    </rPh>
    <rPh sb="4" eb="5">
      <t>スウ</t>
    </rPh>
    <rPh sb="6" eb="8">
      <t>シダイ</t>
    </rPh>
    <rPh sb="9" eb="13">
      <t>リヨウシャスウ</t>
    </rPh>
    <rPh sb="14" eb="16">
      <t>キサイ</t>
    </rPh>
    <rPh sb="22" eb="25">
      <t>リヨウシャ</t>
    </rPh>
    <rPh sb="25" eb="26">
      <t>スウ</t>
    </rPh>
    <phoneticPr fontId="3"/>
  </si>
  <si>
    <t>※昼間は通所部門と入所部門の合計人数を記載</t>
    <rPh sb="1" eb="3">
      <t>ヒルマ</t>
    </rPh>
    <rPh sb="4" eb="8">
      <t>ツウショブモン</t>
    </rPh>
    <rPh sb="9" eb="13">
      <t>ニュウショブモン</t>
    </rPh>
    <rPh sb="14" eb="16">
      <t>ゴウケイ</t>
    </rPh>
    <rPh sb="16" eb="18">
      <t>ニンズウ</t>
    </rPh>
    <rPh sb="19" eb="21">
      <t>キサイ</t>
    </rPh>
    <phoneticPr fontId="3"/>
  </si>
  <si>
    <t>※夜間は入所部門の人数を記載</t>
    <rPh sb="1" eb="3">
      <t>ヤカン</t>
    </rPh>
    <rPh sb="4" eb="8">
      <t>ニュウショブモン</t>
    </rPh>
    <rPh sb="9" eb="11">
      <t>ニンズウ</t>
    </rPh>
    <rPh sb="12" eb="14">
      <t>キサイ</t>
    </rPh>
    <phoneticPr fontId="3"/>
  </si>
  <si>
    <t>要避難地区</t>
    <rPh sb="0" eb="5">
      <t>ヨウヒナンチク</t>
    </rPh>
    <phoneticPr fontId="3"/>
  </si>
  <si>
    <t>以下のいずれかに該当する場合</t>
    <phoneticPr fontId="3"/>
  </si>
  <si>
    <t>南海トラフ地震臨時情報</t>
  </si>
  <si>
    <t>●「巨大地震注意」が発表された場合</t>
    <phoneticPr fontId="3"/>
  </si>
  <si>
    <t>　　　静岡市では、日頃から地震への備えを再確認する等、防災対応をとる
　　旨を呼びかけます。事前避難の必要はありません。</t>
    <rPh sb="37" eb="38">
      <t>ムネ</t>
    </rPh>
    <phoneticPr fontId="3"/>
  </si>
  <si>
    <t>●「巨大地震警戒」が発表された場合
　静岡市では、津波浸水想定区域内の避難行動要支援者を対象に高齢者等避難を発表します。
　※一般の方に対し、避難の呼びかけは行いません。
　各施設では、入居者や通所者に対する、避難場所、避難方法及び家族との連絡方法等を
　事前に検討するようお願いしいます。</t>
    <phoneticPr fontId="3"/>
  </si>
  <si>
    <t>　　　静岡市では、津波浸水想定区域内の避難行動要支援者を対象に高齢
　　者等避難を発表します。
　　　※一般の方に対し、避難の呼びかけは行いません。
　　　　 各施設では、入居者や通所者に対する、避難場所、避難方法及び
         家族との連絡方法等を事前に検討するようお願いしいます。</t>
    <phoneticPr fontId="3"/>
  </si>
  <si>
    <t>ここに施設及び避難先の位置と、施設から避難先までの避難ルートを示した避難経路図を貼り付けて下さい。</t>
    <rPh sb="9" eb="10">
      <t>サキ</t>
    </rPh>
    <rPh sb="21" eb="22">
      <t>サキ</t>
    </rPh>
    <rPh sb="31" eb="32">
      <t>シメ</t>
    </rPh>
    <rPh sb="34" eb="39">
      <t>ヒナンケイロズ</t>
    </rPh>
    <rPh sb="40" eb="41">
      <t>ハ</t>
    </rPh>
    <rPh sb="42" eb="43">
      <t>ツ</t>
    </rPh>
    <rPh sb="45" eb="46">
      <t>クダ</t>
    </rPh>
    <phoneticPr fontId="3"/>
  </si>
  <si>
    <t>◎屋内安全確保を図るときは、施設内図で避難ルートを示したうえで貼り付けてください。</t>
    <rPh sb="1" eb="3">
      <t>オクナイ</t>
    </rPh>
    <rPh sb="3" eb="7">
      <t>アンゼンカクホ</t>
    </rPh>
    <rPh sb="8" eb="9">
      <t>ハカ</t>
    </rPh>
    <rPh sb="14" eb="17">
      <t>シセツナイ</t>
    </rPh>
    <rPh sb="17" eb="18">
      <t>ズ</t>
    </rPh>
    <rPh sb="19" eb="21">
      <t>ヒナン</t>
    </rPh>
    <rPh sb="25" eb="26">
      <t>シメ</t>
    </rPh>
    <rPh sb="31" eb="32">
      <t>ハ</t>
    </rPh>
    <rPh sb="33" eb="34">
      <t>ツ</t>
    </rPh>
    <phoneticPr fontId="3"/>
  </si>
  <si>
    <t>携帯トイレ</t>
    <rPh sb="0" eb="2">
      <t>ケイタイ</t>
    </rPh>
    <phoneticPr fontId="3"/>
  </si>
  <si>
    <t>救急用品</t>
    <rPh sb="0" eb="4">
      <t>キュウキュウヨウヒン</t>
    </rPh>
    <phoneticPr fontId="3"/>
  </si>
  <si>
    <t>インターネットに接続したパソコン</t>
    <rPh sb="8" eb="10">
      <t>セツゾク</t>
    </rPh>
    <phoneticPr fontId="3"/>
  </si>
  <si>
    <t>静岡市ホームページ（「しずマップ」で検索）の津波ハザードマップを開き、施設の住所の場所をクリックすると、基準水位と津波到達時間が表示されます。
または、津波ハザードマップ（紙面）の地図面を開き、施設の場所に何色がかかっているか確認、右下の色で基準水位の高さ・津波到達時間を確認できます。</t>
    <rPh sb="0" eb="2">
      <t>シズオカ</t>
    </rPh>
    <rPh sb="2" eb="3">
      <t>シ</t>
    </rPh>
    <rPh sb="18" eb="20">
      <t>ケンサク</t>
    </rPh>
    <rPh sb="22" eb="24">
      <t>ツナミ</t>
    </rPh>
    <rPh sb="32" eb="33">
      <t>ヒラ</t>
    </rPh>
    <rPh sb="35" eb="37">
      <t>シセツ</t>
    </rPh>
    <rPh sb="38" eb="40">
      <t>ジュウショ</t>
    </rPh>
    <rPh sb="41" eb="43">
      <t>バショ</t>
    </rPh>
    <rPh sb="52" eb="56">
      <t>キジュンスイイ</t>
    </rPh>
    <rPh sb="57" eb="59">
      <t>ツナミ</t>
    </rPh>
    <rPh sb="59" eb="63">
      <t>トウタツジカン</t>
    </rPh>
    <rPh sb="64" eb="66">
      <t>ヒョウジ</t>
    </rPh>
    <rPh sb="76" eb="78">
      <t>ツナミ</t>
    </rPh>
    <rPh sb="86" eb="88">
      <t>シメン</t>
    </rPh>
    <rPh sb="90" eb="93">
      <t>チズメン</t>
    </rPh>
    <rPh sb="94" eb="95">
      <t>ヒラ</t>
    </rPh>
    <rPh sb="97" eb="99">
      <t>シセツ</t>
    </rPh>
    <rPh sb="100" eb="102">
      <t>バショ</t>
    </rPh>
    <rPh sb="103" eb="105">
      <t>ナニイロ</t>
    </rPh>
    <rPh sb="113" eb="115">
      <t>カクニン</t>
    </rPh>
    <rPh sb="116" eb="118">
      <t>ミギシタ</t>
    </rPh>
    <rPh sb="119" eb="120">
      <t>イロ</t>
    </rPh>
    <rPh sb="121" eb="123">
      <t>キジュン</t>
    </rPh>
    <rPh sb="123" eb="125">
      <t>スイイ</t>
    </rPh>
    <rPh sb="126" eb="127">
      <t>タカ</t>
    </rPh>
    <rPh sb="129" eb="131">
      <t>ツナミ</t>
    </rPh>
    <rPh sb="131" eb="133">
      <t>トウタツ</t>
    </rPh>
    <rPh sb="133" eb="135">
      <t>ジカン</t>
    </rPh>
    <rPh sb="136" eb="138">
      <t>カクニン</t>
    </rPh>
    <phoneticPr fontId="3"/>
  </si>
  <si>
    <t>レベル２（L2）</t>
  </si>
  <si>
    <t>ひな形４（令和８年５月版）</t>
    <rPh sb="2" eb="3">
      <t>ガタ</t>
    </rPh>
    <phoneticPr fontId="3"/>
  </si>
  <si>
    <t>054-●●●-●●●●</t>
    <phoneticPr fontId="3"/>
  </si>
  <si>
    <t>作成者電話番号（上記と異なる場合)</t>
    <rPh sb="0" eb="3">
      <t>サクセイシャ</t>
    </rPh>
    <rPh sb="3" eb="7">
      <t>デンワバンゴウ</t>
    </rPh>
    <rPh sb="8" eb="10">
      <t>ジョウキ</t>
    </rPh>
    <rPh sb="11" eb="12">
      <t>コト</t>
    </rPh>
    <rPh sb="14" eb="16">
      <t>バアイ</t>
    </rPh>
    <phoneticPr fontId="3"/>
  </si>
  <si>
    <r>
      <t>津波到達時間</t>
    </r>
    <r>
      <rPr>
        <sz val="14"/>
        <rFont val="ＭＳ Ｐゴシック"/>
        <family val="3"/>
        <charset val="128"/>
        <scheme val="minor"/>
      </rPr>
      <t>が</t>
    </r>
    <r>
      <rPr>
        <sz val="14"/>
        <rFont val="ＭＳ Ｐゴシック"/>
        <family val="2"/>
        <charset val="128"/>
        <scheme val="minor"/>
      </rPr>
      <t>長い場合のみ。</t>
    </r>
    <r>
      <rPr>
        <sz val="14"/>
        <rFont val="ＭＳ Ｐゴシック"/>
        <family val="3"/>
        <charset val="128"/>
        <scheme val="minor"/>
      </rPr>
      <t>（遠地津波）</t>
    </r>
    <rPh sb="15" eb="19">
      <t>エンチツナミ</t>
    </rPh>
    <phoneticPr fontId="3"/>
  </si>
  <si>
    <t xml:space="preserve">　津波発生時の避難先は、「津波ハザードマップ」（しずマップ）を確認し、以下の場所とする。
</t>
    <rPh sb="13" eb="15">
      <t>ツナミ</t>
    </rPh>
    <phoneticPr fontId="3"/>
  </si>
  <si>
    <r>
      <t xml:space="preserve">◎災害ごとに避難の方法は異なります。
風水害時の緊急避難場所とする施設は
静岡市ホームページ等により確認して下さい。
</t>
    </r>
    <r>
      <rPr>
        <sz val="12"/>
        <rFont val="ＭＳ ゴシック"/>
        <family val="3"/>
        <charset val="128"/>
      </rPr>
      <t>※緊急避難場所と避難所は異なりますのでご注意ください。
　　 ・緊急避難場所…災害から命を守るため緊急的に避難する場所
　　 ・避難所　　 … 災害により居住場所を確保できなくなった人
　　　が、臨時的に生活する施設</t>
    </r>
    <rPh sb="1" eb="3">
      <t>サイガイ</t>
    </rPh>
    <rPh sb="6" eb="8">
      <t>ヒナン</t>
    </rPh>
    <rPh sb="9" eb="11">
      <t>ホウホウ</t>
    </rPh>
    <rPh sb="12" eb="13">
      <t>コト</t>
    </rPh>
    <rPh sb="19" eb="22">
      <t>フウスイガイ</t>
    </rPh>
    <rPh sb="22" eb="23">
      <t>ジ</t>
    </rPh>
    <rPh sb="24" eb="26">
      <t>キンキュウ</t>
    </rPh>
    <rPh sb="26" eb="28">
      <t>ヒナン</t>
    </rPh>
    <rPh sb="28" eb="30">
      <t>バショ</t>
    </rPh>
    <rPh sb="33" eb="35">
      <t>シセツ</t>
    </rPh>
    <rPh sb="37" eb="40">
      <t>シズオカシ</t>
    </rPh>
    <rPh sb="46" eb="47">
      <t>ナド</t>
    </rPh>
    <rPh sb="50" eb="52">
      <t>カクニン</t>
    </rPh>
    <rPh sb="54" eb="55">
      <t>クダ</t>
    </rPh>
    <rPh sb="79" eb="81">
      <t>チュウイ</t>
    </rPh>
    <rPh sb="91" eb="97">
      <t>キンキュウヒナンバショ</t>
    </rPh>
    <rPh sb="98" eb="100">
      <t>サイガイ</t>
    </rPh>
    <rPh sb="102" eb="103">
      <t>イノチ</t>
    </rPh>
    <rPh sb="104" eb="105">
      <t>マモ</t>
    </rPh>
    <rPh sb="116" eb="118">
      <t>バショ</t>
    </rPh>
    <rPh sb="123" eb="126">
      <t>ヒナンジョ</t>
    </rPh>
    <rPh sb="131" eb="133">
      <t>サイガイ</t>
    </rPh>
    <rPh sb="136" eb="140">
      <t>キョジュウバショ</t>
    </rPh>
    <rPh sb="141" eb="143">
      <t>カクホ</t>
    </rPh>
    <rPh sb="150" eb="151">
      <t>ヒト</t>
    </rPh>
    <rPh sb="157" eb="160">
      <t>リンジテキ</t>
    </rPh>
    <rPh sb="161" eb="163">
      <t>セイカツ</t>
    </rPh>
    <rPh sb="165" eb="167">
      <t>シセツ</t>
    </rPh>
    <phoneticPr fontId="3"/>
  </si>
  <si>
    <t>避難確保計画（津波）</t>
    <rPh sb="7" eb="9">
      <t>ツナミ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</si>
</sst>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quot;名&quot;"/>
    <numFmt numFmtId="178" formatCode="#&quot;台&quot;"/>
    <numFmt numFmtId="179" formatCode="0_ "/>
    <numFmt numFmtId="180" formatCode="#&quot;m&quot;"/>
    <numFmt numFmtId="181" formatCode="#,&quot;分&quot;"/>
    <numFmt numFmtId="182" formatCode="#&quot;分以内&quot;"/>
  </numFmts>
  <fonts count="37">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1"/>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2"/>
      <color rgb="FFFF0000"/>
      <name val="ＭＳ ゴシック"/>
      <family val="3"/>
      <charset val="128"/>
    </font>
    <font>
      <sz val="9"/>
      <color theme="1"/>
      <name val="ＭＳ ゴシック"/>
      <family val="3"/>
      <charset val="128"/>
    </font>
    <font>
      <sz val="28"/>
      <name val="ＭＳ ゴシック"/>
      <family val="3"/>
      <charset val="128"/>
    </font>
    <font>
      <sz val="14"/>
      <name val="Wingdings"/>
      <charset val="2"/>
    </font>
    <font>
      <sz val="14"/>
      <name val="ＭＳ Ｐゴシック"/>
      <family val="3"/>
      <charset val="128"/>
    </font>
    <font>
      <sz val="16"/>
      <name val="ＭＳ ゴシック"/>
      <family val="3"/>
      <charset val="128"/>
    </font>
    <font>
      <sz val="11"/>
      <name val="ＭＳ ゴシック"/>
      <family val="3"/>
      <charset val="128"/>
    </font>
    <font>
      <sz val="11"/>
      <name val="ＭＳ Ｐゴシック"/>
      <family val="2"/>
      <charset val="128"/>
      <scheme val="minor"/>
    </font>
    <font>
      <sz val="14"/>
      <name val="Times New Roman"/>
      <family val="1"/>
    </font>
    <font>
      <sz val="14"/>
      <name val="ＭＳ Ｐゴシック"/>
      <family val="2"/>
      <charset val="128"/>
      <scheme val="minor"/>
    </font>
    <font>
      <sz val="7"/>
      <name val="Times New Roman"/>
      <family val="1"/>
    </font>
    <font>
      <sz val="12"/>
      <name val="ＭＳ Ｐゴシック"/>
      <family val="2"/>
      <charset val="128"/>
      <scheme val="minor"/>
    </font>
    <font>
      <b/>
      <sz val="12"/>
      <color rgb="FFFF0000"/>
      <name val="ＭＳ ゴシック"/>
      <family val="3"/>
      <charset val="128"/>
    </font>
    <font>
      <sz val="12"/>
      <color rgb="FFC00000"/>
      <name val="ＭＳ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color rgb="FF0070C0"/>
      <name val="ＭＳ ゴシック"/>
      <family val="3"/>
      <charset val="128"/>
    </font>
    <font>
      <sz val="11"/>
      <color rgb="FF0070C0"/>
      <name val="ＭＳ Ｐゴシック"/>
      <family val="2"/>
      <charset val="128"/>
      <scheme val="minor"/>
    </font>
    <font>
      <sz val="10"/>
      <color rgb="FF0070C0"/>
      <name val="ＭＳ Ｐゴシック"/>
      <family val="2"/>
      <charset val="128"/>
      <scheme val="minor"/>
    </font>
    <font>
      <sz val="14"/>
      <name val="ＭＳ Ｐゴシック"/>
      <family val="3"/>
      <charset val="128"/>
      <scheme val="minor"/>
    </font>
    <font>
      <sz val="20"/>
      <name val="ＭＳ ゴシック"/>
      <family val="3"/>
      <charset val="128"/>
    </font>
    <font>
      <sz val="24"/>
      <name val="ＭＳ ゴシック"/>
      <family val="3"/>
      <charset val="128"/>
    </font>
    <font>
      <sz val="22"/>
      <name val="ＭＳ ゴシック"/>
      <family val="3"/>
      <charset val="128"/>
    </font>
    <font>
      <sz val="14"/>
      <name val="MS　ゴシック"/>
      <family val="3"/>
      <charset val="128"/>
    </font>
    <font>
      <b/>
      <sz val="14"/>
      <name val="ＭＳ ゴシック"/>
      <family val="3"/>
      <charset val="128"/>
    </font>
  </fonts>
  <fills count="13">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tint="-0.14999847407452621"/>
        <bgColor indexed="64"/>
      </patternFill>
    </fill>
  </fills>
  <borders count="9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dashed">
        <color auto="1"/>
      </top>
      <bottom style="dashed">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hair">
        <color auto="1"/>
      </left>
      <right/>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style="medium">
        <color indexed="64"/>
      </right>
      <top/>
      <bottom/>
      <diagonal/>
    </border>
    <border>
      <left style="hair">
        <color auto="1"/>
      </left>
      <right/>
      <top/>
      <bottom style="thin">
        <color auto="1"/>
      </bottom>
      <diagonal/>
    </border>
    <border>
      <left/>
      <right style="hair">
        <color auto="1"/>
      </right>
      <top/>
      <bottom/>
      <diagonal/>
    </border>
    <border>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medium">
        <color indexed="64"/>
      </top>
      <bottom style="thin">
        <color indexed="64"/>
      </bottom>
      <diagonal/>
    </border>
    <border>
      <left style="hair">
        <color auto="1"/>
      </left>
      <right/>
      <top style="dashed">
        <color auto="1"/>
      </top>
      <bottom/>
      <diagonal/>
    </border>
    <border>
      <left/>
      <right/>
      <top style="dashed">
        <color auto="1"/>
      </top>
      <bottom/>
      <diagonal/>
    </border>
    <border>
      <left/>
      <right style="hair">
        <color auto="1"/>
      </right>
      <top style="dashed">
        <color auto="1"/>
      </top>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diagonalDown="1">
      <left style="medium">
        <color auto="1"/>
      </left>
      <right/>
      <top style="medium">
        <color auto="1"/>
      </top>
      <bottom style="thin">
        <color auto="1"/>
      </bottom>
      <diagonal style="thin">
        <color auto="1"/>
      </diagonal>
    </border>
    <border diagonalDown="1">
      <left/>
      <right style="thin">
        <color auto="1"/>
      </right>
      <top style="medium">
        <color auto="1"/>
      </top>
      <bottom style="thin">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diagonal/>
    </border>
    <border>
      <left/>
      <right style="thin">
        <color auto="1"/>
      </right>
      <top style="medium">
        <color indexed="64"/>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uble">
        <color auto="1"/>
      </right>
      <top style="medium">
        <color auto="1"/>
      </top>
      <bottom style="thin">
        <color auto="1"/>
      </bottom>
      <diagonal/>
    </border>
  </borders>
  <cellStyleXfs count="2">
    <xf numFmtId="0" fontId="0" fillId="0" borderId="0">
      <alignment vertical="center"/>
    </xf>
    <xf numFmtId="0" fontId="25" fillId="0" borderId="0"/>
  </cellStyleXfs>
  <cellXfs count="53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7" xfId="0" applyFont="1" applyBorder="1" applyAlignment="1">
      <alignment horizontal="justify" vertical="center" wrapText="1"/>
    </xf>
    <xf numFmtId="0" fontId="5" fillId="2" borderId="14" xfId="0" applyFont="1" applyFill="1" applyBorder="1" applyAlignment="1">
      <alignment vertical="center" wrapText="1"/>
    </xf>
    <xf numFmtId="0" fontId="5" fillId="0" borderId="17" xfId="0" applyFont="1" applyBorder="1" applyAlignment="1">
      <alignment horizontal="justify"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4" fillId="0" borderId="0" xfId="0" applyFont="1" applyAlignment="1">
      <alignment horizontal="justify" vertical="center" wrapText="1"/>
    </xf>
    <xf numFmtId="0" fontId="5" fillId="0" borderId="38" xfId="0" applyFont="1" applyBorder="1" applyAlignment="1">
      <alignment vertical="center" wrapText="1"/>
    </xf>
    <xf numFmtId="0" fontId="4" fillId="0" borderId="40"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2" fillId="0" borderId="0" xfId="0" applyFont="1" applyAlignment="1">
      <alignment horizontal="justify" vertical="center" wrapText="1"/>
    </xf>
    <xf numFmtId="0" fontId="2" fillId="0" borderId="40"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2" fillId="0" borderId="0" xfId="0" applyFont="1" applyAlignment="1">
      <alignment vertical="center" wrapText="1"/>
    </xf>
    <xf numFmtId="0" fontId="4" fillId="0" borderId="0" xfId="0" applyFont="1" applyAlignment="1">
      <alignment horizontal="right" vertical="center" wrapText="1"/>
    </xf>
    <xf numFmtId="0" fontId="5" fillId="2" borderId="20" xfId="0" applyFont="1" applyFill="1" applyBorder="1" applyAlignment="1">
      <alignment vertical="center" wrapText="1"/>
    </xf>
    <xf numFmtId="0" fontId="4" fillId="0" borderId="40" xfId="0" applyFont="1" applyBorder="1" applyAlignment="1">
      <alignment vertical="center" wrapText="1"/>
    </xf>
    <xf numFmtId="0" fontId="7" fillId="0" borderId="0" xfId="0" applyFont="1">
      <alignment vertical="center"/>
    </xf>
    <xf numFmtId="0" fontId="1"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wrapText="1"/>
    </xf>
    <xf numFmtId="0" fontId="4" fillId="0" borderId="0" xfId="0" applyFont="1" applyAlignment="1">
      <alignment vertical="center" shrinkToFit="1"/>
    </xf>
    <xf numFmtId="0" fontId="2" fillId="0" borderId="39" xfId="0" applyFont="1"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center" wrapText="1"/>
    </xf>
    <xf numFmtId="0" fontId="2" fillId="0" borderId="0" xfId="0" applyFont="1" applyAlignment="1">
      <alignment vertical="center" shrinkToFit="1"/>
    </xf>
    <xf numFmtId="0" fontId="2" fillId="0" borderId="21" xfId="0" applyFont="1" applyBorder="1" applyAlignment="1">
      <alignment horizontal="center" vertical="center" shrinkToFit="1"/>
    </xf>
    <xf numFmtId="0" fontId="5" fillId="2" borderId="15" xfId="0" applyFont="1" applyFill="1" applyBorder="1" applyAlignment="1">
      <alignment vertical="center" shrinkToFit="1"/>
    </xf>
    <xf numFmtId="0" fontId="5" fillId="0" borderId="15" xfId="0" applyFont="1" applyBorder="1" applyAlignment="1">
      <alignment vertical="center" shrinkToFit="1"/>
    </xf>
    <xf numFmtId="176" fontId="4" fillId="0" borderId="16" xfId="0" applyNumberFormat="1" applyFont="1" applyBorder="1" applyAlignment="1">
      <alignment horizontal="justify" vertical="center" shrinkToFit="1"/>
    </xf>
    <xf numFmtId="0" fontId="2" fillId="0" borderId="16" xfId="0" applyFont="1" applyBorder="1" applyAlignment="1">
      <alignment horizontal="justify" vertical="center" shrinkToFit="1"/>
    </xf>
    <xf numFmtId="0" fontId="2" fillId="0" borderId="18" xfId="0" applyFont="1" applyBorder="1" applyAlignment="1">
      <alignment horizontal="justify" vertical="center" shrinkToFit="1"/>
    </xf>
    <xf numFmtId="0" fontId="5" fillId="2" borderId="21" xfId="0" applyFont="1" applyFill="1" applyBorder="1" applyAlignment="1">
      <alignment vertical="center" shrinkToFit="1"/>
    </xf>
    <xf numFmtId="0" fontId="5" fillId="0" borderId="16" xfId="0" applyFont="1" applyBorder="1" applyAlignment="1">
      <alignment vertical="center" shrinkToFit="1"/>
    </xf>
    <xf numFmtId="0" fontId="4" fillId="0" borderId="16" xfId="0" applyFont="1" applyBorder="1" applyAlignment="1">
      <alignment vertical="center" shrinkToFit="1"/>
    </xf>
    <xf numFmtId="3" fontId="2" fillId="0" borderId="16" xfId="0" applyNumberFormat="1" applyFont="1" applyBorder="1" applyAlignment="1">
      <alignment horizontal="justify" vertical="center" shrinkToFit="1"/>
    </xf>
    <xf numFmtId="0" fontId="4" fillId="0" borderId="16" xfId="0" applyFont="1" applyBorder="1" applyAlignment="1">
      <alignment horizontal="justify" vertical="center" shrinkToFit="1"/>
    </xf>
    <xf numFmtId="0" fontId="4" fillId="4" borderId="42" xfId="0" applyFont="1" applyFill="1" applyBorder="1" applyAlignment="1">
      <alignment vertical="center" wrapText="1"/>
    </xf>
    <xf numFmtId="0" fontId="2" fillId="4" borderId="43" xfId="0" applyFont="1" applyFill="1" applyBorder="1" applyAlignment="1">
      <alignment horizontal="justify" vertical="center" shrinkToFit="1"/>
    </xf>
    <xf numFmtId="0" fontId="2" fillId="4" borderId="42" xfId="0" applyFont="1" applyFill="1" applyBorder="1">
      <alignment vertical="center"/>
    </xf>
    <xf numFmtId="0" fontId="2" fillId="4" borderId="43" xfId="0" applyFont="1" applyFill="1" applyBorder="1" applyAlignment="1">
      <alignment vertical="center" shrinkToFit="1"/>
    </xf>
    <xf numFmtId="0" fontId="4" fillId="4" borderId="42" xfId="0" applyFont="1" applyFill="1" applyBorder="1" applyAlignment="1">
      <alignment horizontal="justify" vertical="center" wrapText="1"/>
    </xf>
    <xf numFmtId="0" fontId="4" fillId="4" borderId="43" xfId="0" applyFont="1" applyFill="1" applyBorder="1" applyAlignment="1">
      <alignment horizontal="justify" vertical="center" shrinkToFit="1"/>
    </xf>
    <xf numFmtId="0" fontId="4" fillId="3" borderId="37" xfId="0" applyFont="1" applyFill="1" applyBorder="1" applyAlignment="1" applyProtection="1">
      <alignment horizontal="justify" vertical="center" wrapText="1"/>
      <protection locked="0"/>
    </xf>
    <xf numFmtId="0" fontId="0" fillId="3" borderId="37" xfId="0" applyFill="1" applyBorder="1" applyAlignment="1" applyProtection="1">
      <alignment horizontal="center" vertical="center"/>
      <protection locked="0"/>
    </xf>
    <xf numFmtId="0" fontId="11" fillId="0" borderId="0" xfId="0" applyFont="1" applyAlignment="1">
      <alignment vertical="center" wrapText="1"/>
    </xf>
    <xf numFmtId="0" fontId="10" fillId="0" borderId="0" xfId="0" applyFont="1" applyAlignment="1">
      <alignment vertical="top" wrapText="1"/>
    </xf>
    <xf numFmtId="0" fontId="4" fillId="3" borderId="60" xfId="0" applyFont="1" applyFill="1" applyBorder="1" applyAlignment="1" applyProtection="1">
      <alignment horizontal="center" vertical="center" wrapText="1"/>
      <protection locked="0"/>
    </xf>
    <xf numFmtId="0" fontId="4" fillId="0" borderId="0" xfId="0" applyFont="1" applyProtection="1">
      <alignment vertical="center"/>
      <protection locked="0"/>
    </xf>
    <xf numFmtId="0" fontId="4" fillId="3" borderId="37" xfId="0" applyFont="1" applyFill="1" applyBorder="1" applyAlignment="1" applyProtection="1">
      <alignment horizontal="center" vertical="center" wrapText="1"/>
      <protection locked="0"/>
    </xf>
    <xf numFmtId="0" fontId="12" fillId="0" borderId="16" xfId="0" applyFont="1" applyBorder="1" applyAlignment="1">
      <alignment horizontal="justify" vertical="center" shrinkToFit="1"/>
    </xf>
    <xf numFmtId="0" fontId="10" fillId="0" borderId="0" xfId="0" applyFont="1" applyAlignment="1">
      <alignment vertical="center" wrapText="1"/>
    </xf>
    <xf numFmtId="0" fontId="10" fillId="0" borderId="0" xfId="0" applyFont="1" applyAlignment="1">
      <alignment horizontal="right" vertical="center"/>
    </xf>
    <xf numFmtId="0" fontId="10" fillId="0" borderId="0" xfId="0" applyFont="1">
      <alignment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32" xfId="0" applyFont="1" applyBorder="1" applyAlignment="1">
      <alignment horizontal="center" vertical="center"/>
    </xf>
    <xf numFmtId="0" fontId="14" fillId="0" borderId="50"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17" fillId="0" borderId="4" xfId="0" applyFont="1" applyBorder="1">
      <alignment vertical="center"/>
    </xf>
    <xf numFmtId="0" fontId="17" fillId="0" borderId="5" xfId="0" applyFont="1" applyBorder="1">
      <alignment vertical="center"/>
    </xf>
    <xf numFmtId="0" fontId="10" fillId="0" borderId="8" xfId="0" applyFont="1" applyBorder="1" applyAlignment="1">
      <alignment horizontal="justify" vertical="center"/>
    </xf>
    <xf numFmtId="0" fontId="17" fillId="0" borderId="3" xfId="0" applyFont="1" applyBorder="1">
      <alignment vertical="center"/>
    </xf>
    <xf numFmtId="0" fontId="18" fillId="0" borderId="8" xfId="0" applyFont="1" applyBorder="1">
      <alignment vertical="center"/>
    </xf>
    <xf numFmtId="0" fontId="17" fillId="6" borderId="19" xfId="0" applyFont="1" applyFill="1" applyBorder="1">
      <alignment vertical="center"/>
    </xf>
    <xf numFmtId="0" fontId="17" fillId="6" borderId="21" xfId="0" applyFont="1" applyFill="1" applyBorder="1">
      <alignment vertical="center"/>
    </xf>
    <xf numFmtId="0" fontId="17" fillId="6" borderId="20" xfId="0" applyFont="1" applyFill="1" applyBorder="1">
      <alignment vertical="center"/>
    </xf>
    <xf numFmtId="0" fontId="18" fillId="6" borderId="11" xfId="0" applyFont="1" applyFill="1" applyBorder="1">
      <alignment vertical="center"/>
    </xf>
    <xf numFmtId="0" fontId="10" fillId="0" borderId="9" xfId="0" applyFont="1" applyBorder="1" applyAlignment="1">
      <alignment horizontal="justify" vertical="center"/>
    </xf>
    <xf numFmtId="0" fontId="17" fillId="0" borderId="6" xfId="0" applyFont="1" applyBorder="1">
      <alignment vertical="center"/>
    </xf>
    <xf numFmtId="0" fontId="17" fillId="0" borderId="2" xfId="0" applyFont="1" applyBorder="1">
      <alignment vertical="center"/>
    </xf>
    <xf numFmtId="0" fontId="10" fillId="0" borderId="0" xfId="0" applyFont="1" applyAlignment="1">
      <alignment horizontal="center" vertical="top" wrapText="1"/>
    </xf>
    <xf numFmtId="0" fontId="14" fillId="0" borderId="8" xfId="0" applyFont="1" applyBorder="1" applyAlignment="1">
      <alignment horizontal="center" vertical="center"/>
    </xf>
    <xf numFmtId="0" fontId="14" fillId="0" borderId="8" xfId="0" applyFont="1" applyBorder="1" applyAlignment="1">
      <alignment horizontal="right" vertical="center"/>
    </xf>
    <xf numFmtId="0" fontId="20" fillId="0" borderId="0" xfId="0" applyFont="1" applyAlignment="1">
      <alignment vertical="top" wrapText="1"/>
    </xf>
    <xf numFmtId="0" fontId="14" fillId="0" borderId="9" xfId="0" applyFont="1" applyBorder="1" applyAlignment="1">
      <alignment horizontal="right" vertical="center"/>
    </xf>
    <xf numFmtId="0" fontId="14" fillId="0" borderId="0" xfId="0" applyFont="1" applyAlignment="1">
      <alignment horizontal="right" vertical="center"/>
    </xf>
    <xf numFmtId="0" fontId="10" fillId="0" borderId="0" xfId="0" applyFont="1" applyAlignment="1">
      <alignment horizontal="center" vertical="center" wrapText="1"/>
    </xf>
    <xf numFmtId="0" fontId="15" fillId="0" borderId="8" xfId="0" applyFont="1" applyBorder="1" applyAlignment="1">
      <alignment horizontal="right" vertical="center"/>
    </xf>
    <xf numFmtId="0" fontId="10" fillId="0" borderId="0" xfId="0" applyFont="1" applyAlignment="1">
      <alignment horizontal="left" vertical="top" wrapText="1"/>
    </xf>
    <xf numFmtId="0" fontId="18" fillId="0" borderId="0" xfId="0" applyFont="1">
      <alignment vertical="center"/>
    </xf>
    <xf numFmtId="0" fontId="10" fillId="0" borderId="0" xfId="0" applyFont="1" applyAlignment="1">
      <alignment horizontal="justify" vertical="center"/>
    </xf>
    <xf numFmtId="0" fontId="10" fillId="0" borderId="31" xfId="0" applyFont="1" applyBorder="1">
      <alignment vertical="center"/>
    </xf>
    <xf numFmtId="0" fontId="10" fillId="0" borderId="4" xfId="0" applyFont="1" applyBorder="1" applyAlignment="1">
      <alignment horizontal="right" vertical="center" wrapText="1"/>
    </xf>
    <xf numFmtId="0" fontId="10" fillId="0" borderId="0" xfId="0" applyFont="1" applyAlignment="1">
      <alignment horizontal="right" vertical="center" wrapText="1"/>
    </xf>
    <xf numFmtId="0" fontId="10" fillId="0" borderId="8" xfId="0" applyFont="1" applyBorder="1">
      <alignment vertical="center"/>
    </xf>
    <xf numFmtId="0" fontId="10" fillId="0" borderId="8" xfId="0" applyFont="1" applyBorder="1" applyAlignment="1">
      <alignment vertical="center" wrapText="1"/>
    </xf>
    <xf numFmtId="0" fontId="10" fillId="0" borderId="8" xfId="0" applyFont="1" applyBorder="1" applyAlignment="1">
      <alignment vertical="top"/>
    </xf>
    <xf numFmtId="0" fontId="2" fillId="0" borderId="11" xfId="0" applyFont="1" applyBorder="1" applyAlignment="1">
      <alignment horizontal="center" vertical="center"/>
    </xf>
    <xf numFmtId="0" fontId="5" fillId="0" borderId="40" xfId="0" applyFont="1" applyBorder="1" applyAlignment="1">
      <alignment vertical="center" wrapText="1"/>
    </xf>
    <xf numFmtId="0" fontId="2" fillId="0" borderId="0" xfId="0" applyFont="1" applyAlignment="1">
      <alignment vertical="center" textRotation="255"/>
    </xf>
    <xf numFmtId="0" fontId="4"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2" fillId="4" borderId="42" xfId="0" applyFont="1" applyFill="1" applyBorder="1" applyAlignment="1">
      <alignment vertical="center" wrapText="1"/>
    </xf>
    <xf numFmtId="0" fontId="2" fillId="0" borderId="62" xfId="0" applyFont="1" applyBorder="1" applyAlignment="1">
      <alignment horizontal="center" vertical="center" wrapText="1"/>
    </xf>
    <xf numFmtId="0" fontId="5" fillId="0" borderId="63" xfId="0" applyFont="1" applyBorder="1" applyAlignment="1">
      <alignment vertical="center" wrapText="1"/>
    </xf>
    <xf numFmtId="0" fontId="4" fillId="0" borderId="64" xfId="0" applyFont="1" applyBorder="1" applyAlignment="1">
      <alignment vertical="center" wrapText="1"/>
    </xf>
    <xf numFmtId="0" fontId="4" fillId="0" borderId="61" xfId="0" applyFont="1" applyBorder="1" applyAlignment="1">
      <alignment horizontal="justify" vertical="center" wrapText="1"/>
    </xf>
    <xf numFmtId="0" fontId="2" fillId="0" borderId="61" xfId="0" applyFont="1" applyBorder="1" applyAlignment="1">
      <alignment vertical="center" wrapText="1"/>
    </xf>
    <xf numFmtId="0" fontId="2" fillId="0" borderId="61" xfId="0" applyFont="1" applyBorder="1" applyAlignment="1">
      <alignment horizontal="justify" vertical="center" wrapText="1"/>
    </xf>
    <xf numFmtId="0" fontId="2" fillId="0" borderId="65" xfId="0" applyFont="1" applyBorder="1" applyAlignment="1">
      <alignment horizontal="justify" vertical="center" wrapText="1"/>
    </xf>
    <xf numFmtId="0" fontId="5" fillId="0" borderId="61" xfId="0" applyFont="1" applyBorder="1" applyAlignment="1">
      <alignment vertical="center" wrapText="1"/>
    </xf>
    <xf numFmtId="0" fontId="4" fillId="0" borderId="61" xfId="0" applyFont="1" applyBorder="1" applyAlignment="1">
      <alignment vertical="center" shrinkToFit="1"/>
    </xf>
    <xf numFmtId="0" fontId="4" fillId="0" borderId="61" xfId="0" applyFont="1" applyBorder="1" applyAlignment="1">
      <alignment vertical="center" wrapText="1"/>
    </xf>
    <xf numFmtId="0" fontId="2" fillId="0" borderId="65" xfId="0" applyFont="1" applyBorder="1" applyAlignment="1">
      <alignment vertical="center" wrapText="1"/>
    </xf>
    <xf numFmtId="0" fontId="4" fillId="3" borderId="37" xfId="0" applyFont="1" applyFill="1" applyBorder="1" applyAlignment="1" applyProtection="1">
      <alignment vertical="center" wrapText="1"/>
      <protection locked="0"/>
    </xf>
    <xf numFmtId="0" fontId="2" fillId="0" borderId="67" xfId="0" applyFont="1" applyBorder="1" applyAlignment="1">
      <alignment horizontal="center" vertical="center" wrapText="1"/>
    </xf>
    <xf numFmtId="0" fontId="5" fillId="0" borderId="68" xfId="0" applyFont="1" applyBorder="1" applyAlignment="1">
      <alignment vertical="center" wrapText="1"/>
    </xf>
    <xf numFmtId="176" fontId="4" fillId="0" borderId="66" xfId="0" applyNumberFormat="1" applyFont="1" applyBorder="1" applyAlignment="1">
      <alignment horizontal="justify" vertical="center" wrapText="1"/>
    </xf>
    <xf numFmtId="0" fontId="4" fillId="0" borderId="66" xfId="0" applyFont="1" applyBorder="1" applyAlignment="1" applyProtection="1">
      <alignment vertical="center" wrapText="1"/>
      <protection locked="0"/>
    </xf>
    <xf numFmtId="0" fontId="4" fillId="0" borderId="66" xfId="0" applyFont="1" applyBorder="1" applyAlignment="1">
      <alignment vertical="center" wrapText="1"/>
    </xf>
    <xf numFmtId="0" fontId="5" fillId="0" borderId="66" xfId="0" applyFont="1" applyBorder="1" applyAlignment="1">
      <alignment horizontal="justify" vertical="center" wrapText="1"/>
    </xf>
    <xf numFmtId="177" fontId="4" fillId="0" borderId="66" xfId="0" applyNumberFormat="1" applyFont="1" applyBorder="1" applyAlignment="1" applyProtection="1">
      <alignment vertical="center" wrapText="1"/>
      <protection locked="0"/>
    </xf>
    <xf numFmtId="177" fontId="4" fillId="0" borderId="66" xfId="0" applyNumberFormat="1" applyFont="1" applyBorder="1" applyAlignment="1" applyProtection="1">
      <alignment horizontal="center" vertical="center" wrapText="1"/>
      <protection locked="0"/>
    </xf>
    <xf numFmtId="177" fontId="4" fillId="0" borderId="66" xfId="0" applyNumberFormat="1" applyFont="1" applyBorder="1" applyAlignment="1">
      <alignment vertical="center" wrapText="1"/>
    </xf>
    <xf numFmtId="177" fontId="4" fillId="0" borderId="66" xfId="0" applyNumberFormat="1" applyFont="1" applyBorder="1" applyAlignment="1" applyProtection="1">
      <alignment horizontal="right" vertical="center" wrapText="1"/>
      <protection locked="0"/>
    </xf>
    <xf numFmtId="0" fontId="5" fillId="0" borderId="69" xfId="0" applyFont="1" applyBorder="1" applyAlignment="1">
      <alignment horizontal="justify" vertical="center" wrapText="1"/>
    </xf>
    <xf numFmtId="0" fontId="5" fillId="0" borderId="66" xfId="0" applyFont="1" applyBorder="1" applyAlignment="1">
      <alignment vertical="center" wrapText="1"/>
    </xf>
    <xf numFmtId="0" fontId="4" fillId="0" borderId="66" xfId="0" applyFont="1" applyBorder="1" applyProtection="1">
      <alignment vertical="center"/>
      <protection locked="0"/>
    </xf>
    <xf numFmtId="0" fontId="4" fillId="0" borderId="66" xfId="0" applyFont="1" applyBorder="1" applyAlignment="1" applyProtection="1">
      <alignment horizontal="center" vertical="center"/>
      <protection locked="0"/>
    </xf>
    <xf numFmtId="0" fontId="2" fillId="0" borderId="66" xfId="0" applyFont="1" applyBorder="1">
      <alignment vertical="center"/>
    </xf>
    <xf numFmtId="0" fontId="4" fillId="0" borderId="66" xfId="0" applyFont="1" applyBorder="1" applyAlignment="1" applyProtection="1">
      <alignment horizontal="left" vertical="center" wrapText="1"/>
      <protection locked="0"/>
    </xf>
    <xf numFmtId="0" fontId="5" fillId="0" borderId="69" xfId="0" applyFont="1" applyBorder="1" applyAlignment="1">
      <alignment vertical="center" wrapText="1"/>
    </xf>
    <xf numFmtId="0" fontId="8" fillId="0" borderId="66" xfId="0" applyFont="1" applyBorder="1" applyAlignment="1">
      <alignment horizontal="right" vertical="center"/>
    </xf>
    <xf numFmtId="0" fontId="9" fillId="0" borderId="66" xfId="0" applyFont="1" applyBorder="1" applyAlignment="1">
      <alignment horizontal="right" vertical="center" wrapText="1"/>
    </xf>
    <xf numFmtId="0" fontId="4" fillId="0" borderId="66" xfId="0" applyFont="1" applyBorder="1" applyAlignment="1">
      <alignment horizontal="justify" vertical="center" wrapText="1"/>
    </xf>
    <xf numFmtId="0" fontId="2" fillId="0" borderId="66" xfId="0" applyFont="1" applyBorder="1" applyAlignment="1" applyProtection="1">
      <alignment vertical="top"/>
      <protection locked="0"/>
    </xf>
    <xf numFmtId="0" fontId="2" fillId="0" borderId="66" xfId="0" applyFont="1" applyBorder="1" applyProtection="1">
      <alignment vertical="center"/>
      <protection locked="0"/>
    </xf>
    <xf numFmtId="0" fontId="4" fillId="0" borderId="66" xfId="0" applyFont="1" applyBorder="1" applyAlignment="1" applyProtection="1">
      <alignment vertical="top" wrapText="1"/>
      <protection locked="0"/>
    </xf>
    <xf numFmtId="0" fontId="2" fillId="0" borderId="66" xfId="0" applyFont="1" applyBorder="1" applyAlignment="1">
      <alignment horizontal="justify" vertical="center" wrapText="1"/>
    </xf>
    <xf numFmtId="0" fontId="15" fillId="0" borderId="38" xfId="0" applyFont="1" applyBorder="1" applyAlignment="1">
      <alignment horizontal="center" vertical="center"/>
    </xf>
    <xf numFmtId="0" fontId="10" fillId="0" borderId="14" xfId="0" applyFont="1" applyBorder="1">
      <alignment vertical="center"/>
    </xf>
    <xf numFmtId="0" fontId="10" fillId="0" borderId="32" xfId="0" applyFont="1" applyBorder="1">
      <alignment vertical="center"/>
    </xf>
    <xf numFmtId="0" fontId="2" fillId="7" borderId="16" xfId="0" applyFont="1" applyFill="1" applyBorder="1" applyAlignment="1">
      <alignment horizontal="center" vertical="center" textRotation="255"/>
    </xf>
    <xf numFmtId="0" fontId="2" fillId="0" borderId="72" xfId="0" applyFont="1" applyBorder="1" applyAlignment="1">
      <alignment horizontal="justify" vertical="center" wrapText="1"/>
    </xf>
    <xf numFmtId="0" fontId="5" fillId="0" borderId="73" xfId="0" applyFont="1" applyBorder="1" applyAlignment="1">
      <alignment horizontal="justify" vertical="center" wrapText="1"/>
    </xf>
    <xf numFmtId="0" fontId="5" fillId="0" borderId="74" xfId="0" applyFont="1" applyBorder="1" applyAlignment="1">
      <alignment horizontal="justify" vertical="center" wrapText="1"/>
    </xf>
    <xf numFmtId="0" fontId="4" fillId="0" borderId="8" xfId="0" applyFont="1" applyBorder="1" applyAlignment="1">
      <alignment vertical="center" wrapText="1"/>
    </xf>
    <xf numFmtId="0" fontId="10" fillId="0" borderId="22" xfId="0" applyFont="1" applyBorder="1">
      <alignment vertical="center"/>
    </xf>
    <xf numFmtId="0" fontId="4" fillId="0" borderId="0" xfId="0" applyFont="1" applyAlignment="1">
      <alignment horizontal="center" vertical="center" wrapText="1"/>
    </xf>
    <xf numFmtId="0" fontId="15" fillId="0" borderId="0" xfId="0" applyFont="1" applyAlignment="1">
      <alignment vertical="top" wrapText="1"/>
    </xf>
    <xf numFmtId="0" fontId="4" fillId="0" borderId="7" xfId="0" applyFont="1" applyBorder="1" applyAlignment="1" applyProtection="1">
      <alignment horizontal="left" vertical="center" wrapText="1"/>
      <protection locked="0"/>
    </xf>
    <xf numFmtId="0" fontId="2" fillId="0" borderId="72" xfId="0" applyFont="1" applyBorder="1" applyAlignment="1">
      <alignment vertical="center" wrapText="1"/>
    </xf>
    <xf numFmtId="0" fontId="2" fillId="0" borderId="73" xfId="0" applyFont="1" applyBorder="1">
      <alignment vertical="center"/>
    </xf>
    <xf numFmtId="0" fontId="2" fillId="0" borderId="74" xfId="0" applyFont="1" applyBorder="1">
      <alignment vertical="center"/>
    </xf>
    <xf numFmtId="0" fontId="2" fillId="0" borderId="75" xfId="0" applyFont="1" applyBorder="1" applyAlignment="1">
      <alignment vertical="center" wrapText="1"/>
    </xf>
    <xf numFmtId="0" fontId="4" fillId="0" borderId="73" xfId="0" applyFont="1" applyBorder="1" applyAlignment="1">
      <alignment vertical="center" wrapText="1"/>
    </xf>
    <xf numFmtId="0" fontId="4" fillId="0" borderId="76" xfId="0" applyFont="1" applyBorder="1" applyAlignment="1">
      <alignment vertical="center" wrapText="1"/>
    </xf>
    <xf numFmtId="0" fontId="2" fillId="0" borderId="77" xfId="0" applyFont="1" applyBorder="1" applyAlignment="1">
      <alignment vertical="center" wrapText="1"/>
    </xf>
    <xf numFmtId="0" fontId="4" fillId="0" borderId="78" xfId="0" applyFont="1" applyBorder="1" applyAlignment="1" applyProtection="1">
      <alignment vertical="center" wrapText="1"/>
      <protection locked="0"/>
    </xf>
    <xf numFmtId="0" fontId="4" fillId="0" borderId="78" xfId="0" applyFont="1" applyBorder="1" applyAlignment="1">
      <alignment vertical="center" wrapText="1"/>
    </xf>
    <xf numFmtId="0" fontId="4" fillId="0" borderId="77" xfId="0" applyFont="1" applyBorder="1" applyAlignment="1">
      <alignment vertical="center" wrapText="1"/>
    </xf>
    <xf numFmtId="178" fontId="4" fillId="0" borderId="78" xfId="0" applyNumberFormat="1" applyFont="1" applyBorder="1" applyAlignment="1" applyProtection="1">
      <alignment vertical="center" wrapText="1"/>
      <protection locked="0"/>
    </xf>
    <xf numFmtId="0" fontId="2" fillId="0" borderId="79" xfId="0" applyFont="1" applyBorder="1" applyAlignment="1">
      <alignment vertical="center" wrapText="1"/>
    </xf>
    <xf numFmtId="0" fontId="4" fillId="0" borderId="80" xfId="0" applyFont="1" applyBorder="1" applyAlignment="1">
      <alignment vertical="center" wrapText="1"/>
    </xf>
    <xf numFmtId="0" fontId="4" fillId="0" borderId="81" xfId="0" applyFont="1" applyBorder="1" applyAlignment="1">
      <alignment vertical="center" wrapText="1"/>
    </xf>
    <xf numFmtId="0" fontId="18" fillId="0" borderId="71" xfId="0" applyFont="1" applyBorder="1" applyAlignment="1">
      <alignment horizontal="center" vertical="center"/>
    </xf>
    <xf numFmtId="0" fontId="18" fillId="0" borderId="71" xfId="0" applyFont="1" applyBorder="1" applyAlignment="1">
      <alignment horizontal="center" vertical="center" wrapText="1"/>
    </xf>
    <xf numFmtId="0" fontId="5" fillId="0" borderId="0" xfId="0" applyFont="1" applyAlignment="1">
      <alignment horizontal="right" vertical="center" wrapText="1"/>
    </xf>
    <xf numFmtId="179" fontId="0" fillId="0" borderId="0" xfId="0" applyNumberFormat="1" applyAlignment="1">
      <alignment vertical="center" wrapText="1"/>
    </xf>
    <xf numFmtId="0" fontId="10" fillId="0" borderId="3" xfId="0" applyFont="1" applyBorder="1" applyAlignment="1">
      <alignment vertical="top" wrapText="1"/>
    </xf>
    <xf numFmtId="0" fontId="6" fillId="0" borderId="0" xfId="0" applyFont="1" applyAlignment="1">
      <alignment vertical="center" wrapText="1"/>
    </xf>
    <xf numFmtId="0" fontId="14" fillId="0" borderId="9" xfId="0" applyFont="1" applyBorder="1" applyAlignment="1">
      <alignment horizontal="center" vertical="center"/>
    </xf>
    <xf numFmtId="0" fontId="2" fillId="0" borderId="0" xfId="0" applyFont="1" applyAlignment="1">
      <alignment horizontal="center" vertical="center" textRotation="255"/>
    </xf>
    <xf numFmtId="0" fontId="4" fillId="0" borderId="0" xfId="0" applyFont="1" applyAlignment="1">
      <alignment horizontal="center" vertical="center" shrinkToFit="1"/>
    </xf>
    <xf numFmtId="179" fontId="4" fillId="0" borderId="0" xfId="0" applyNumberFormat="1" applyFont="1" applyAlignment="1" applyProtection="1">
      <alignment vertical="center" wrapText="1"/>
      <protection locked="0"/>
    </xf>
    <xf numFmtId="0" fontId="4" fillId="9" borderId="0" xfId="0" applyFont="1" applyFill="1" applyAlignment="1">
      <alignment vertical="center" shrinkToFit="1"/>
    </xf>
    <xf numFmtId="0" fontId="2" fillId="7" borderId="59" xfId="0" applyFont="1" applyFill="1" applyBorder="1" applyAlignment="1">
      <alignment horizontal="center" vertical="center" textRotation="255"/>
    </xf>
    <xf numFmtId="0" fontId="2" fillId="7" borderId="13" xfId="0" applyFont="1" applyFill="1" applyBorder="1" applyAlignment="1">
      <alignment horizontal="center" vertical="center" textRotation="255"/>
    </xf>
    <xf numFmtId="0" fontId="2" fillId="7" borderId="58" xfId="0" applyFont="1" applyFill="1" applyBorder="1" applyAlignment="1">
      <alignment horizontal="center" vertical="center" textRotation="255"/>
    </xf>
    <xf numFmtId="0" fontId="10" fillId="0" borderId="10"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44" xfId="0" applyFont="1" applyBorder="1" applyAlignment="1">
      <alignment horizontal="center" vertical="center"/>
    </xf>
    <xf numFmtId="0" fontId="10" fillId="0" borderId="24" xfId="0" applyFont="1" applyBorder="1" applyAlignment="1">
      <alignment horizontal="center" vertical="center"/>
    </xf>
    <xf numFmtId="0" fontId="10" fillId="0" borderId="36" xfId="0" applyFont="1" applyBorder="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0" fillId="0" borderId="34" xfId="0" applyFont="1" applyBorder="1" applyAlignment="1">
      <alignment vertical="top" wrapText="1"/>
    </xf>
    <xf numFmtId="0" fontId="10" fillId="0" borderId="30" xfId="0" applyFont="1" applyBorder="1" applyAlignment="1">
      <alignment vertical="top" wrapText="1"/>
    </xf>
    <xf numFmtId="0" fontId="10" fillId="0" borderId="8" xfId="0" applyFont="1" applyBorder="1" applyAlignment="1">
      <alignment vertical="top" wrapText="1"/>
    </xf>
    <xf numFmtId="0" fontId="10" fillId="0" borderId="29" xfId="0" applyFont="1" applyBorder="1" applyAlignment="1">
      <alignment vertical="top" wrapText="1"/>
    </xf>
    <xf numFmtId="0" fontId="10" fillId="0" borderId="0" xfId="0" applyFont="1" applyAlignment="1">
      <alignment horizontal="center" vertical="center"/>
    </xf>
    <xf numFmtId="0" fontId="18" fillId="0" borderId="55" xfId="0" applyFont="1" applyBorder="1" applyAlignment="1">
      <alignment horizontal="center" vertical="center"/>
    </xf>
    <xf numFmtId="0" fontId="18" fillId="0" borderId="36" xfId="0" applyFont="1" applyBorder="1" applyAlignment="1">
      <alignment horizontal="center" vertical="center"/>
    </xf>
    <xf numFmtId="0" fontId="10" fillId="0" borderId="3" xfId="0" applyFont="1" applyBorder="1">
      <alignment vertical="center"/>
    </xf>
    <xf numFmtId="0" fontId="10" fillId="0" borderId="12" xfId="0" applyFont="1" applyBorder="1">
      <alignment vertical="center"/>
    </xf>
    <xf numFmtId="0" fontId="4" fillId="0" borderId="2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9"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176" fontId="11" fillId="0" borderId="16" xfId="0" applyNumberFormat="1" applyFont="1" applyBorder="1" applyAlignment="1">
      <alignment horizontal="justify" vertical="center" shrinkToFit="1"/>
    </xf>
    <xf numFmtId="0" fontId="11" fillId="0" borderId="16" xfId="0" applyFont="1" applyBorder="1" applyAlignment="1">
      <alignment horizontal="justify" vertical="center" shrinkToFit="1"/>
    </xf>
    <xf numFmtId="0" fontId="0" fillId="10" borderId="0" xfId="0" applyFill="1">
      <alignment vertical="center"/>
    </xf>
    <xf numFmtId="0" fontId="26" fillId="11" borderId="59" xfId="1" applyFont="1" applyFill="1" applyBorder="1" applyAlignment="1">
      <alignment horizontal="center"/>
    </xf>
    <xf numFmtId="0" fontId="26" fillId="0" borderId="0" xfId="1" applyFont="1"/>
    <xf numFmtId="0" fontId="10" fillId="0" borderId="0" xfId="0" applyFont="1" applyAlignment="1">
      <alignment vertical="top"/>
    </xf>
    <xf numFmtId="0" fontId="11" fillId="0" borderId="16" xfId="0" applyFont="1" applyBorder="1" applyAlignment="1">
      <alignment vertical="center" shrinkToFit="1"/>
    </xf>
    <xf numFmtId="3" fontId="11" fillId="0" borderId="16" xfId="0" applyNumberFormat="1" applyFont="1" applyBorder="1" applyAlignment="1">
      <alignment horizontal="justify" vertical="center" shrinkToFit="1"/>
    </xf>
    <xf numFmtId="0" fontId="10" fillId="0" borderId="91" xfId="0" applyFont="1" applyBorder="1">
      <alignment vertical="center"/>
    </xf>
    <xf numFmtId="0" fontId="10" fillId="0" borderId="8" xfId="0" applyFont="1" applyBorder="1" applyAlignment="1">
      <alignment horizontal="center" vertical="top" wrapText="1"/>
    </xf>
    <xf numFmtId="0" fontId="10" fillId="0" borderId="6" xfId="0" applyFont="1" applyBorder="1" applyAlignment="1">
      <alignment horizontal="center" vertical="top" wrapText="1"/>
    </xf>
    <xf numFmtId="0" fontId="17" fillId="0" borderId="0" xfId="0" applyFont="1" applyAlignment="1">
      <alignment horizontal="center" vertical="center" shrinkToFit="1"/>
    </xf>
    <xf numFmtId="0" fontId="4" fillId="0" borderId="1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9" xfId="0" applyFont="1" applyBorder="1" applyAlignment="1">
      <alignment vertical="center" shrinkToFit="1"/>
    </xf>
    <xf numFmtId="0" fontId="28" fillId="0" borderId="0" xfId="0" applyFont="1" applyAlignment="1">
      <alignment vertical="center" shrinkToFit="1"/>
    </xf>
    <xf numFmtId="0" fontId="29" fillId="3" borderId="37" xfId="0" applyFont="1" applyFill="1" applyBorder="1" applyAlignment="1" applyProtection="1">
      <alignment horizontal="center" vertical="center"/>
      <protection locked="0"/>
    </xf>
    <xf numFmtId="0" fontId="28" fillId="0" borderId="0" xfId="0" applyFont="1">
      <alignment vertical="center"/>
    </xf>
    <xf numFmtId="0" fontId="30" fillId="0" borderId="0" xfId="0" applyFont="1" applyAlignment="1">
      <alignment horizontal="right" vertical="center"/>
    </xf>
    <xf numFmtId="0" fontId="28" fillId="0" borderId="61" xfId="0" applyFont="1" applyBorder="1" applyAlignment="1">
      <alignment vertical="center" shrinkToFit="1"/>
    </xf>
    <xf numFmtId="0" fontId="10" fillId="0" borderId="6" xfId="0" applyFont="1" applyBorder="1" applyAlignment="1">
      <alignment vertical="top" wrapText="1"/>
    </xf>
    <xf numFmtId="0" fontId="15"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10" fillId="0" borderId="41"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4" fillId="0" borderId="23" xfId="0" applyFont="1" applyBorder="1" applyAlignment="1">
      <alignment horizontal="left" vertical="top" wrapText="1"/>
    </xf>
    <xf numFmtId="0" fontId="4" fillId="0" borderId="32" xfId="0" applyFont="1" applyBorder="1" applyAlignment="1">
      <alignment horizontal="left" vertical="top" wrapText="1"/>
    </xf>
    <xf numFmtId="0" fontId="4" fillId="0" borderId="34" xfId="0" applyFont="1" applyBorder="1" applyAlignment="1">
      <alignment horizontal="left" vertical="top" wrapText="1"/>
    </xf>
    <xf numFmtId="0" fontId="4" fillId="0" borderId="33" xfId="0" applyFont="1" applyBorder="1" applyAlignment="1">
      <alignment horizontal="left" vertical="top" wrapText="1"/>
    </xf>
    <xf numFmtId="0" fontId="17" fillId="0" borderId="38"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2" xfId="0" applyFont="1" applyBorder="1" applyAlignment="1">
      <alignment horizontal="center" vertical="center" shrinkToFit="1"/>
    </xf>
    <xf numFmtId="0" fontId="10" fillId="0" borderId="0" xfId="0" applyFont="1" applyAlignment="1">
      <alignment horizontal="center" vertical="top"/>
    </xf>
    <xf numFmtId="0" fontId="4" fillId="0" borderId="51" xfId="0" applyFont="1" applyBorder="1" applyAlignment="1">
      <alignment vertical="top" wrapText="1"/>
    </xf>
    <xf numFmtId="0" fontId="4" fillId="0" borderId="71" xfId="0" applyFont="1" applyBorder="1" applyAlignment="1">
      <alignment vertical="top" wrapText="1"/>
    </xf>
    <xf numFmtId="0" fontId="4" fillId="0" borderId="52" xfId="0" applyFont="1" applyBorder="1" applyAlignment="1">
      <alignment vertical="top" wrapText="1"/>
    </xf>
    <xf numFmtId="0" fontId="4" fillId="0" borderId="11" xfId="0" applyFont="1" applyBorder="1" applyAlignment="1">
      <alignmen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86" xfId="0" applyFont="1" applyBorder="1" applyAlignment="1">
      <alignment horizontal="left" vertical="top" wrapText="1"/>
    </xf>
    <xf numFmtId="0" fontId="4" fillId="0" borderId="5" xfId="0" applyFont="1" applyBorder="1" applyAlignment="1">
      <alignment horizontal="left" vertical="top" wrapText="1"/>
    </xf>
    <xf numFmtId="0" fontId="10" fillId="0" borderId="3" xfId="0" applyFont="1" applyBorder="1" applyAlignment="1">
      <alignment vertical="top" wrapText="1"/>
    </xf>
    <xf numFmtId="0" fontId="10" fillId="0" borderId="16" xfId="0" applyFont="1" applyBorder="1" applyAlignment="1">
      <alignment vertical="top" wrapText="1"/>
    </xf>
    <xf numFmtId="0" fontId="10" fillId="0" borderId="13" xfId="0" applyFont="1" applyBorder="1" applyAlignment="1">
      <alignment vertical="top" wrapText="1"/>
    </xf>
    <xf numFmtId="0" fontId="10" fillId="0" borderId="27" xfId="0" applyFont="1" applyBorder="1" applyAlignment="1">
      <alignment vertical="top" wrapText="1"/>
    </xf>
    <xf numFmtId="0" fontId="10" fillId="0" borderId="0" xfId="0" applyFont="1" applyAlignment="1">
      <alignment horizontal="left" vertical="top" wrapText="1"/>
    </xf>
    <xf numFmtId="0" fontId="4" fillId="0" borderId="11"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0" fillId="0" borderId="23" xfId="0" applyFont="1" applyBorder="1" applyAlignment="1">
      <alignment vertical="top" wrapText="1"/>
    </xf>
    <xf numFmtId="0" fontId="10" fillId="0" borderId="28" xfId="0" applyFont="1" applyBorder="1" applyAlignment="1">
      <alignment vertical="top" wrapText="1"/>
    </xf>
    <xf numFmtId="0" fontId="10" fillId="0" borderId="34" xfId="0" applyFont="1" applyBorder="1" applyAlignment="1">
      <alignment vertical="top" wrapText="1"/>
    </xf>
    <xf numFmtId="0" fontId="10" fillId="0" borderId="30" xfId="0" applyFont="1" applyBorder="1" applyAlignment="1">
      <alignment vertical="top" wrapText="1"/>
    </xf>
    <xf numFmtId="0" fontId="10" fillId="0" borderId="22" xfId="0" applyFont="1" applyBorder="1" applyAlignment="1">
      <alignment vertical="top" wrapText="1"/>
    </xf>
    <xf numFmtId="0" fontId="10" fillId="0" borderId="14" xfId="0" applyFont="1" applyBorder="1" applyAlignment="1">
      <alignment vertical="top" wrapText="1"/>
    </xf>
    <xf numFmtId="0" fontId="10" fillId="0" borderId="32" xfId="0" applyFont="1" applyBorder="1" applyAlignment="1">
      <alignment vertical="top" wrapText="1"/>
    </xf>
    <xf numFmtId="0" fontId="10" fillId="0" borderId="45" xfId="0" applyFont="1" applyBorder="1" applyAlignment="1">
      <alignment vertical="top" wrapText="1"/>
    </xf>
    <xf numFmtId="0" fontId="10" fillId="0" borderId="17" xfId="0" applyFont="1" applyBorder="1" applyAlignment="1">
      <alignment vertical="top" wrapText="1"/>
    </xf>
    <xf numFmtId="0" fontId="10" fillId="0" borderId="33" xfId="0" applyFont="1" applyBorder="1" applyAlignment="1">
      <alignment vertical="top" wrapText="1"/>
    </xf>
    <xf numFmtId="0" fontId="10" fillId="0" borderId="31" xfId="0" applyFont="1" applyBorder="1" applyAlignment="1">
      <alignment horizontal="center" vertical="center"/>
    </xf>
    <xf numFmtId="0" fontId="10" fillId="0" borderId="24" xfId="0" applyFont="1" applyBorder="1" applyAlignment="1">
      <alignment horizontal="center" vertical="center"/>
    </xf>
    <xf numFmtId="0" fontId="10" fillId="0" borderId="36" xfId="0" applyFont="1" applyBorder="1" applyAlignment="1">
      <alignment horizontal="center" vertical="center"/>
    </xf>
    <xf numFmtId="0" fontId="10" fillId="0" borderId="8" xfId="0" applyFont="1" applyBorder="1" applyAlignment="1">
      <alignment vertical="top" wrapText="1"/>
    </xf>
    <xf numFmtId="0" fontId="10" fillId="0" borderId="29" xfId="0" applyFont="1" applyBorder="1" applyAlignment="1">
      <alignment vertical="top" wrapText="1"/>
    </xf>
    <xf numFmtId="0" fontId="15" fillId="0" borderId="40"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31" xfId="0" applyFont="1" applyBorder="1" applyAlignment="1">
      <alignment horizontal="center"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0" fontId="15" fillId="0" borderId="38" xfId="0" applyFont="1" applyBorder="1" applyAlignment="1">
      <alignment horizontal="center" vertical="center"/>
    </xf>
    <xf numFmtId="0" fontId="15" fillId="0" borderId="15" xfId="0" applyFont="1" applyBorder="1" applyAlignment="1">
      <alignment horizontal="center" vertical="center"/>
    </xf>
    <xf numFmtId="0" fontId="15" fillId="0" borderId="9"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18" xfId="0" applyFont="1" applyBorder="1" applyAlignment="1">
      <alignment horizontal="center" vertical="center"/>
    </xf>
    <xf numFmtId="0" fontId="15" fillId="0" borderId="39" xfId="0" applyFont="1" applyBorder="1" applyAlignment="1">
      <alignment horizontal="center" vertical="center"/>
    </xf>
    <xf numFmtId="0" fontId="13" fillId="0" borderId="0" xfId="0" applyFont="1" applyAlignment="1">
      <alignment horizontal="center" vertical="center"/>
    </xf>
    <xf numFmtId="0" fontId="10" fillId="0" borderId="0" xfId="0" applyFont="1">
      <alignment vertical="center"/>
    </xf>
    <xf numFmtId="0" fontId="15" fillId="0" borderId="19" xfId="0" applyFont="1" applyBorder="1" applyAlignment="1">
      <alignment horizontal="center" vertical="center"/>
    </xf>
    <xf numFmtId="0" fontId="14" fillId="0" borderId="21" xfId="0" applyFont="1" applyBorder="1" applyAlignment="1">
      <alignment horizontal="center" vertical="center"/>
    </xf>
    <xf numFmtId="0" fontId="14" fillId="0" borderId="48" xfId="0" applyFont="1" applyBorder="1" applyAlignment="1">
      <alignment horizontal="center" vertical="center"/>
    </xf>
    <xf numFmtId="0" fontId="10" fillId="0" borderId="0" xfId="0" applyFont="1" applyAlignment="1">
      <alignment horizontal="left" vertical="center" shrinkToFit="1"/>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47"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lignment vertical="center"/>
    </xf>
    <xf numFmtId="0" fontId="4" fillId="0" borderId="38"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8" xfId="0" applyFont="1" applyBorder="1" applyAlignment="1">
      <alignment horizontal="center" vertical="center" shrinkToFit="1"/>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17" fillId="0" borderId="3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5" xfId="0" applyFont="1" applyBorder="1" applyAlignment="1">
      <alignment horizontal="center" vertical="center" wrapText="1"/>
    </xf>
    <xf numFmtId="0" fontId="4" fillId="0" borderId="25" xfId="0" applyFont="1" applyBorder="1" applyAlignment="1">
      <alignment horizontal="center" vertical="center" wrapText="1"/>
    </xf>
    <xf numFmtId="0" fontId="18" fillId="0" borderId="55" xfId="0" applyFont="1" applyBorder="1" applyAlignment="1">
      <alignment horizontal="center" vertical="center"/>
    </xf>
    <xf numFmtId="0" fontId="18" fillId="0" borderId="25" xfId="0" applyFont="1" applyBorder="1" applyAlignment="1">
      <alignment horizontal="center" vertical="center"/>
    </xf>
    <xf numFmtId="180" fontId="17" fillId="0" borderId="59" xfId="0" applyNumberFormat="1" applyFont="1" applyBorder="1" applyAlignment="1">
      <alignment horizontal="center" vertical="center" shrinkToFit="1"/>
    </xf>
    <xf numFmtId="180" fontId="17" fillId="0" borderId="58" xfId="0" applyNumberFormat="1" applyFont="1" applyBorder="1" applyAlignment="1">
      <alignment horizontal="center" vertical="center" shrinkToFit="1"/>
    </xf>
    <xf numFmtId="181" fontId="17" fillId="0" borderId="59" xfId="0" applyNumberFormat="1" applyFont="1" applyBorder="1" applyAlignment="1">
      <alignment horizontal="center" vertical="center" shrinkToFit="1"/>
    </xf>
    <xf numFmtId="181" fontId="17" fillId="0" borderId="58" xfId="0" applyNumberFormat="1" applyFont="1" applyBorder="1" applyAlignment="1">
      <alignment horizontal="center" vertical="center" shrinkToFit="1"/>
    </xf>
    <xf numFmtId="0" fontId="10" fillId="0" borderId="0" xfId="0" applyFont="1" applyAlignment="1">
      <alignment horizontal="center" vertical="center" shrinkToFit="1"/>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6" borderId="11" xfId="0" applyFont="1" applyFill="1" applyBorder="1" applyAlignment="1">
      <alignment horizontal="center" vertical="center"/>
    </xf>
    <xf numFmtId="0" fontId="4" fillId="0" borderId="52" xfId="0" applyFont="1" applyBorder="1" applyAlignment="1">
      <alignment horizontal="left" vertical="top" wrapText="1"/>
    </xf>
    <xf numFmtId="0" fontId="4" fillId="0" borderId="26" xfId="0" applyFont="1" applyBorder="1" applyAlignment="1">
      <alignment horizontal="left" vertical="top" wrapText="1"/>
    </xf>
    <xf numFmtId="0" fontId="4" fillId="0" borderId="31" xfId="0" applyFont="1" applyBorder="1" applyAlignment="1">
      <alignment horizontal="left" vertical="top" wrapText="1"/>
    </xf>
    <xf numFmtId="0" fontId="4" fillId="0" borderId="36" xfId="0" applyFont="1" applyBorder="1" applyAlignment="1">
      <alignment horizontal="left" vertical="top" wrapText="1"/>
    </xf>
    <xf numFmtId="0" fontId="10" fillId="0" borderId="12" xfId="0" applyFont="1" applyBorder="1" applyAlignment="1">
      <alignment vertical="center" wrapText="1"/>
    </xf>
    <xf numFmtId="0" fontId="10" fillId="0" borderId="3" xfId="0" applyFont="1" applyBorder="1">
      <alignment vertical="center"/>
    </xf>
    <xf numFmtId="0" fontId="10" fillId="0" borderId="12" xfId="0" applyFont="1" applyBorder="1">
      <alignment vertical="center"/>
    </xf>
    <xf numFmtId="0" fontId="4" fillId="0" borderId="19" xfId="0" applyFont="1" applyBorder="1" applyAlignment="1">
      <alignment horizontal="left" vertical="top" wrapText="1"/>
    </xf>
    <xf numFmtId="0" fontId="4" fillId="0" borderId="53" xfId="0" applyFont="1" applyBorder="1" applyAlignment="1">
      <alignment vertical="top" wrapText="1"/>
    </xf>
    <xf numFmtId="0" fontId="4" fillId="0" borderId="57" xfId="0" applyFont="1" applyBorder="1" applyAlignment="1">
      <alignment vertical="top" wrapText="1"/>
    </xf>
    <xf numFmtId="0" fontId="4" fillId="0" borderId="10" xfId="0" applyFont="1" applyBorder="1" applyAlignment="1">
      <alignment horizontal="left" vertical="top" wrapText="1"/>
    </xf>
    <xf numFmtId="0" fontId="10" fillId="0" borderId="45" xfId="0" applyFont="1" applyBorder="1">
      <alignment vertical="center"/>
    </xf>
    <xf numFmtId="0" fontId="10" fillId="0" borderId="17" xfId="0" applyFont="1" applyBorder="1">
      <alignment vertical="center"/>
    </xf>
    <xf numFmtId="0" fontId="10" fillId="0" borderId="33" xfId="0" applyFont="1" applyBorder="1">
      <alignment vertical="center"/>
    </xf>
    <xf numFmtId="0" fontId="10" fillId="0" borderId="6" xfId="0" applyFont="1" applyBorder="1" applyAlignment="1">
      <alignment vertical="top" wrapText="1"/>
    </xf>
    <xf numFmtId="0" fontId="10" fillId="0" borderId="9" xfId="0" applyFont="1" applyBorder="1" applyAlignment="1">
      <alignment vertical="top" wrapText="1"/>
    </xf>
    <xf numFmtId="0" fontId="10" fillId="0" borderId="35" xfId="0" applyFont="1" applyBorder="1" applyAlignment="1">
      <alignment vertical="top" wrapText="1"/>
    </xf>
    <xf numFmtId="0" fontId="10" fillId="0" borderId="6" xfId="0" applyFont="1" applyBorder="1" applyAlignment="1">
      <alignment wrapText="1"/>
    </xf>
    <xf numFmtId="0" fontId="10" fillId="0" borderId="2" xfId="0" applyFont="1" applyBorder="1" applyAlignment="1">
      <alignment wrapText="1"/>
    </xf>
    <xf numFmtId="0" fontId="10" fillId="0" borderId="8" xfId="0" applyFont="1" applyBorder="1" applyAlignment="1">
      <alignment horizontal="center" vertical="center" wrapText="1"/>
    </xf>
    <xf numFmtId="0" fontId="4" fillId="0" borderId="51" xfId="0" applyFont="1" applyBorder="1" applyAlignment="1">
      <alignment horizontal="left" vertical="top" wrapText="1"/>
    </xf>
    <xf numFmtId="0" fontId="4" fillId="0" borderId="55" xfId="0" applyFont="1" applyBorder="1" applyAlignment="1">
      <alignment horizontal="left" vertical="top" wrapText="1"/>
    </xf>
    <xf numFmtId="0" fontId="4" fillId="0" borderId="70" xfId="0" applyFont="1" applyBorder="1" applyAlignment="1">
      <alignment horizontal="left" vertical="top" wrapText="1"/>
    </xf>
    <xf numFmtId="0" fontId="10" fillId="0" borderId="4" xfId="0" applyFont="1" applyBorder="1" applyAlignment="1">
      <alignment vertical="center" wrapText="1"/>
    </xf>
    <xf numFmtId="0" fontId="10" fillId="0" borderId="37" xfId="0" applyFont="1" applyBorder="1" applyAlignment="1">
      <alignment horizontal="center" vertical="center"/>
    </xf>
    <xf numFmtId="0" fontId="10" fillId="0" borderId="3" xfId="0" applyFont="1" applyBorder="1" applyAlignment="1">
      <alignment vertical="center" wrapText="1"/>
    </xf>
    <xf numFmtId="0" fontId="10" fillId="0" borderId="46"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23" xfId="0" applyFont="1" applyBorder="1" applyAlignment="1">
      <alignment horizontal="center" vertical="top" wrapText="1"/>
    </xf>
    <xf numFmtId="0" fontId="10" fillId="0" borderId="28" xfId="0" applyFont="1" applyBorder="1" applyAlignment="1">
      <alignment horizontal="center" vertical="top" wrapText="1"/>
    </xf>
    <xf numFmtId="0" fontId="4" fillId="3" borderId="41"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4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179" fontId="28" fillId="3" borderId="41" xfId="0" applyNumberFormat="1" applyFont="1" applyFill="1" applyBorder="1" applyAlignment="1" applyProtection="1">
      <alignment vertical="center" wrapText="1"/>
      <protection locked="0"/>
    </xf>
    <xf numFmtId="179" fontId="28" fillId="3" borderId="1" xfId="0" applyNumberFormat="1" applyFont="1" applyFill="1" applyBorder="1" applyAlignment="1" applyProtection="1">
      <alignment vertical="center" wrapText="1"/>
      <protection locked="0"/>
    </xf>
    <xf numFmtId="0" fontId="2" fillId="0" borderId="0" xfId="0" applyFont="1" applyAlignment="1">
      <alignment horizontal="left" vertical="center" wrapText="1"/>
    </xf>
    <xf numFmtId="0" fontId="4" fillId="0" borderId="73" xfId="0" applyFont="1" applyBorder="1" applyAlignment="1">
      <alignment horizontal="center" vertical="center" shrinkToFit="1"/>
    </xf>
    <xf numFmtId="0" fontId="2" fillId="0" borderId="40" xfId="0" applyFont="1" applyBorder="1" applyAlignment="1">
      <alignment horizontal="center" vertical="center" wrapText="1"/>
    </xf>
    <xf numFmtId="0" fontId="4" fillId="3" borderId="41"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2" fillId="0" borderId="0" xfId="0" applyFont="1" applyAlignment="1">
      <alignment vertical="center" wrapText="1"/>
    </xf>
    <xf numFmtId="0" fontId="4" fillId="3" borderId="41"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179" fontId="4" fillId="3" borderId="41"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41"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10" xfId="0" applyFont="1" applyFill="1" applyBorder="1" applyAlignment="1" applyProtection="1">
      <alignment vertical="top" wrapText="1"/>
      <protection locked="0"/>
    </xf>
    <xf numFmtId="0" fontId="2" fillId="3" borderId="4"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2" fillId="3" borderId="9" xfId="0" applyFont="1" applyFill="1" applyBorder="1" applyAlignment="1" applyProtection="1">
      <alignment vertical="top" wrapText="1"/>
      <protection locked="0"/>
    </xf>
    <xf numFmtId="0" fontId="2" fillId="3" borderId="6" xfId="0" applyFont="1" applyFill="1" applyBorder="1" applyAlignment="1" applyProtection="1">
      <alignment vertical="top" wrapText="1"/>
      <protection locked="0"/>
    </xf>
    <xf numFmtId="0" fontId="2" fillId="3" borderId="2" xfId="0" applyFont="1" applyFill="1" applyBorder="1" applyAlignment="1" applyProtection="1">
      <alignment vertical="top" wrapText="1"/>
      <protection locked="0"/>
    </xf>
    <xf numFmtId="0" fontId="2" fillId="7" borderId="11" xfId="0" applyFont="1" applyFill="1" applyBorder="1" applyAlignment="1">
      <alignment horizontal="center" vertical="center" textRotation="255"/>
    </xf>
    <xf numFmtId="0" fontId="2" fillId="4" borderId="56" xfId="0" applyFont="1" applyFill="1" applyBorder="1" applyAlignment="1">
      <alignment vertical="center" wrapText="1"/>
    </xf>
    <xf numFmtId="0" fontId="2" fillId="4" borderId="42" xfId="0" applyFont="1" applyFill="1" applyBorder="1" applyAlignment="1">
      <alignment vertical="center" wrapText="1"/>
    </xf>
    <xf numFmtId="0" fontId="4" fillId="3" borderId="4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59" xfId="0" applyFont="1" applyBorder="1" applyAlignment="1">
      <alignment horizontal="center" vertical="center" textRotation="255"/>
    </xf>
    <xf numFmtId="0" fontId="2" fillId="0" borderId="58" xfId="0" applyFont="1" applyBorder="1" applyAlignment="1">
      <alignment horizontal="center" vertical="center" textRotation="255"/>
    </xf>
    <xf numFmtId="0" fontId="2" fillId="4" borderId="56"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4" fillId="3" borderId="4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0" xfId="0" applyFont="1" applyAlignment="1">
      <alignment horizontal="right" vertical="center" shrinkToFit="1"/>
    </xf>
    <xf numFmtId="0" fontId="4" fillId="0" borderId="3" xfId="0" applyFont="1" applyBorder="1" applyAlignment="1">
      <alignment horizontal="right" vertical="center" shrinkToFit="1"/>
    </xf>
    <xf numFmtId="0" fontId="4" fillId="3" borderId="41" xfId="0" applyFont="1" applyFill="1" applyBorder="1" applyAlignment="1">
      <alignment horizontal="right" vertical="center" wrapText="1"/>
    </xf>
    <xf numFmtId="0" fontId="4" fillId="3" borderId="7" xfId="0" applyFont="1" applyFill="1" applyBorder="1" applyAlignment="1">
      <alignment horizontal="right" vertical="center" wrapText="1"/>
    </xf>
    <xf numFmtId="0" fontId="4" fillId="3" borderId="1" xfId="0" applyFont="1" applyFill="1" applyBorder="1" applyAlignment="1">
      <alignment horizontal="right" vertical="center" wrapText="1"/>
    </xf>
    <xf numFmtId="177" fontId="4" fillId="3" borderId="41"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 fillId="7" borderId="15" xfId="0" applyFont="1" applyFill="1" applyBorder="1" applyAlignment="1">
      <alignment horizontal="center" vertical="center" textRotation="255"/>
    </xf>
    <xf numFmtId="0" fontId="2" fillId="7" borderId="16" xfId="0" applyFont="1" applyFill="1" applyBorder="1" applyAlignment="1">
      <alignment horizontal="center" vertical="center" textRotation="255"/>
    </xf>
    <xf numFmtId="0" fontId="2" fillId="0" borderId="20" xfId="0" applyFont="1" applyBorder="1" applyAlignment="1">
      <alignment horizontal="center" vertical="center" wrapText="1"/>
    </xf>
    <xf numFmtId="0" fontId="2" fillId="0" borderId="41" xfId="0" applyFont="1" applyBorder="1" applyAlignment="1">
      <alignment vertical="top" wrapText="1"/>
    </xf>
    <xf numFmtId="0" fontId="2" fillId="0" borderId="7" xfId="0" applyFont="1" applyBorder="1" applyAlignment="1">
      <alignment vertical="top" wrapText="1"/>
    </xf>
    <xf numFmtId="0" fontId="2" fillId="0" borderId="1" xfId="0" applyFont="1" applyBorder="1" applyAlignment="1">
      <alignment vertical="top" wrapText="1"/>
    </xf>
    <xf numFmtId="0" fontId="2" fillId="0" borderId="19" xfId="0" applyFont="1" applyBorder="1" applyAlignment="1">
      <alignment horizontal="center" vertical="center" wrapText="1"/>
    </xf>
    <xf numFmtId="0" fontId="2" fillId="7" borderId="18" xfId="0" applyFont="1" applyFill="1" applyBorder="1" applyAlignment="1">
      <alignment horizontal="center" vertical="center" textRotation="255"/>
    </xf>
    <xf numFmtId="0" fontId="31" fillId="0" borderId="0" xfId="0" applyFont="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16" fillId="0" borderId="0" xfId="0" applyFont="1">
      <alignment vertical="center"/>
    </xf>
    <xf numFmtId="176" fontId="34" fillId="0" borderId="0" xfId="0" applyNumberFormat="1" applyFont="1" applyAlignment="1">
      <alignment horizontal="center" vertical="center"/>
    </xf>
    <xf numFmtId="0" fontId="34"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xf>
    <xf numFmtId="176" fontId="34" fillId="0" borderId="0" xfId="0" applyNumberFormat="1" applyFont="1" applyAlignment="1">
      <alignment horizontal="center" vertical="center"/>
    </xf>
    <xf numFmtId="0" fontId="34" fillId="0" borderId="0" xfId="0" applyFont="1" applyAlignment="1">
      <alignment horizontal="center" vertical="center"/>
    </xf>
    <xf numFmtId="0" fontId="15" fillId="0" borderId="25" xfId="0" applyFont="1" applyBorder="1" applyAlignment="1">
      <alignment horizontal="center" vertical="center"/>
    </xf>
    <xf numFmtId="0" fontId="15" fillId="0" borderId="55" xfId="0" applyFont="1" applyBorder="1" applyAlignment="1">
      <alignment horizontal="left" vertical="center"/>
    </xf>
    <xf numFmtId="0" fontId="15" fillId="0" borderId="24" xfId="0" applyFont="1" applyBorder="1" applyAlignment="1">
      <alignment horizontal="left" vertical="center"/>
    </xf>
    <xf numFmtId="0" fontId="15" fillId="0" borderId="36"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48" xfId="0" applyFont="1" applyBorder="1" applyAlignment="1">
      <alignment horizontal="left" vertical="center"/>
    </xf>
    <xf numFmtId="0" fontId="14" fillId="0" borderId="0" xfId="0" applyFont="1" applyAlignment="1">
      <alignment horizontal="center" vertical="center"/>
    </xf>
    <xf numFmtId="0" fontId="15" fillId="0" borderId="88" xfId="0" applyFont="1" applyBorder="1" applyAlignment="1">
      <alignment horizontal="center" vertical="center"/>
    </xf>
    <xf numFmtId="0" fontId="15" fillId="0" borderId="85" xfId="0" applyFont="1" applyBorder="1" applyAlignment="1">
      <alignment horizontal="center" vertical="center"/>
    </xf>
    <xf numFmtId="0" fontId="15" fillId="0" borderId="50" xfId="0" applyFont="1" applyBorder="1" applyAlignment="1">
      <alignment horizontal="left" vertical="center"/>
    </xf>
    <xf numFmtId="0" fontId="15" fillId="0" borderId="6" xfId="0" applyFont="1" applyBorder="1" applyAlignment="1">
      <alignment horizontal="left" vertical="center"/>
    </xf>
    <xf numFmtId="0" fontId="15" fillId="0" borderId="49" xfId="0" applyFont="1" applyBorder="1" applyAlignment="1">
      <alignment horizontal="left" vertical="center"/>
    </xf>
    <xf numFmtId="0" fontId="15" fillId="0" borderId="84" xfId="0" applyFont="1" applyBorder="1" applyAlignment="1">
      <alignment horizontal="left" vertical="center" wrapText="1"/>
    </xf>
    <xf numFmtId="0" fontId="15" fillId="0" borderId="89" xfId="0" applyFont="1" applyBorder="1" applyAlignment="1">
      <alignment horizontal="left" vertical="center" wrapText="1"/>
    </xf>
    <xf numFmtId="0" fontId="15" fillId="0" borderId="90" xfId="0" applyFont="1" applyBorder="1" applyAlignment="1">
      <alignment horizontal="left" vertical="center" wrapText="1"/>
    </xf>
    <xf numFmtId="0" fontId="14" fillId="0" borderId="0" xfId="0" applyFont="1">
      <alignment vertical="center"/>
    </xf>
    <xf numFmtId="0" fontId="15" fillId="0" borderId="0" xfId="0" applyFont="1" applyAlignment="1">
      <alignment horizontal="center" vertical="center" wrapText="1"/>
    </xf>
    <xf numFmtId="0" fontId="31" fillId="0" borderId="0" xfId="0" applyFont="1" applyAlignment="1">
      <alignment horizontal="center" vertical="center"/>
    </xf>
    <xf numFmtId="0" fontId="15" fillId="0" borderId="0" xfId="0" applyFont="1" applyAlignment="1">
      <alignment horizontal="left" vertical="center"/>
    </xf>
    <xf numFmtId="0" fontId="15" fillId="0" borderId="51" xfId="0" applyFont="1" applyBorder="1" applyAlignment="1">
      <alignment horizontal="center" vertical="center"/>
    </xf>
    <xf numFmtId="0" fontId="15" fillId="0" borderId="71"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180" fontId="31" fillId="0" borderId="86" xfId="0" applyNumberFormat="1" applyFont="1" applyBorder="1" applyAlignment="1">
      <alignment horizontal="center" vertical="center"/>
    </xf>
    <xf numFmtId="180" fontId="31" fillId="0" borderId="5" xfId="0" applyNumberFormat="1" applyFont="1" applyBorder="1" applyAlignment="1">
      <alignment horizontal="center" vertical="center"/>
    </xf>
    <xf numFmtId="0" fontId="15" fillId="0" borderId="52" xfId="0" applyFont="1" applyBorder="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180" fontId="31" fillId="0" borderId="40" xfId="0" applyNumberFormat="1" applyFont="1" applyBorder="1" applyAlignment="1">
      <alignment horizontal="center" vertical="center"/>
    </xf>
    <xf numFmtId="180" fontId="31" fillId="0" borderId="3" xfId="0" applyNumberFormat="1" applyFont="1" applyBorder="1" applyAlignment="1">
      <alignment horizontal="center" vertical="center"/>
    </xf>
    <xf numFmtId="180" fontId="31" fillId="0" borderId="39" xfId="0" applyNumberFormat="1" applyFont="1" applyBorder="1" applyAlignment="1">
      <alignment horizontal="center" vertical="center"/>
    </xf>
    <xf numFmtId="180" fontId="31" fillId="0" borderId="33" xfId="0" applyNumberFormat="1" applyFont="1" applyBorder="1" applyAlignment="1">
      <alignment horizontal="center" vertical="center"/>
    </xf>
    <xf numFmtId="182" fontId="31" fillId="0" borderId="11" xfId="0" applyNumberFormat="1" applyFont="1" applyBorder="1" applyAlignment="1">
      <alignment horizontal="center" vertical="center"/>
    </xf>
    <xf numFmtId="182" fontId="31" fillId="0" borderId="26" xfId="0" applyNumberFormat="1" applyFont="1" applyBorder="1" applyAlignment="1">
      <alignment horizontal="center" vertical="center"/>
    </xf>
    <xf numFmtId="0" fontId="15" fillId="0" borderId="53" xfId="0" applyFont="1" applyBorder="1" applyAlignment="1">
      <alignment horizontal="center" vertical="center"/>
    </xf>
    <xf numFmtId="0" fontId="15" fillId="0" borderId="57" xfId="0" applyFont="1" applyBorder="1" applyAlignment="1">
      <alignment horizontal="center" vertical="center"/>
    </xf>
    <xf numFmtId="182" fontId="31" fillId="0" borderId="57" xfId="0" applyNumberFormat="1" applyFont="1" applyBorder="1" applyAlignment="1">
      <alignment horizontal="center" vertical="center"/>
    </xf>
    <xf numFmtId="182" fontId="31" fillId="0" borderId="54" xfId="0" applyNumberFormat="1" applyFont="1" applyBorder="1" applyAlignment="1">
      <alignment horizontal="center" vertical="center"/>
    </xf>
    <xf numFmtId="0" fontId="4" fillId="0" borderId="0" xfId="0" applyFont="1" applyAlignment="1">
      <alignment horizontal="center" vertical="center"/>
    </xf>
    <xf numFmtId="0" fontId="10" fillId="0" borderId="10" xfId="0" applyFont="1" applyBorder="1">
      <alignment vertical="center"/>
    </xf>
    <xf numFmtId="0" fontId="10" fillId="0" borderId="4" xfId="0" applyFont="1" applyBorder="1">
      <alignment vertical="center"/>
    </xf>
    <xf numFmtId="0" fontId="10" fillId="0" borderId="5" xfId="0" applyFont="1" applyBorder="1">
      <alignment vertical="center"/>
    </xf>
    <xf numFmtId="0" fontId="4" fillId="0" borderId="0" xfId="0" applyFont="1" applyAlignment="1">
      <alignment vertical="top" wrapText="1"/>
    </xf>
    <xf numFmtId="0" fontId="18" fillId="0" borderId="3" xfId="0" applyFont="1" applyBorder="1">
      <alignment vertical="center"/>
    </xf>
    <xf numFmtId="0" fontId="35" fillId="0" borderId="9" xfId="0" applyFont="1" applyBorder="1" applyAlignment="1">
      <alignment horizontal="center" vertical="center"/>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4" fillId="0" borderId="0" xfId="0" applyFont="1" applyAlignment="1">
      <alignment horizontal="left" vertical="top" wrapText="1"/>
    </xf>
    <xf numFmtId="0" fontId="35" fillId="0" borderId="8" xfId="0" applyFont="1" applyBorder="1" applyAlignment="1">
      <alignment horizontal="center" vertical="center"/>
    </xf>
    <xf numFmtId="0" fontId="18" fillId="0" borderId="6" xfId="0" applyFont="1" applyBorder="1">
      <alignment vertical="center"/>
    </xf>
    <xf numFmtId="0" fontId="18" fillId="0" borderId="2" xfId="0" applyFont="1" applyBorder="1">
      <alignment vertical="center"/>
    </xf>
    <xf numFmtId="0" fontId="20" fillId="0" borderId="0" xfId="0" applyFont="1" applyAlignment="1">
      <alignment horizontal="center" vertical="top" wrapText="1"/>
    </xf>
    <xf numFmtId="0" fontId="20" fillId="0" borderId="0" xfId="0" applyFont="1" applyAlignment="1">
      <alignment vertical="top" wrapText="1"/>
    </xf>
    <xf numFmtId="0" fontId="31" fillId="0" borderId="0" xfId="0" applyFont="1" applyAlignment="1">
      <alignment horizontal="center" vertical="top" wrapText="1"/>
    </xf>
    <xf numFmtId="0" fontId="31" fillId="0" borderId="0" xfId="0" applyFont="1">
      <alignment vertical="center"/>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vertical="top" wrapText="1"/>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5" fillId="0" borderId="38"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Alignment="1">
      <alignment horizontal="center" vertical="center" shrinkToFit="1"/>
    </xf>
    <xf numFmtId="0" fontId="10" fillId="5" borderId="11" xfId="0" applyFont="1" applyFill="1" applyBorder="1" applyAlignment="1">
      <alignment horizontal="right" vertical="center"/>
    </xf>
    <xf numFmtId="0" fontId="10" fillId="5" borderId="10" xfId="0" applyFont="1" applyFill="1" applyBorder="1" applyAlignment="1">
      <alignment horizontal="center" vertical="center"/>
    </xf>
    <xf numFmtId="0" fontId="10" fillId="5" borderId="4" xfId="0" applyFont="1" applyFill="1" applyBorder="1" applyAlignment="1">
      <alignment horizontal="center" vertical="center"/>
    </xf>
    <xf numFmtId="0" fontId="36" fillId="12" borderId="0" xfId="0" applyFont="1" applyFill="1" applyAlignment="1">
      <alignment horizontal="left" vertical="center" wrapText="1"/>
    </xf>
    <xf numFmtId="0" fontId="10" fillId="0" borderId="3" xfId="0" applyFont="1" applyBorder="1" applyAlignment="1">
      <alignment horizontal="center" vertical="center" wrapText="1"/>
    </xf>
    <xf numFmtId="0" fontId="18" fillId="6" borderId="20" xfId="0" applyFont="1" applyFill="1" applyBorder="1">
      <alignment vertical="center"/>
    </xf>
    <xf numFmtId="0" fontId="18" fillId="6" borderId="21" xfId="0" applyFont="1" applyFill="1" applyBorder="1">
      <alignment vertical="center"/>
    </xf>
    <xf numFmtId="0" fontId="4" fillId="8" borderId="0" xfId="0" applyFont="1" applyFill="1" applyAlignment="1">
      <alignment horizontal="center" vertical="center" shrinkToFit="1"/>
    </xf>
    <xf numFmtId="0" fontId="17" fillId="8" borderId="0" xfId="0" applyFont="1" applyFill="1" applyAlignment="1">
      <alignment horizontal="center" vertical="center" shrinkToFit="1"/>
    </xf>
    <xf numFmtId="0" fontId="17" fillId="8" borderId="0" xfId="0" applyFont="1" applyFill="1">
      <alignment vertical="center"/>
    </xf>
    <xf numFmtId="0" fontId="18" fillId="8" borderId="0" xfId="0" applyFont="1" applyFill="1">
      <alignment vertical="center"/>
    </xf>
    <xf numFmtId="0" fontId="10" fillId="0" borderId="12" xfId="0" applyFont="1" applyBorder="1" applyAlignment="1">
      <alignment vertical="top" wrapText="1"/>
    </xf>
    <xf numFmtId="0" fontId="10" fillId="0" borderId="46" xfId="0" applyFont="1" applyBorder="1" applyAlignment="1">
      <alignment vertical="top" wrapText="1"/>
    </xf>
    <xf numFmtId="0" fontId="10" fillId="0" borderId="2" xfId="0" applyFont="1" applyBorder="1" applyAlignment="1">
      <alignment vertical="top" wrapText="1"/>
    </xf>
  </cellXfs>
  <cellStyles count="2">
    <cellStyle name="標準" xfId="0" builtinId="0"/>
    <cellStyle name="標準_静岡市集計ソフト" xfId="1" xr:uid="{250E5459-72EE-4FE2-B040-103D6346399F}"/>
  </cellStyles>
  <dxfs count="15">
    <dxf>
      <fill>
        <patternFill>
          <bgColor indexed="43"/>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
      <fill>
        <patternFill patternType="lightUp">
          <bgColor theme="0" tint="-0.499984740745262"/>
        </patternFill>
      </fill>
    </dxf>
  </dxfs>
  <tableStyles count="0" defaultTableStyle="TableStyleMedium2" defaultPivotStyle="PivotStyleLight16"/>
  <colors>
    <mruColors>
      <color rgb="FFFFFF99"/>
      <color rgb="FFC79ACE"/>
      <color rgb="FFF6BA98"/>
      <color rgb="FFFFFFFF"/>
      <color rgb="FFC20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123825</xdr:colOff>
      <xdr:row>36</xdr:row>
      <xdr:rowOff>47625</xdr:rowOff>
    </xdr:from>
    <xdr:to>
      <xdr:col>14</xdr:col>
      <xdr:colOff>600075</xdr:colOff>
      <xdr:row>40</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128</xdr:row>
      <xdr:rowOff>95250</xdr:rowOff>
    </xdr:from>
    <xdr:to>
      <xdr:col>14</xdr:col>
      <xdr:colOff>561975</xdr:colOff>
      <xdr:row>132</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107497</xdr:colOff>
      <xdr:row>53</xdr:row>
      <xdr:rowOff>370114</xdr:rowOff>
    </xdr:from>
    <xdr:to>
      <xdr:col>14</xdr:col>
      <xdr:colOff>583747</xdr:colOff>
      <xdr:row>55</xdr:row>
      <xdr:rowOff>54429</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9850211" y="9786257"/>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66</xdr:row>
      <xdr:rowOff>185056</xdr:rowOff>
    </xdr:from>
    <xdr:to>
      <xdr:col>14</xdr:col>
      <xdr:colOff>561975</xdr:colOff>
      <xdr:row>70</xdr:row>
      <xdr:rowOff>127907</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9828439" y="12649199"/>
          <a:ext cx="476250" cy="6640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100853</xdr:colOff>
      <xdr:row>214</xdr:row>
      <xdr:rowOff>33618</xdr:rowOff>
    </xdr:from>
    <xdr:to>
      <xdr:col>14</xdr:col>
      <xdr:colOff>577103</xdr:colOff>
      <xdr:row>217</xdr:row>
      <xdr:rowOff>150159</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9849971" y="30816177"/>
          <a:ext cx="476250" cy="6880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92</xdr:row>
      <xdr:rowOff>185056</xdr:rowOff>
    </xdr:from>
    <xdr:to>
      <xdr:col>14</xdr:col>
      <xdr:colOff>561975</xdr:colOff>
      <xdr:row>96</xdr:row>
      <xdr:rowOff>127907</xdr:rowOff>
    </xdr:to>
    <xdr:sp macro="" textlink="">
      <xdr:nvSpPr>
        <xdr:cNvPr id="19" name="左矢印 18">
          <a:extLst>
            <a:ext uri="{FF2B5EF4-FFF2-40B4-BE49-F238E27FC236}">
              <a16:creationId xmlns:a16="http://schemas.microsoft.com/office/drawing/2014/main" id="{00000000-0008-0000-0000-000013000000}"/>
            </a:ext>
          </a:extLst>
        </xdr:cNvPr>
        <xdr:cNvSpPr/>
      </xdr:nvSpPr>
      <xdr:spPr>
        <a:xfrm>
          <a:off x="9834843" y="12612380"/>
          <a:ext cx="476250" cy="6600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105</xdr:row>
      <xdr:rowOff>95250</xdr:rowOff>
    </xdr:from>
    <xdr:to>
      <xdr:col>14</xdr:col>
      <xdr:colOff>561975</xdr:colOff>
      <xdr:row>109</xdr:row>
      <xdr:rowOff>133350</xdr:rowOff>
    </xdr:to>
    <xdr:sp macro="" textlink="">
      <xdr:nvSpPr>
        <xdr:cNvPr id="16" name="左矢印 15">
          <a:extLst>
            <a:ext uri="{FF2B5EF4-FFF2-40B4-BE49-F238E27FC236}">
              <a16:creationId xmlns:a16="http://schemas.microsoft.com/office/drawing/2014/main" id="{00000000-0008-0000-0000-000010000000}"/>
            </a:ext>
          </a:extLst>
        </xdr:cNvPr>
        <xdr:cNvSpPr/>
      </xdr:nvSpPr>
      <xdr:spPr>
        <a:xfrm>
          <a:off x="9834843" y="22025162"/>
          <a:ext cx="476250" cy="6880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437029</xdr:colOff>
      <xdr:row>0</xdr:row>
      <xdr:rowOff>44824</xdr:rowOff>
    </xdr:from>
    <xdr:to>
      <xdr:col>24</xdr:col>
      <xdr:colOff>112059</xdr:colOff>
      <xdr:row>3</xdr:row>
      <xdr:rowOff>257735</xdr:rowOff>
    </xdr:to>
    <xdr:sp macro="" textlink="">
      <xdr:nvSpPr>
        <xdr:cNvPr id="3" name="テキスト ボックス 2">
          <a:extLst>
            <a:ext uri="{FF2B5EF4-FFF2-40B4-BE49-F238E27FC236}">
              <a16:creationId xmlns:a16="http://schemas.microsoft.com/office/drawing/2014/main" id="{A906B99C-CD4E-4516-9F4E-92CD0894139F}"/>
            </a:ext>
          </a:extLst>
        </xdr:cNvPr>
        <xdr:cNvSpPr txBox="1"/>
      </xdr:nvSpPr>
      <xdr:spPr>
        <a:xfrm>
          <a:off x="9468970" y="44824"/>
          <a:ext cx="6185648" cy="1008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（津波ハザードマップ）</a:t>
          </a:r>
          <a:endParaRPr kumimoji="1" lang="en-US" altLang="ja-JP" sz="1100" kern="1200"/>
        </a:p>
        <a:p>
          <a:r>
            <a:rPr kumimoji="1" lang="ja-JP" altLang="en-US" sz="1100" kern="1200"/>
            <a:t>　　</a:t>
          </a:r>
          <a:r>
            <a:rPr kumimoji="1" lang="ja-JP" altLang="ja-JP" sz="1100" b="1">
              <a:solidFill>
                <a:schemeClr val="dk1"/>
              </a:solidFill>
              <a:effectLst/>
              <a:latin typeface="+mn-lt"/>
              <a:ea typeface="+mn-ea"/>
              <a:cs typeface="+mn-cs"/>
            </a:rPr>
            <a:t>「津波浸水想定区域」「津波到達時間」</a:t>
          </a:r>
          <a:r>
            <a:rPr kumimoji="1" lang="ja-JP" altLang="en-US" sz="1100" kern="1200"/>
            <a:t>にレ点が入った状態の</a:t>
          </a:r>
          <a:r>
            <a:rPr kumimoji="1" lang="en-US" altLang="ja-JP" sz="1100" kern="1200"/>
            <a:t>URL</a:t>
          </a:r>
          <a:r>
            <a:rPr kumimoji="1" lang="ja-JP" altLang="en-US" sz="1100" kern="1200"/>
            <a:t>　</a:t>
          </a:r>
          <a:endParaRPr kumimoji="1" lang="en-US" altLang="ja-JP" sz="1100" kern="1200"/>
        </a:p>
        <a:p>
          <a:r>
            <a:rPr kumimoji="1" lang="ja-JP" altLang="en-US" sz="1100" kern="1200"/>
            <a:t>　　</a:t>
          </a:r>
          <a:r>
            <a:rPr kumimoji="1" lang="en-US" altLang="ja-JP" sz="1100" kern="1200"/>
            <a:t>https://city.shizuoka.geocloud.jp/webgis/?z=15&amp;ll=34.975017%2C138.383725&amp;t=roadmap&amp;mp=103&amp;op=70&amp;ot=1&amp;vlf=00071f</a:t>
          </a:r>
        </a:p>
      </xdr:txBody>
    </xdr:sp>
    <xdr:clientData/>
  </xdr:twoCellAnchor>
  <xdr:twoCellAnchor editAs="oneCell">
    <xdr:from>
      <xdr:col>14</xdr:col>
      <xdr:colOff>408270</xdr:colOff>
      <xdr:row>3</xdr:row>
      <xdr:rowOff>369793</xdr:rowOff>
    </xdr:from>
    <xdr:to>
      <xdr:col>22</xdr:col>
      <xdr:colOff>162248</xdr:colOff>
      <xdr:row>13</xdr:row>
      <xdr:rowOff>32563</xdr:rowOff>
    </xdr:to>
    <xdr:pic>
      <xdr:nvPicPr>
        <xdr:cNvPr id="6" name="図 5">
          <a:extLst>
            <a:ext uri="{FF2B5EF4-FFF2-40B4-BE49-F238E27FC236}">
              <a16:creationId xmlns:a16="http://schemas.microsoft.com/office/drawing/2014/main" id="{B277BA6A-ED39-08EC-2F3B-5F32E69E5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7116" y="1151331"/>
          <a:ext cx="4720004" cy="3049437"/>
        </a:xfrm>
        <a:prstGeom prst="rect">
          <a:avLst/>
        </a:prstGeom>
      </xdr:spPr>
    </xdr:pic>
    <xdr:clientData/>
  </xdr:twoCellAnchor>
  <xdr:twoCellAnchor>
    <xdr:from>
      <xdr:col>14</xdr:col>
      <xdr:colOff>283324</xdr:colOff>
      <xdr:row>79</xdr:row>
      <xdr:rowOff>25587</xdr:rowOff>
    </xdr:from>
    <xdr:to>
      <xdr:col>24</xdr:col>
      <xdr:colOff>590738</xdr:colOff>
      <xdr:row>91</xdr:row>
      <xdr:rowOff>22412</xdr:rowOff>
    </xdr:to>
    <xdr:sp macro="" textlink="">
      <xdr:nvSpPr>
        <xdr:cNvPr id="4" name="テキスト ボックス 3">
          <a:extLst>
            <a:ext uri="{FF2B5EF4-FFF2-40B4-BE49-F238E27FC236}">
              <a16:creationId xmlns:a16="http://schemas.microsoft.com/office/drawing/2014/main" id="{CA8E545E-A714-7E9F-2573-712DC7BA1FC7}"/>
            </a:ext>
          </a:extLst>
        </xdr:cNvPr>
        <xdr:cNvSpPr txBox="1"/>
      </xdr:nvSpPr>
      <xdr:spPr>
        <a:xfrm>
          <a:off x="9315265" y="15467293"/>
          <a:ext cx="6818032" cy="1946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南海トラフ地震臨時情報</a:t>
          </a:r>
          <a:endParaRPr kumimoji="1" lang="en-US" altLang="ja-JP" sz="1100" kern="1200"/>
        </a:p>
        <a:p>
          <a:r>
            <a:rPr kumimoji="1" lang="ja-JP" altLang="en-US" sz="1100" kern="1200"/>
            <a:t>「巨大地震注意」が発表された場合</a:t>
          </a:r>
          <a:endParaRPr kumimoji="1" lang="en-US" altLang="ja-JP" sz="1100" kern="1200"/>
        </a:p>
        <a:p>
          <a:r>
            <a:rPr kumimoji="1" lang="ja-JP" altLang="en-US" sz="1100" kern="1200"/>
            <a:t>　静岡市では、日頃から地震への備えを再確認する等、防災対応をとる旨を呼びかけます。</a:t>
          </a:r>
          <a:endParaRPr kumimoji="1" lang="en-US" altLang="ja-JP" sz="1100" kern="1200"/>
        </a:p>
        <a:p>
          <a:r>
            <a:rPr kumimoji="1" lang="ja-JP" altLang="en-US" sz="1100" kern="1200"/>
            <a:t>　事前避難の必要はありません。</a:t>
          </a:r>
          <a:endParaRPr kumimoji="1" lang="en-US" altLang="ja-JP" sz="1100" kern="1200"/>
        </a:p>
        <a:p>
          <a:endParaRPr kumimoji="1" lang="en-US" altLang="ja-JP" sz="1100" kern="1200"/>
        </a:p>
        <a:p>
          <a:r>
            <a:rPr kumimoji="1" lang="ja-JP" altLang="en-US" sz="1100" kern="1200"/>
            <a:t>「巨大地震警戒」が発表された場合</a:t>
          </a:r>
          <a:endParaRPr kumimoji="1" lang="en-US" altLang="ja-JP" sz="1100" kern="1200"/>
        </a:p>
        <a:p>
          <a:r>
            <a:rPr kumimoji="1" lang="ja-JP" altLang="en-US" sz="1100" kern="1200"/>
            <a:t>　静岡市では、津波浸水想定区域内の避難行動要支援者を対象に高齢者等避難を発表します。</a:t>
          </a:r>
          <a:endParaRPr kumimoji="1" lang="en-US" altLang="ja-JP" sz="1100" kern="1200"/>
        </a:p>
        <a:p>
          <a:r>
            <a:rPr kumimoji="1" lang="ja-JP" altLang="en-US" sz="1100" kern="1200"/>
            <a:t>　</a:t>
          </a:r>
          <a:r>
            <a:rPr kumimoji="1" lang="en-US" altLang="ja-JP" sz="1100" kern="1200"/>
            <a:t>※</a:t>
          </a:r>
          <a:r>
            <a:rPr kumimoji="1" lang="ja-JP" altLang="en-US" sz="1100" kern="1200"/>
            <a:t>一般の方に対し、避難の呼びかけは行いません。</a:t>
          </a:r>
          <a:endParaRPr kumimoji="1" lang="en-US" altLang="ja-JP" sz="1100" kern="1200"/>
        </a:p>
        <a:p>
          <a:r>
            <a:rPr kumimoji="1" lang="ja-JP" altLang="en-US" sz="1100" kern="1200"/>
            <a:t>　各施設では、入居者や通所者に対する、避難場所、避難方法及び家族との連絡方法等を</a:t>
          </a:r>
          <a:endParaRPr kumimoji="1" lang="en-US" altLang="ja-JP" sz="1100" kern="1200"/>
        </a:p>
        <a:p>
          <a:r>
            <a:rPr kumimoji="1" lang="ja-JP" altLang="en-US" sz="1100" kern="1200"/>
            <a:t>　事前に検討するようお願いしいます。</a:t>
          </a:r>
        </a:p>
      </xdr:txBody>
    </xdr:sp>
    <xdr:clientData/>
  </xdr:twoCellAnchor>
  <xdr:twoCellAnchor>
    <xdr:from>
      <xdr:col>14</xdr:col>
      <xdr:colOff>107576</xdr:colOff>
      <xdr:row>45</xdr:row>
      <xdr:rowOff>44823</xdr:rowOff>
    </xdr:from>
    <xdr:to>
      <xdr:col>14</xdr:col>
      <xdr:colOff>583826</xdr:colOff>
      <xdr:row>49</xdr:row>
      <xdr:rowOff>82923</xdr:rowOff>
    </xdr:to>
    <xdr:sp macro="" textlink="">
      <xdr:nvSpPr>
        <xdr:cNvPr id="7" name="左矢印 4">
          <a:extLst>
            <a:ext uri="{FF2B5EF4-FFF2-40B4-BE49-F238E27FC236}">
              <a16:creationId xmlns:a16="http://schemas.microsoft.com/office/drawing/2014/main" id="{15ACA8A7-552A-4155-AAFD-C2FBD3D577A0}"/>
            </a:ext>
          </a:extLst>
        </xdr:cNvPr>
        <xdr:cNvSpPr/>
      </xdr:nvSpPr>
      <xdr:spPr>
        <a:xfrm>
          <a:off x="8794376" y="8794376"/>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33618</xdr:colOff>
      <xdr:row>234</xdr:row>
      <xdr:rowOff>165848</xdr:rowOff>
    </xdr:from>
    <xdr:to>
      <xdr:col>14</xdr:col>
      <xdr:colOff>509868</xdr:colOff>
      <xdr:row>238</xdr:row>
      <xdr:rowOff>94130</xdr:rowOff>
    </xdr:to>
    <xdr:sp macro="" textlink="">
      <xdr:nvSpPr>
        <xdr:cNvPr id="9" name="左矢印 14">
          <a:extLst>
            <a:ext uri="{FF2B5EF4-FFF2-40B4-BE49-F238E27FC236}">
              <a16:creationId xmlns:a16="http://schemas.microsoft.com/office/drawing/2014/main" id="{AD43925D-556C-490F-9AAF-E2CAE62202AC}"/>
            </a:ext>
          </a:extLst>
        </xdr:cNvPr>
        <xdr:cNvSpPr/>
      </xdr:nvSpPr>
      <xdr:spPr>
        <a:xfrm>
          <a:off x="8783171" y="40256013"/>
          <a:ext cx="476250" cy="6813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335083</xdr:colOff>
      <xdr:row>15</xdr:row>
      <xdr:rowOff>31377</xdr:rowOff>
    </xdr:from>
    <xdr:to>
      <xdr:col>29</xdr:col>
      <xdr:colOff>65256</xdr:colOff>
      <xdr:row>35</xdr:row>
      <xdr:rowOff>65453</xdr:rowOff>
    </xdr:to>
    <xdr:pic>
      <xdr:nvPicPr>
        <xdr:cNvPr id="14" name="図 13">
          <a:extLst>
            <a:ext uri="{FF2B5EF4-FFF2-40B4-BE49-F238E27FC236}">
              <a16:creationId xmlns:a16="http://schemas.microsoft.com/office/drawing/2014/main" id="{BF14CF84-FA84-3503-97AD-F1D2FBD4CC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39955" y="4508941"/>
          <a:ext cx="4517096" cy="3127666"/>
        </a:xfrm>
        <a:prstGeom prst="rect">
          <a:avLst/>
        </a:prstGeom>
      </xdr:spPr>
    </xdr:pic>
    <xdr:clientData/>
  </xdr:twoCellAnchor>
  <xdr:twoCellAnchor editAs="oneCell">
    <xdr:from>
      <xdr:col>22</xdr:col>
      <xdr:colOff>372217</xdr:colOff>
      <xdr:row>3</xdr:row>
      <xdr:rowOff>414821</xdr:rowOff>
    </xdr:from>
    <xdr:to>
      <xdr:col>29</xdr:col>
      <xdr:colOff>93684</xdr:colOff>
      <xdr:row>13</xdr:row>
      <xdr:rowOff>56430</xdr:rowOff>
    </xdr:to>
    <xdr:pic>
      <xdr:nvPicPr>
        <xdr:cNvPr id="18" name="図 17">
          <a:extLst>
            <a:ext uri="{FF2B5EF4-FFF2-40B4-BE49-F238E27FC236}">
              <a16:creationId xmlns:a16="http://schemas.microsoft.com/office/drawing/2014/main" id="{858C8788-7F38-EBD9-B829-CBD764042C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77089" y="1196359"/>
          <a:ext cx="4508390" cy="3028276"/>
        </a:xfrm>
        <a:prstGeom prst="rect">
          <a:avLst/>
        </a:prstGeom>
      </xdr:spPr>
    </xdr:pic>
    <xdr:clientData/>
  </xdr:twoCellAnchor>
  <xdr:twoCellAnchor editAs="oneCell">
    <xdr:from>
      <xdr:col>14</xdr:col>
      <xdr:colOff>371565</xdr:colOff>
      <xdr:row>14</xdr:row>
      <xdr:rowOff>8672</xdr:rowOff>
    </xdr:from>
    <xdr:to>
      <xdr:col>22</xdr:col>
      <xdr:colOff>80758</xdr:colOff>
      <xdr:row>34</xdr:row>
      <xdr:rowOff>25016</xdr:rowOff>
    </xdr:to>
    <xdr:pic>
      <xdr:nvPicPr>
        <xdr:cNvPr id="21" name="図 20">
          <a:extLst>
            <a:ext uri="{FF2B5EF4-FFF2-40B4-BE49-F238E27FC236}">
              <a16:creationId xmlns:a16="http://schemas.microsoft.com/office/drawing/2014/main" id="{B0C45620-FCA8-883C-F511-26BAA6278E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10411" y="4388544"/>
          <a:ext cx="4675219" cy="3109934"/>
        </a:xfrm>
        <a:prstGeom prst="rect">
          <a:avLst/>
        </a:prstGeom>
      </xdr:spPr>
    </xdr:pic>
    <xdr:clientData/>
  </xdr:twoCellAnchor>
  <xdr:twoCellAnchor>
    <xdr:from>
      <xdr:col>14</xdr:col>
      <xdr:colOff>145142</xdr:colOff>
      <xdr:row>55</xdr:row>
      <xdr:rowOff>453572</xdr:rowOff>
    </xdr:from>
    <xdr:to>
      <xdr:col>20</xdr:col>
      <xdr:colOff>117929</xdr:colOff>
      <xdr:row>63</xdr:row>
      <xdr:rowOff>18143</xdr:rowOff>
    </xdr:to>
    <xdr:sp macro="" textlink="">
      <xdr:nvSpPr>
        <xdr:cNvPr id="22" name="正方形/長方形 21">
          <a:extLst>
            <a:ext uri="{FF2B5EF4-FFF2-40B4-BE49-F238E27FC236}">
              <a16:creationId xmlns:a16="http://schemas.microsoft.com/office/drawing/2014/main" id="{BFF2D693-A2DF-AF60-7D60-7CD880ABC9F9}"/>
            </a:ext>
          </a:extLst>
        </xdr:cNvPr>
        <xdr:cNvSpPr/>
      </xdr:nvSpPr>
      <xdr:spPr>
        <a:xfrm>
          <a:off x="9089571" y="11656786"/>
          <a:ext cx="3728358" cy="1097643"/>
        </a:xfrm>
        <a:prstGeom prst="rect">
          <a:avLst/>
        </a:prstGeom>
        <a:solidFill>
          <a:srgbClr val="FFFF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L1</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と</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L2</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のどちらの区域に位置していても、</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600" b="1">
              <a:solidFill>
                <a:srgbClr val="FF0000"/>
              </a:solidFill>
              <a:latin typeface="BIZ UDPゴシック" panose="020B0400000000000000" pitchFamily="50" charset="-128"/>
              <a:ea typeface="BIZ UDPゴシック" panose="020B0400000000000000" pitchFamily="50" charset="-128"/>
            </a:rPr>
            <a:t>L2</a:t>
          </a:r>
          <a:r>
            <a:rPr kumimoji="1" lang="ja-JP" altLang="en-US" sz="1600" b="1">
              <a:solidFill>
                <a:srgbClr val="FF0000"/>
              </a:solidFill>
              <a:latin typeface="BIZ UDPゴシック" panose="020B0400000000000000" pitchFamily="50" charset="-128"/>
              <a:ea typeface="BIZ UDPゴシック" panose="020B0400000000000000" pitchFamily="50" charset="-128"/>
            </a:rPr>
            <a:t>の津波を想定</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して避難確保計画を作成してください。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36286</xdr:colOff>
      <xdr:row>104</xdr:row>
      <xdr:rowOff>10584</xdr:rowOff>
    </xdr:from>
    <xdr:to>
      <xdr:col>6</xdr:col>
      <xdr:colOff>605</xdr:colOff>
      <xdr:row>111</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65929" y="22915941"/>
          <a:ext cx="590247" cy="171450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200">
              <a:solidFill>
                <a:srgbClr val="0070C0"/>
              </a:solidFill>
            </a:rPr>
            <a:t>警戒レベル２</a:t>
          </a:r>
          <a:endParaRPr kumimoji="1" lang="en-US" altLang="ja-JP" sz="1400">
            <a:solidFill>
              <a:srgbClr val="0070C0"/>
            </a:solidFill>
          </a:endParaRPr>
        </a:p>
        <a:p>
          <a:pPr algn="ctr"/>
          <a:r>
            <a:rPr kumimoji="1" lang="ja-JP" altLang="en-US" sz="1400">
              <a:solidFill>
                <a:sysClr val="windowText" lastClr="000000"/>
              </a:solidFill>
            </a:rPr>
            <a:t>注意体制確立</a:t>
          </a:r>
        </a:p>
      </xdr:txBody>
    </xdr:sp>
    <xdr:clientData/>
  </xdr:twoCellAnchor>
  <xdr:twoCellAnchor>
    <xdr:from>
      <xdr:col>4</xdr:col>
      <xdr:colOff>589644</xdr:colOff>
      <xdr:row>113</xdr:row>
      <xdr:rowOff>27215</xdr:rowOff>
    </xdr:from>
    <xdr:to>
      <xdr:col>6</xdr:col>
      <xdr:colOff>605</xdr:colOff>
      <xdr:row>125</xdr:row>
      <xdr:rowOff>10585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093358" y="24892001"/>
          <a:ext cx="662818" cy="2595941"/>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rgbClr val="0070C0"/>
              </a:solidFill>
            </a:rPr>
            <a:t>警戒レベル３</a:t>
          </a:r>
          <a:endParaRPr kumimoji="1" lang="en-US" altLang="ja-JP" sz="1400">
            <a:solidFill>
              <a:srgbClr val="0070C0"/>
            </a:solidFill>
          </a:endParaRPr>
        </a:p>
        <a:p>
          <a:pPr algn="ctr"/>
          <a:r>
            <a:rPr kumimoji="1" lang="ja-JP" altLang="en-US" sz="1400">
              <a:solidFill>
                <a:sysClr val="windowText" lastClr="000000"/>
              </a:solidFill>
            </a:rPr>
            <a:t>警戒体制確立</a:t>
          </a:r>
        </a:p>
      </xdr:txBody>
    </xdr:sp>
    <xdr:clientData/>
  </xdr:twoCellAnchor>
  <xdr:twoCellAnchor>
    <xdr:from>
      <xdr:col>5</xdr:col>
      <xdr:colOff>31749</xdr:colOff>
      <xdr:row>128</xdr:row>
      <xdr:rowOff>140698</xdr:rowOff>
    </xdr:from>
    <xdr:to>
      <xdr:col>5</xdr:col>
      <xdr:colOff>179916</xdr:colOff>
      <xdr:row>130</xdr:row>
      <xdr:rowOff>193614</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460749" y="37526323"/>
          <a:ext cx="148167" cy="710141"/>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27215</xdr:colOff>
      <xdr:row>126</xdr:row>
      <xdr:rowOff>0</xdr:rowOff>
    </xdr:from>
    <xdr:to>
      <xdr:col>6</xdr:col>
      <xdr:colOff>605</xdr:colOff>
      <xdr:row>132</xdr:row>
      <xdr:rowOff>81643</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3156858" y="27695071"/>
          <a:ext cx="599318" cy="1387929"/>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rgbClr val="0070C0"/>
              </a:solidFill>
            </a:rPr>
            <a:t>警戒レベル４</a:t>
          </a:r>
          <a:endParaRPr kumimoji="1" lang="en-US" altLang="ja-JP" sz="1400">
            <a:solidFill>
              <a:srgbClr val="0070C0"/>
            </a:solidFill>
          </a:endParaRPr>
        </a:p>
        <a:p>
          <a:pPr algn="ctr"/>
          <a:r>
            <a:rPr kumimoji="1" lang="ja-JP" altLang="en-US" sz="1400">
              <a:solidFill>
                <a:schemeClr val="tx1"/>
              </a:solidFill>
            </a:rPr>
            <a:t>非常体制確立</a:t>
          </a:r>
        </a:p>
      </xdr:txBody>
    </xdr:sp>
    <xdr:clientData/>
  </xdr:twoCellAnchor>
  <xdr:twoCellAnchor>
    <xdr:from>
      <xdr:col>5</xdr:col>
      <xdr:colOff>232833</xdr:colOff>
      <xdr:row>125</xdr:row>
      <xdr:rowOff>0</xdr:rowOff>
    </xdr:from>
    <xdr:to>
      <xdr:col>5</xdr:col>
      <xdr:colOff>603249</xdr:colOff>
      <xdr:row>125</xdr:row>
      <xdr:rowOff>201084</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3661833" y="36509325"/>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112</xdr:row>
      <xdr:rowOff>0</xdr:rowOff>
    </xdr:from>
    <xdr:to>
      <xdr:col>5</xdr:col>
      <xdr:colOff>603249</xdr:colOff>
      <xdr:row>112</xdr:row>
      <xdr:rowOff>169334</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3661833" y="34099500"/>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530677</xdr:colOff>
      <xdr:row>117</xdr:row>
      <xdr:rowOff>60654</xdr:rowOff>
    </xdr:from>
    <xdr:to>
      <xdr:col>5</xdr:col>
      <xdr:colOff>52915</xdr:colOff>
      <xdr:row>120</xdr:row>
      <xdr:rowOff>113570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34391" y="25796297"/>
          <a:ext cx="148167" cy="70605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548821</xdr:colOff>
      <xdr:row>106</xdr:row>
      <xdr:rowOff>122555</xdr:rowOff>
    </xdr:from>
    <xdr:to>
      <xdr:col>5</xdr:col>
      <xdr:colOff>71059</xdr:colOff>
      <xdr:row>109</xdr:row>
      <xdr:rowOff>175471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52535" y="23463341"/>
          <a:ext cx="148167" cy="70605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11906</xdr:colOff>
      <xdr:row>225</xdr:row>
      <xdr:rowOff>119062</xdr:rowOff>
    </xdr:from>
    <xdr:to>
      <xdr:col>26</xdr:col>
      <xdr:colOff>110331</xdr:colOff>
      <xdr:row>229</xdr:row>
      <xdr:rowOff>62706</xdr:rowOff>
    </xdr:to>
    <xdr:sp macro="" textlink="">
      <xdr:nvSpPr>
        <xdr:cNvPr id="10" name="テキスト ボックス 9">
          <a:extLst>
            <a:ext uri="{FF2B5EF4-FFF2-40B4-BE49-F238E27FC236}">
              <a16:creationId xmlns:a16="http://schemas.microsoft.com/office/drawing/2014/main" id="{6BC23ADC-DA49-4EA3-BC34-4A4FEBD99E4D}"/>
            </a:ext>
          </a:extLst>
        </xdr:cNvPr>
        <xdr:cNvSpPr txBox="1"/>
      </xdr:nvSpPr>
      <xdr:spPr>
        <a:xfrm>
          <a:off x="6536531" y="21514593"/>
          <a:ext cx="9909175"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（津波ハザードマップ）</a:t>
          </a:r>
          <a:endParaRPr kumimoji="1" lang="en-US" altLang="ja-JP" sz="1100" kern="1200"/>
        </a:p>
        <a:p>
          <a:r>
            <a:rPr kumimoji="1" lang="ja-JP" altLang="en-US" sz="1100" kern="1200"/>
            <a:t>　　</a:t>
          </a:r>
          <a:r>
            <a:rPr kumimoji="1" lang="ja-JP" altLang="ja-JP" sz="1100" b="1">
              <a:solidFill>
                <a:schemeClr val="dk1"/>
              </a:solidFill>
              <a:effectLst/>
              <a:latin typeface="+mn-lt"/>
              <a:ea typeface="+mn-ea"/>
              <a:cs typeface="+mn-cs"/>
            </a:rPr>
            <a:t>「津波浸水想定区域」「津波到達時間」</a:t>
          </a:r>
          <a:r>
            <a:rPr kumimoji="1" lang="ja-JP" altLang="en-US" sz="1100" kern="1200"/>
            <a:t>にレ点が入った状態の</a:t>
          </a:r>
          <a:r>
            <a:rPr kumimoji="1" lang="en-US" altLang="ja-JP" sz="1100" kern="1200"/>
            <a:t>URL</a:t>
          </a:r>
          <a:r>
            <a:rPr kumimoji="1" lang="ja-JP" altLang="en-US" sz="1100" kern="1200"/>
            <a:t>　</a:t>
          </a:r>
          <a:endParaRPr kumimoji="1" lang="en-US" altLang="ja-JP" sz="1100" kern="1200"/>
        </a:p>
        <a:p>
          <a:r>
            <a:rPr kumimoji="1" lang="ja-JP" altLang="en-US" sz="1100" kern="1200"/>
            <a:t>　　</a:t>
          </a:r>
          <a:r>
            <a:rPr kumimoji="1" lang="en-US" altLang="ja-JP" sz="1100" kern="1200"/>
            <a:t>https://city.shizuoka.geocloud.jp/webgis/?z=15&amp;ll=34.975017%2C138.383725&amp;t=roadmap&amp;mp=103&amp;op=70&amp;ot=1&amp;vlf=00071f</a:t>
          </a:r>
        </a:p>
      </xdr:txBody>
    </xdr:sp>
    <xdr:clientData/>
  </xdr:twoCellAnchor>
  <xdr:twoCellAnchor editAs="oneCell">
    <xdr:from>
      <xdr:col>11</xdr:col>
      <xdr:colOff>19938</xdr:colOff>
      <xdr:row>230</xdr:row>
      <xdr:rowOff>33289</xdr:rowOff>
    </xdr:from>
    <xdr:to>
      <xdr:col>18</xdr:col>
      <xdr:colOff>534190</xdr:colOff>
      <xdr:row>245</xdr:row>
      <xdr:rowOff>174718</xdr:rowOff>
    </xdr:to>
    <xdr:pic>
      <xdr:nvPicPr>
        <xdr:cNvPr id="12" name="図 11">
          <a:extLst>
            <a:ext uri="{FF2B5EF4-FFF2-40B4-BE49-F238E27FC236}">
              <a16:creationId xmlns:a16="http://schemas.microsoft.com/office/drawing/2014/main" id="{8469BA83-7037-4C8A-BA52-92E4513B30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4563" y="22559914"/>
          <a:ext cx="5276752" cy="3534708"/>
        </a:xfrm>
        <a:prstGeom prst="rect">
          <a:avLst/>
        </a:prstGeom>
      </xdr:spPr>
    </xdr:pic>
    <xdr:clientData/>
  </xdr:twoCellAnchor>
  <xdr:twoCellAnchor editAs="oneCell">
    <xdr:from>
      <xdr:col>18</xdr:col>
      <xdr:colOff>608996</xdr:colOff>
      <xdr:row>230</xdr:row>
      <xdr:rowOff>52527</xdr:rowOff>
    </xdr:from>
    <xdr:to>
      <xdr:col>27</xdr:col>
      <xdr:colOff>88986</xdr:colOff>
      <xdr:row>245</xdr:row>
      <xdr:rowOff>219543</xdr:rowOff>
    </xdr:to>
    <xdr:pic>
      <xdr:nvPicPr>
        <xdr:cNvPr id="16" name="図 15">
          <a:extLst>
            <a:ext uri="{FF2B5EF4-FFF2-40B4-BE49-F238E27FC236}">
              <a16:creationId xmlns:a16="http://schemas.microsoft.com/office/drawing/2014/main" id="{04624A8F-4B3D-414E-B631-9237BF51C6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96121" y="22579152"/>
          <a:ext cx="5159271" cy="3560295"/>
        </a:xfrm>
        <a:prstGeom prst="rect">
          <a:avLst/>
        </a:prstGeom>
      </xdr:spPr>
    </xdr:pic>
    <xdr:clientData/>
  </xdr:twoCellAnchor>
  <xdr:twoCellAnchor>
    <xdr:from>
      <xdr:col>11</xdr:col>
      <xdr:colOff>673100</xdr:colOff>
      <xdr:row>247</xdr:row>
      <xdr:rowOff>203200</xdr:rowOff>
    </xdr:from>
    <xdr:to>
      <xdr:col>20</xdr:col>
      <xdr:colOff>619919</xdr:colOff>
      <xdr:row>267</xdr:row>
      <xdr:rowOff>81832</xdr:rowOff>
    </xdr:to>
    <xdr:grpSp>
      <xdr:nvGrpSpPr>
        <xdr:cNvPr id="19" name="グループ化 18">
          <a:extLst>
            <a:ext uri="{FF2B5EF4-FFF2-40B4-BE49-F238E27FC236}">
              <a16:creationId xmlns:a16="http://schemas.microsoft.com/office/drawing/2014/main" id="{64EE2E51-17D3-4219-77D3-A57241B5B036}"/>
            </a:ext>
          </a:extLst>
        </xdr:cNvPr>
        <xdr:cNvGrpSpPr/>
      </xdr:nvGrpSpPr>
      <xdr:grpSpPr>
        <a:xfrm>
          <a:off x="7344167" y="53564604"/>
          <a:ext cx="5961482" cy="4195206"/>
          <a:chOff x="7368948" y="53747307"/>
          <a:chExt cx="5973650" cy="4170552"/>
        </a:xfrm>
      </xdr:grpSpPr>
      <xdr:grpSp>
        <xdr:nvGrpSpPr>
          <xdr:cNvPr id="17" name="グループ化 16">
            <a:extLst>
              <a:ext uri="{FF2B5EF4-FFF2-40B4-BE49-F238E27FC236}">
                <a16:creationId xmlns:a16="http://schemas.microsoft.com/office/drawing/2014/main" id="{FB5092AA-4205-5241-CB6E-BAFDD7729211}"/>
              </a:ext>
            </a:extLst>
          </xdr:cNvPr>
          <xdr:cNvGrpSpPr/>
        </xdr:nvGrpSpPr>
        <xdr:grpSpPr>
          <a:xfrm>
            <a:off x="7368948" y="53758420"/>
            <a:ext cx="5973650" cy="4159439"/>
            <a:chOff x="7416800" y="54202013"/>
            <a:chExt cx="6017419" cy="4198219"/>
          </a:xfrm>
        </xdr:grpSpPr>
        <xdr:pic>
          <xdr:nvPicPr>
            <xdr:cNvPr id="15" name="図 14">
              <a:extLst>
                <a:ext uri="{FF2B5EF4-FFF2-40B4-BE49-F238E27FC236}">
                  <a16:creationId xmlns:a16="http://schemas.microsoft.com/office/drawing/2014/main" id="{F9CD25BE-2006-1E48-6408-12FF14343D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16800" y="54202013"/>
              <a:ext cx="6017419" cy="4198219"/>
            </a:xfrm>
            <a:prstGeom prst="rect">
              <a:avLst/>
            </a:prstGeom>
          </xdr:spPr>
        </xdr:pic>
        <xdr:sp macro="" textlink="">
          <xdr:nvSpPr>
            <xdr:cNvPr id="11" name="楕円 10">
              <a:extLst>
                <a:ext uri="{FF2B5EF4-FFF2-40B4-BE49-F238E27FC236}">
                  <a16:creationId xmlns:a16="http://schemas.microsoft.com/office/drawing/2014/main" id="{00000000-0008-0000-0100-00000B000000}"/>
                </a:ext>
              </a:extLst>
            </xdr:cNvPr>
            <xdr:cNvSpPr/>
          </xdr:nvSpPr>
          <xdr:spPr>
            <a:xfrm>
              <a:off x="8136920" y="55701963"/>
              <a:ext cx="347382" cy="37815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8505405" y="55957550"/>
              <a:ext cx="2062583" cy="1432956"/>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8" name="正方形/長方形 17">
            <a:extLst>
              <a:ext uri="{FF2B5EF4-FFF2-40B4-BE49-F238E27FC236}">
                <a16:creationId xmlns:a16="http://schemas.microsoft.com/office/drawing/2014/main" id="{BFCB1938-6BF7-441F-040B-188193CE3971}"/>
              </a:ext>
            </a:extLst>
          </xdr:cNvPr>
          <xdr:cNvSpPr/>
        </xdr:nvSpPr>
        <xdr:spPr>
          <a:xfrm>
            <a:off x="7381648" y="53747307"/>
            <a:ext cx="1230677" cy="324077"/>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避難経路図（例）</a:t>
            </a:r>
          </a:p>
        </xdr:txBody>
      </xdr:sp>
    </xdr:grpSp>
    <xdr:clientData/>
  </xdr:twoCellAnchor>
  <xdr:oneCellAnchor>
    <xdr:from>
      <xdr:col>11</xdr:col>
      <xdr:colOff>1243315</xdr:colOff>
      <xdr:row>252</xdr:row>
      <xdr:rowOff>173436</xdr:rowOff>
    </xdr:from>
    <xdr:ext cx="646331" cy="292452"/>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997406" y="55216391"/>
          <a:ext cx="646331" cy="2924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200" b="1"/>
            <a:t>本施設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D259"/>
  <sheetViews>
    <sheetView view="pageBreakPreview" zoomScale="39" zoomScaleNormal="55" zoomScaleSheetLayoutView="39" workbookViewId="0">
      <selection activeCell="AM18" sqref="AM18"/>
    </sheetView>
  </sheetViews>
  <sheetFormatPr defaultColWidth="9" defaultRowHeight="14"/>
  <cols>
    <col min="1" max="1" width="4" style="100" customWidth="1"/>
    <col min="2" max="2" width="4" style="1" customWidth="1"/>
    <col min="3" max="3" width="40" style="1" customWidth="1"/>
    <col min="4" max="4" width="1.6328125" style="1" customWidth="1"/>
    <col min="5" max="5" width="6.54296875" style="1" customWidth="1"/>
    <col min="6" max="6" width="3.453125" style="1" bestFit="1" customWidth="1"/>
    <col min="7" max="7" width="4.90625" style="1" customWidth="1"/>
    <col min="8" max="8" width="3.453125" style="1" bestFit="1" customWidth="1"/>
    <col min="9" max="9" width="4.36328125" style="1" customWidth="1"/>
    <col min="10" max="10" width="3.453125" style="1" bestFit="1" customWidth="1"/>
    <col min="11" max="11" width="6" style="1" customWidth="1"/>
    <col min="12" max="12" width="4.36328125" style="1" customWidth="1"/>
    <col min="13" max="13" width="3.81640625" style="1" customWidth="1"/>
    <col min="14" max="14" width="37.81640625" style="32" customWidth="1"/>
    <col min="15" max="18" width="9" style="1"/>
    <col min="19" max="19" width="9" style="1" customWidth="1"/>
    <col min="20" max="20" width="9" style="1"/>
    <col min="21" max="21" width="6.90625" style="1" bestFit="1" customWidth="1"/>
    <col min="22" max="22" width="9.453125" style="1" bestFit="1" customWidth="1"/>
    <col min="23" max="23" width="13.90625" style="1" bestFit="1" customWidth="1"/>
    <col min="24" max="16384" width="9" style="1"/>
  </cols>
  <sheetData>
    <row r="1" spans="1:20" ht="21">
      <c r="B1" s="24" t="s">
        <v>15</v>
      </c>
    </row>
    <row r="2" spans="1:20" ht="17.25" customHeight="1"/>
    <row r="3" spans="1:20" ht="24" thickBot="1">
      <c r="B3" s="25" t="s">
        <v>56</v>
      </c>
    </row>
    <row r="4" spans="1:20" ht="144" customHeight="1" thickBot="1">
      <c r="B4" s="437" t="s">
        <v>285</v>
      </c>
      <c r="C4" s="438"/>
      <c r="D4" s="438"/>
      <c r="E4" s="438"/>
      <c r="F4" s="438"/>
      <c r="G4" s="438"/>
      <c r="H4" s="438"/>
      <c r="I4" s="438"/>
      <c r="J4" s="438"/>
      <c r="K4" s="438"/>
      <c r="L4" s="438"/>
      <c r="M4" s="438"/>
      <c r="N4" s="439"/>
    </row>
    <row r="5" spans="1:20" ht="17.25" customHeight="1"/>
    <row r="6" spans="1:20" ht="17.25" customHeight="1"/>
    <row r="7" spans="1:20" ht="17.25" customHeight="1">
      <c r="A7" s="98" t="s">
        <v>152</v>
      </c>
      <c r="B7" s="440" t="s">
        <v>0</v>
      </c>
      <c r="C7" s="436"/>
      <c r="D7" s="104"/>
      <c r="E7" s="436" t="s">
        <v>1</v>
      </c>
      <c r="F7" s="436"/>
      <c r="G7" s="436"/>
      <c r="H7" s="436"/>
      <c r="I7" s="436"/>
      <c r="J7" s="436"/>
      <c r="K7" s="436"/>
      <c r="L7" s="436"/>
      <c r="M7" s="116"/>
      <c r="N7" s="33" t="s">
        <v>2</v>
      </c>
    </row>
    <row r="8" spans="1:20" ht="17.25" customHeight="1">
      <c r="A8" s="177" t="s">
        <v>151</v>
      </c>
      <c r="B8" s="388" t="s">
        <v>11</v>
      </c>
      <c r="C8" s="389"/>
      <c r="D8" s="4"/>
      <c r="E8" s="4"/>
      <c r="F8" s="4"/>
      <c r="G8" s="4"/>
      <c r="H8" s="4"/>
      <c r="I8" s="4"/>
      <c r="J8" s="4"/>
      <c r="K8" s="4"/>
      <c r="L8" s="4"/>
      <c r="M8" s="4"/>
      <c r="N8" s="34"/>
    </row>
    <row r="9" spans="1:20" ht="7.5" customHeight="1" thickBot="1">
      <c r="A9" s="178"/>
      <c r="B9" s="9"/>
      <c r="C9" s="7"/>
      <c r="D9" s="105"/>
      <c r="E9" s="7"/>
      <c r="F9" s="7"/>
      <c r="G9" s="7"/>
      <c r="H9" s="7"/>
      <c r="I9" s="7"/>
      <c r="J9" s="7"/>
      <c r="K9" s="7"/>
      <c r="L9" s="7"/>
      <c r="M9" s="117"/>
      <c r="N9" s="35"/>
    </row>
    <row r="10" spans="1:20" s="2" customFormat="1" ht="17.25" customHeight="1" thickBot="1">
      <c r="A10" s="178"/>
      <c r="B10" s="23" t="s">
        <v>95</v>
      </c>
      <c r="C10" s="15" t="s">
        <v>105</v>
      </c>
      <c r="D10" s="106"/>
      <c r="E10" s="50">
        <v>2024</v>
      </c>
      <c r="F10" s="11" t="s">
        <v>16</v>
      </c>
      <c r="G10" s="50">
        <v>5</v>
      </c>
      <c r="H10" s="11" t="s">
        <v>17</v>
      </c>
      <c r="I10" s="50">
        <v>1</v>
      </c>
      <c r="J10" s="11" t="s">
        <v>18</v>
      </c>
      <c r="K10" s="11"/>
      <c r="L10" s="11"/>
      <c r="M10" s="118"/>
      <c r="N10" s="207" t="s">
        <v>293</v>
      </c>
    </row>
    <row r="11" spans="1:20" s="2" customFormat="1" ht="7.5" customHeight="1" thickBot="1">
      <c r="A11" s="178"/>
      <c r="B11" s="10"/>
      <c r="C11" s="8"/>
      <c r="D11" s="107"/>
      <c r="E11" s="8"/>
      <c r="F11" s="11"/>
      <c r="G11" s="8"/>
      <c r="H11" s="11"/>
      <c r="I11" s="8"/>
      <c r="J11" s="11"/>
      <c r="K11" s="11"/>
      <c r="L11" s="11"/>
      <c r="M11" s="118"/>
      <c r="N11" s="36"/>
    </row>
    <row r="12" spans="1:20" ht="17.25" customHeight="1" thickBot="1">
      <c r="A12" s="178"/>
      <c r="B12" s="17" t="s">
        <v>95</v>
      </c>
      <c r="C12" s="20" t="s">
        <v>106</v>
      </c>
      <c r="D12" s="108"/>
      <c r="E12" s="370" t="s">
        <v>113</v>
      </c>
      <c r="F12" s="371"/>
      <c r="G12" s="371"/>
      <c r="H12" s="371"/>
      <c r="I12" s="371"/>
      <c r="J12" s="371"/>
      <c r="K12" s="371"/>
      <c r="L12" s="372"/>
      <c r="M12" s="119"/>
      <c r="N12" s="208" t="s">
        <v>294</v>
      </c>
    </row>
    <row r="13" spans="1:20" ht="7.5" customHeight="1" thickBot="1">
      <c r="A13" s="178"/>
      <c r="B13" s="13"/>
      <c r="C13" s="16"/>
      <c r="D13" s="109"/>
      <c r="E13" s="15"/>
      <c r="F13" s="15"/>
      <c r="G13" s="15"/>
      <c r="H13" s="15"/>
      <c r="I13" s="15"/>
      <c r="J13" s="15"/>
      <c r="K13" s="15"/>
      <c r="L13" s="15"/>
      <c r="M13" s="120"/>
      <c r="N13" s="37"/>
    </row>
    <row r="14" spans="1:20" ht="17.25" customHeight="1" thickBot="1">
      <c r="A14" s="178"/>
      <c r="B14" s="17" t="s">
        <v>95</v>
      </c>
      <c r="C14" s="20" t="s">
        <v>281</v>
      </c>
      <c r="D14" s="108"/>
      <c r="E14" s="370" t="s">
        <v>296</v>
      </c>
      <c r="F14" s="371"/>
      <c r="G14" s="371"/>
      <c r="H14" s="371"/>
      <c r="I14" s="371"/>
      <c r="J14" s="371"/>
      <c r="K14" s="371"/>
      <c r="L14" s="372"/>
      <c r="M14" s="119"/>
      <c r="N14" s="208" t="s">
        <v>295</v>
      </c>
      <c r="P14" s="20"/>
      <c r="Q14" s="20"/>
      <c r="R14" s="20"/>
      <c r="S14" s="20"/>
      <c r="T14" s="20"/>
    </row>
    <row r="15" spans="1:20" ht="7.5" customHeight="1" thickBot="1">
      <c r="A15" s="178"/>
      <c r="B15" s="13"/>
      <c r="C15" s="16"/>
      <c r="D15" s="109"/>
      <c r="E15" s="14"/>
      <c r="F15" s="14"/>
      <c r="G15" s="14"/>
      <c r="H15" s="14"/>
      <c r="I15" s="14"/>
      <c r="J15" s="14"/>
      <c r="K15" s="14"/>
      <c r="L15" s="14"/>
      <c r="M15" s="121"/>
      <c r="N15" s="37"/>
      <c r="P15" s="20"/>
      <c r="Q15" s="20"/>
      <c r="R15" s="20"/>
      <c r="S15" s="20"/>
      <c r="T15" s="20"/>
    </row>
    <row r="16" spans="1:20" ht="17.25" customHeight="1" thickBot="1">
      <c r="A16" s="178"/>
      <c r="B16" s="17" t="s">
        <v>95</v>
      </c>
      <c r="C16" s="20" t="s">
        <v>288</v>
      </c>
      <c r="D16" s="108"/>
      <c r="E16" s="370" t="s">
        <v>289</v>
      </c>
      <c r="F16" s="371"/>
      <c r="G16" s="371"/>
      <c r="H16" s="371"/>
      <c r="I16" s="371"/>
      <c r="J16" s="371"/>
      <c r="K16" s="371"/>
      <c r="L16" s="372"/>
      <c r="M16" s="119"/>
      <c r="N16" s="208" t="s">
        <v>297</v>
      </c>
    </row>
    <row r="17" spans="1:20" ht="7.5" customHeight="1" thickBot="1">
      <c r="A17" s="178"/>
      <c r="B17" s="13"/>
      <c r="C17" s="16"/>
      <c r="D17" s="109"/>
      <c r="E17" s="14"/>
      <c r="F17" s="14"/>
      <c r="G17" s="14"/>
      <c r="H17" s="14"/>
      <c r="I17" s="14"/>
      <c r="J17" s="14"/>
      <c r="K17" s="14"/>
      <c r="L17" s="14"/>
      <c r="M17" s="121"/>
      <c r="N17" s="37"/>
    </row>
    <row r="18" spans="1:20" ht="17.25" customHeight="1" thickBot="1">
      <c r="A18" s="178"/>
      <c r="B18" s="17" t="s">
        <v>95</v>
      </c>
      <c r="C18" s="20" t="s">
        <v>108</v>
      </c>
      <c r="D18" s="108"/>
      <c r="E18" s="370" t="s">
        <v>212</v>
      </c>
      <c r="F18" s="371"/>
      <c r="G18" s="371"/>
      <c r="H18" s="371"/>
      <c r="I18" s="371"/>
      <c r="J18" s="371"/>
      <c r="K18" s="371"/>
      <c r="L18" s="372"/>
      <c r="M18" s="119"/>
      <c r="N18" s="208" t="s">
        <v>300</v>
      </c>
      <c r="P18" s="20"/>
      <c r="Q18" s="20"/>
      <c r="R18" s="20"/>
      <c r="S18" s="20"/>
      <c r="T18" s="20"/>
    </row>
    <row r="19" spans="1:20" ht="7.5" customHeight="1" thickBot="1">
      <c r="A19" s="178"/>
      <c r="B19" s="13"/>
      <c r="C19" s="16"/>
      <c r="D19" s="109"/>
      <c r="E19" s="14"/>
      <c r="F19" s="14"/>
      <c r="G19" s="14"/>
      <c r="H19" s="14"/>
      <c r="I19" s="14"/>
      <c r="J19" s="14"/>
      <c r="K19" s="14"/>
      <c r="L19" s="14"/>
      <c r="M19" s="121"/>
      <c r="N19" s="37"/>
      <c r="P19" s="20"/>
      <c r="Q19" s="20"/>
      <c r="R19" s="20"/>
      <c r="S19" s="20"/>
      <c r="T19" s="20"/>
    </row>
    <row r="20" spans="1:20" ht="17.25" customHeight="1" thickBot="1">
      <c r="A20" s="178"/>
      <c r="B20" s="17" t="s">
        <v>95</v>
      </c>
      <c r="C20" s="20" t="s">
        <v>107</v>
      </c>
      <c r="D20" s="108"/>
      <c r="E20" s="370" t="s">
        <v>211</v>
      </c>
      <c r="F20" s="371"/>
      <c r="G20" s="371"/>
      <c r="H20" s="371"/>
      <c r="I20" s="371"/>
      <c r="J20" s="371"/>
      <c r="K20" s="371"/>
      <c r="L20" s="372"/>
      <c r="M20" s="119"/>
      <c r="N20" s="208" t="s">
        <v>298</v>
      </c>
    </row>
    <row r="21" spans="1:20" ht="7.5" customHeight="1" thickBot="1">
      <c r="A21" s="178"/>
      <c r="B21" s="13"/>
      <c r="C21" s="16"/>
      <c r="D21" s="109"/>
      <c r="E21" s="14"/>
      <c r="F21" s="14"/>
      <c r="G21" s="14"/>
      <c r="H21" s="14"/>
      <c r="I21" s="14"/>
      <c r="J21" s="14"/>
      <c r="K21" s="14"/>
      <c r="L21" s="14"/>
      <c r="M21" s="121"/>
      <c r="N21" s="37"/>
    </row>
    <row r="22" spans="1:20" ht="17.25" customHeight="1" thickBot="1">
      <c r="A22" s="178"/>
      <c r="B22" s="17" t="s">
        <v>95</v>
      </c>
      <c r="C22" s="20" t="s">
        <v>282</v>
      </c>
      <c r="D22" s="108"/>
      <c r="E22" s="370" t="s">
        <v>283</v>
      </c>
      <c r="F22" s="371"/>
      <c r="G22" s="371"/>
      <c r="H22" s="371"/>
      <c r="I22" s="371"/>
      <c r="J22" s="371"/>
      <c r="K22" s="371"/>
      <c r="L22" s="372"/>
      <c r="M22" s="119"/>
      <c r="N22" s="208" t="s">
        <v>299</v>
      </c>
      <c r="P22" s="20"/>
      <c r="Q22" s="20"/>
      <c r="R22" s="20"/>
      <c r="S22" s="20"/>
      <c r="T22" s="20"/>
    </row>
    <row r="23" spans="1:20" ht="7.5" customHeight="1" thickBot="1">
      <c r="A23" s="178"/>
      <c r="B23" s="13"/>
      <c r="C23" s="16"/>
      <c r="D23" s="109"/>
      <c r="E23" s="14"/>
      <c r="F23" s="14"/>
      <c r="G23" s="14"/>
      <c r="H23" s="14"/>
      <c r="I23" s="14"/>
      <c r="J23" s="14"/>
      <c r="K23" s="14"/>
      <c r="L23" s="14"/>
      <c r="M23" s="121"/>
      <c r="N23" s="37"/>
      <c r="P23" s="378"/>
      <c r="Q23" s="378"/>
      <c r="R23" s="378"/>
      <c r="S23" s="378"/>
      <c r="T23" s="378"/>
    </row>
    <row r="24" spans="1:20" ht="17.25" customHeight="1" thickBot="1">
      <c r="A24" s="178"/>
      <c r="B24" s="17" t="s">
        <v>95</v>
      </c>
      <c r="C24" s="20" t="s">
        <v>472</v>
      </c>
      <c r="D24" s="108"/>
      <c r="E24" s="370" t="s">
        <v>471</v>
      </c>
      <c r="F24" s="371"/>
      <c r="G24" s="371"/>
      <c r="H24" s="371"/>
      <c r="I24" s="371"/>
      <c r="J24" s="371"/>
      <c r="K24" s="371"/>
      <c r="L24" s="372"/>
      <c r="M24" s="119"/>
      <c r="N24" s="208" t="s">
        <v>299</v>
      </c>
      <c r="P24" s="378"/>
      <c r="Q24" s="378"/>
      <c r="R24" s="378"/>
      <c r="S24" s="378"/>
      <c r="T24" s="378"/>
    </row>
    <row r="25" spans="1:20" ht="7.5" customHeight="1" thickBot="1">
      <c r="A25" s="178"/>
      <c r="B25" s="13"/>
      <c r="C25" s="16"/>
      <c r="D25" s="109"/>
      <c r="E25" s="14"/>
      <c r="F25" s="14"/>
      <c r="G25" s="14"/>
      <c r="H25" s="14"/>
      <c r="I25" s="14"/>
      <c r="J25" s="14"/>
      <c r="K25" s="14"/>
      <c r="L25" s="14"/>
      <c r="M25" s="121"/>
      <c r="N25" s="37"/>
      <c r="P25" s="378"/>
      <c r="Q25" s="378"/>
      <c r="R25" s="378"/>
      <c r="S25" s="378"/>
      <c r="T25" s="378"/>
    </row>
    <row r="26" spans="1:20" ht="17.25" customHeight="1" thickBot="1">
      <c r="A26" s="178"/>
      <c r="B26" s="17" t="s">
        <v>95</v>
      </c>
      <c r="C26" s="20" t="s">
        <v>286</v>
      </c>
      <c r="D26" s="108"/>
      <c r="E26" s="370" t="s">
        <v>287</v>
      </c>
      <c r="F26" s="371"/>
      <c r="G26" s="371"/>
      <c r="H26" s="371"/>
      <c r="I26" s="371"/>
      <c r="J26" s="371"/>
      <c r="K26" s="371"/>
      <c r="L26" s="372"/>
      <c r="M26" s="119"/>
      <c r="N26" s="208" t="s">
        <v>389</v>
      </c>
      <c r="P26" s="378"/>
      <c r="Q26" s="378"/>
      <c r="R26" s="378"/>
      <c r="S26" s="378"/>
      <c r="T26" s="378"/>
    </row>
    <row r="27" spans="1:20" ht="7.5" customHeight="1" thickBot="1">
      <c r="A27" s="178"/>
      <c r="B27" s="13"/>
      <c r="C27" s="16"/>
      <c r="D27" s="109"/>
      <c r="E27" s="14"/>
      <c r="F27" s="14"/>
      <c r="G27" s="14"/>
      <c r="H27" s="14"/>
      <c r="I27" s="14"/>
      <c r="J27" s="14"/>
      <c r="K27" s="14"/>
      <c r="L27" s="14"/>
      <c r="M27" s="121"/>
      <c r="N27" s="37"/>
      <c r="P27" s="20"/>
      <c r="Q27" s="20"/>
      <c r="R27" s="20"/>
      <c r="S27" s="20"/>
      <c r="T27" s="20"/>
    </row>
    <row r="28" spans="1:20" ht="17.25" customHeight="1" thickBot="1">
      <c r="A28" s="178"/>
      <c r="B28" s="17"/>
      <c r="C28" s="20" t="s">
        <v>165</v>
      </c>
      <c r="D28" s="108"/>
      <c r="E28" s="385" t="s">
        <v>177</v>
      </c>
      <c r="F28" s="386"/>
      <c r="G28" s="386"/>
      <c r="H28" s="386"/>
      <c r="I28" s="386"/>
      <c r="J28" s="386"/>
      <c r="K28" s="386"/>
      <c r="L28" s="387"/>
      <c r="M28" s="119"/>
      <c r="N28" s="208" t="s">
        <v>389</v>
      </c>
      <c r="P28" s="20"/>
      <c r="Q28" s="20"/>
      <c r="R28" s="20"/>
      <c r="S28" s="20"/>
      <c r="T28" s="20"/>
    </row>
    <row r="29" spans="1:20" ht="7.5" customHeight="1" thickBot="1">
      <c r="A29" s="178"/>
      <c r="B29" s="17"/>
      <c r="C29" s="20"/>
      <c r="D29" s="108"/>
      <c r="E29" s="101"/>
      <c r="F29" s="101"/>
      <c r="G29" s="101"/>
      <c r="H29" s="101"/>
      <c r="I29" s="101"/>
      <c r="J29" s="101"/>
      <c r="K29" s="101"/>
      <c r="L29" s="101"/>
      <c r="M29" s="119"/>
      <c r="N29" s="37"/>
      <c r="P29" s="20"/>
      <c r="Q29" s="20"/>
      <c r="R29" s="20"/>
      <c r="S29" s="20"/>
      <c r="T29" s="20"/>
    </row>
    <row r="30" spans="1:20" ht="17.25" customHeight="1" thickBot="1">
      <c r="A30" s="178"/>
      <c r="B30" s="17"/>
      <c r="C30" s="20" t="s">
        <v>391</v>
      </c>
      <c r="D30" s="108"/>
      <c r="E30" s="385" t="s">
        <v>393</v>
      </c>
      <c r="F30" s="386"/>
      <c r="G30" s="386"/>
      <c r="H30" s="386"/>
      <c r="I30" s="386"/>
      <c r="J30" s="386"/>
      <c r="K30" s="387"/>
      <c r="L30" s="101"/>
      <c r="M30" s="119"/>
      <c r="N30" s="208" t="s">
        <v>389</v>
      </c>
      <c r="P30" s="20"/>
      <c r="Q30" s="20"/>
      <c r="R30" s="20"/>
      <c r="S30" s="20"/>
      <c r="T30" s="20"/>
    </row>
    <row r="31" spans="1:20" ht="7.5" customHeight="1" thickBot="1">
      <c r="A31" s="178"/>
      <c r="B31" s="17"/>
      <c r="C31" s="20"/>
      <c r="D31" s="108"/>
      <c r="E31" s="101"/>
      <c r="F31" s="101"/>
      <c r="G31" s="101"/>
      <c r="H31" s="101"/>
      <c r="I31" s="101"/>
      <c r="J31" s="101"/>
      <c r="K31" s="101"/>
      <c r="L31" s="101"/>
      <c r="M31" s="119"/>
      <c r="N31" s="37"/>
      <c r="P31" s="20"/>
      <c r="Q31" s="20"/>
      <c r="R31" s="20"/>
      <c r="S31" s="20"/>
      <c r="T31" s="20"/>
    </row>
    <row r="32" spans="1:20" ht="17.25" customHeight="1" thickBot="1">
      <c r="A32" s="178"/>
      <c r="B32" s="17"/>
      <c r="C32" s="20" t="s">
        <v>176</v>
      </c>
      <c r="D32" s="108"/>
      <c r="E32" s="385" t="s">
        <v>392</v>
      </c>
      <c r="F32" s="386"/>
      <c r="G32" s="386"/>
      <c r="H32" s="386"/>
      <c r="I32" s="386"/>
      <c r="J32" s="386"/>
      <c r="K32" s="387"/>
      <c r="L32" s="101"/>
      <c r="M32" s="119"/>
      <c r="N32" s="208" t="s">
        <v>389</v>
      </c>
      <c r="P32" s="20"/>
      <c r="Q32" s="20"/>
      <c r="R32" s="20"/>
      <c r="S32" s="20"/>
      <c r="T32" s="20"/>
    </row>
    <row r="33" spans="1:20" ht="7.5" customHeight="1">
      <c r="A33" s="178"/>
      <c r="B33" s="17"/>
      <c r="C33" s="20"/>
      <c r="D33" s="108"/>
      <c r="E33" s="15"/>
      <c r="F33" s="15"/>
      <c r="G33" s="15"/>
      <c r="H33" s="15"/>
      <c r="I33" s="15"/>
      <c r="J33" s="15"/>
      <c r="K33" s="15"/>
      <c r="L33" s="15"/>
      <c r="M33" s="120"/>
      <c r="N33" s="37"/>
      <c r="P33" s="20"/>
      <c r="Q33" s="20"/>
      <c r="R33" s="20"/>
      <c r="S33" s="20"/>
      <c r="T33" s="20"/>
    </row>
    <row r="34" spans="1:20" ht="17.25" customHeight="1">
      <c r="A34" s="178"/>
      <c r="B34" s="409" t="s">
        <v>104</v>
      </c>
      <c r="C34" s="410"/>
      <c r="D34" s="103"/>
      <c r="E34" s="44"/>
      <c r="F34" s="44"/>
      <c r="G34" s="44"/>
      <c r="H34" s="44"/>
      <c r="I34" s="44"/>
      <c r="J34" s="44"/>
      <c r="K34" s="44"/>
      <c r="L34" s="44"/>
      <c r="M34" s="44"/>
      <c r="N34" s="45"/>
      <c r="P34" s="20"/>
      <c r="Q34" s="20"/>
      <c r="R34" s="20"/>
      <c r="S34" s="20"/>
      <c r="T34" s="20"/>
    </row>
    <row r="35" spans="1:20" ht="7.5" customHeight="1" thickBot="1">
      <c r="A35" s="178"/>
      <c r="B35" s="17"/>
      <c r="C35" s="20"/>
      <c r="D35" s="108"/>
      <c r="E35" s="15"/>
      <c r="F35" s="15"/>
      <c r="G35" s="15"/>
      <c r="H35" s="15"/>
      <c r="I35" s="15"/>
      <c r="J35" s="15"/>
      <c r="K35" s="15"/>
      <c r="L35" s="15"/>
      <c r="M35" s="120"/>
      <c r="N35" s="37"/>
    </row>
    <row r="36" spans="1:20" ht="17.25" customHeight="1" thickBot="1">
      <c r="A36" s="178"/>
      <c r="B36" s="17"/>
      <c r="C36" s="20" t="s">
        <v>34</v>
      </c>
      <c r="D36" s="108"/>
      <c r="E36" s="422" t="s">
        <v>24</v>
      </c>
      <c r="F36" s="423"/>
      <c r="G36" s="115">
        <v>5</v>
      </c>
      <c r="H36" s="101" t="s">
        <v>158</v>
      </c>
      <c r="I36" s="422" t="s">
        <v>23</v>
      </c>
      <c r="J36" s="423"/>
      <c r="K36" s="115">
        <v>10</v>
      </c>
      <c r="L36" s="1" t="s">
        <v>158</v>
      </c>
      <c r="M36" s="122"/>
      <c r="N36" s="208" t="s">
        <v>394</v>
      </c>
      <c r="P36" s="384" t="s">
        <v>55</v>
      </c>
      <c r="Q36" s="384"/>
      <c r="R36" s="384"/>
      <c r="S36" s="384"/>
      <c r="T36" s="384"/>
    </row>
    <row r="37" spans="1:20" ht="7.5" customHeight="1" thickBot="1">
      <c r="A37" s="178"/>
      <c r="B37" s="17"/>
      <c r="C37" s="20"/>
      <c r="D37" s="108"/>
      <c r="E37" s="15"/>
      <c r="F37" s="15"/>
      <c r="G37" s="15"/>
      <c r="H37" s="15"/>
      <c r="I37" s="15"/>
      <c r="J37" s="15"/>
      <c r="K37" s="15"/>
      <c r="L37" s="15"/>
      <c r="M37" s="120"/>
      <c r="N37" s="208"/>
      <c r="P37" s="384"/>
      <c r="Q37" s="384"/>
      <c r="R37" s="384"/>
      <c r="S37" s="384"/>
      <c r="T37" s="384"/>
    </row>
    <row r="38" spans="1:20" ht="17.25" customHeight="1" thickBot="1">
      <c r="A38" s="178"/>
      <c r="B38" s="17"/>
      <c r="C38" s="20" t="s">
        <v>27</v>
      </c>
      <c r="D38" s="108"/>
      <c r="E38" s="422" t="s">
        <v>24</v>
      </c>
      <c r="F38" s="423"/>
      <c r="G38" s="115">
        <v>2</v>
      </c>
      <c r="H38" s="101" t="s">
        <v>158</v>
      </c>
      <c r="I38" s="422" t="s">
        <v>23</v>
      </c>
      <c r="J38" s="423"/>
      <c r="K38" s="115">
        <v>10</v>
      </c>
      <c r="L38" s="1" t="s">
        <v>158</v>
      </c>
      <c r="M38" s="122"/>
      <c r="N38" s="208" t="s">
        <v>395</v>
      </c>
      <c r="P38" s="384"/>
      <c r="Q38" s="384"/>
      <c r="R38" s="384"/>
      <c r="S38" s="384"/>
      <c r="T38" s="384"/>
    </row>
    <row r="39" spans="1:20" ht="7.5" customHeight="1" thickBot="1">
      <c r="A39" s="178"/>
      <c r="B39" s="17"/>
      <c r="C39" s="20"/>
      <c r="D39" s="108"/>
      <c r="E39" s="15"/>
      <c r="F39" s="15"/>
      <c r="G39" s="15"/>
      <c r="H39" s="15"/>
      <c r="I39" s="15"/>
      <c r="J39" s="15"/>
      <c r="K39" s="15"/>
      <c r="L39" s="15"/>
      <c r="M39" s="120"/>
      <c r="N39" s="37"/>
      <c r="P39" s="384"/>
      <c r="Q39" s="384"/>
      <c r="R39" s="384"/>
      <c r="S39" s="384"/>
      <c r="T39" s="384"/>
    </row>
    <row r="40" spans="1:20" ht="17.25" customHeight="1" thickBot="1">
      <c r="A40" s="178"/>
      <c r="B40" s="17"/>
      <c r="C40" s="20" t="s">
        <v>22</v>
      </c>
      <c r="D40" s="108"/>
      <c r="E40" s="2" t="s">
        <v>54</v>
      </c>
      <c r="F40" s="21"/>
      <c r="G40" s="18"/>
      <c r="H40" s="18"/>
      <c r="I40" s="427" t="s">
        <v>213</v>
      </c>
      <c r="J40" s="428"/>
      <c r="K40" s="428"/>
      <c r="L40" s="429"/>
      <c r="M40" s="123"/>
      <c r="N40" s="208" t="s">
        <v>389</v>
      </c>
      <c r="P40" s="384"/>
      <c r="Q40" s="384"/>
      <c r="R40" s="384"/>
      <c r="S40" s="384"/>
      <c r="T40" s="384"/>
    </row>
    <row r="41" spans="1:20" ht="7.5" customHeight="1" thickBot="1">
      <c r="A41" s="178"/>
      <c r="B41" s="17"/>
      <c r="C41" s="20"/>
      <c r="D41" s="108"/>
      <c r="E41" s="21"/>
      <c r="F41" s="21"/>
      <c r="G41" s="18"/>
      <c r="H41" s="18"/>
      <c r="I41" s="21"/>
      <c r="J41" s="21"/>
      <c r="K41" s="21"/>
      <c r="L41" s="19"/>
      <c r="M41" s="124"/>
      <c r="N41" s="37"/>
      <c r="P41" s="384"/>
      <c r="Q41" s="384"/>
      <c r="R41" s="384"/>
      <c r="S41" s="384"/>
      <c r="T41" s="384"/>
    </row>
    <row r="42" spans="1:20" ht="17.25" customHeight="1" thickBot="1">
      <c r="A42" s="178"/>
      <c r="B42" s="17"/>
      <c r="C42" s="20"/>
      <c r="D42" s="108"/>
      <c r="E42" s="422" t="s">
        <v>24</v>
      </c>
      <c r="F42" s="423"/>
      <c r="G42" s="115">
        <v>5</v>
      </c>
      <c r="H42" s="101" t="s">
        <v>158</v>
      </c>
      <c r="I42" s="422" t="s">
        <v>23</v>
      </c>
      <c r="J42" s="423"/>
      <c r="K42" s="115">
        <v>10</v>
      </c>
      <c r="L42" s="1" t="s">
        <v>158</v>
      </c>
      <c r="M42" s="125"/>
      <c r="N42" s="208" t="s">
        <v>394</v>
      </c>
      <c r="P42" s="384"/>
      <c r="Q42" s="384"/>
      <c r="R42" s="384"/>
      <c r="S42" s="384"/>
      <c r="T42" s="384"/>
    </row>
    <row r="43" spans="1:20" ht="7.5" customHeight="1">
      <c r="A43" s="179"/>
      <c r="B43" s="12"/>
      <c r="C43" s="3"/>
      <c r="D43" s="110"/>
      <c r="E43" s="5"/>
      <c r="F43" s="5"/>
      <c r="G43" s="5"/>
      <c r="H43" s="5"/>
      <c r="I43" s="5"/>
      <c r="J43" s="5"/>
      <c r="K43" s="5"/>
      <c r="L43" s="5"/>
      <c r="M43" s="126"/>
      <c r="N43" s="38"/>
    </row>
    <row r="44" spans="1:20" ht="17.25" customHeight="1">
      <c r="A44" s="143"/>
      <c r="B44" s="409" t="s">
        <v>171</v>
      </c>
      <c r="C44" s="410"/>
      <c r="D44" s="103"/>
      <c r="E44" s="44"/>
      <c r="F44" s="44"/>
      <c r="G44" s="44"/>
      <c r="H44" s="44"/>
      <c r="I44" s="44"/>
      <c r="J44" s="44"/>
      <c r="K44" s="44"/>
      <c r="L44" s="44"/>
      <c r="M44" s="44"/>
      <c r="N44" s="45"/>
      <c r="P44" s="384" t="s">
        <v>468</v>
      </c>
      <c r="Q44" s="430"/>
      <c r="R44" s="430"/>
      <c r="S44" s="430"/>
      <c r="T44" s="430"/>
    </row>
    <row r="45" spans="1:20" ht="7.5" customHeight="1" thickBot="1">
      <c r="A45" s="143"/>
      <c r="B45" s="13"/>
      <c r="C45" s="16"/>
      <c r="D45" s="144"/>
      <c r="E45" s="145"/>
      <c r="F45" s="145"/>
      <c r="G45" s="145"/>
      <c r="H45" s="145"/>
      <c r="I45" s="145"/>
      <c r="J45" s="145"/>
      <c r="K45" s="145"/>
      <c r="L45" s="145"/>
      <c r="M45" s="146"/>
      <c r="N45" s="37"/>
      <c r="P45" s="430"/>
      <c r="Q45" s="430"/>
      <c r="R45" s="430"/>
      <c r="S45" s="430"/>
      <c r="T45" s="430"/>
    </row>
    <row r="46" spans="1:20" ht="17.25" customHeight="1" thickBot="1">
      <c r="A46" s="143"/>
      <c r="B46" s="13"/>
      <c r="C46" s="16" t="s">
        <v>456</v>
      </c>
      <c r="D46" s="109"/>
      <c r="E46" s="373" t="s">
        <v>469</v>
      </c>
      <c r="F46" s="374"/>
      <c r="G46" s="374"/>
      <c r="H46" s="374"/>
      <c r="I46" s="374"/>
      <c r="J46" s="374"/>
      <c r="K46" s="375"/>
      <c r="L46" s="15"/>
      <c r="M46" s="121"/>
      <c r="N46" s="208" t="s">
        <v>397</v>
      </c>
      <c r="P46" s="430"/>
      <c r="Q46" s="430"/>
      <c r="R46" s="430"/>
      <c r="S46" s="430"/>
      <c r="T46" s="430"/>
    </row>
    <row r="47" spans="1:20" ht="7.5" customHeight="1" thickBot="1">
      <c r="A47" s="143"/>
      <c r="B47" s="13"/>
      <c r="C47" s="16"/>
      <c r="D47" s="109"/>
      <c r="E47" s="14"/>
      <c r="F47" s="14"/>
      <c r="G47" s="14"/>
      <c r="H47" s="14"/>
      <c r="I47" s="14"/>
      <c r="J47" s="14"/>
      <c r="K47" s="14"/>
      <c r="L47" s="14"/>
      <c r="M47" s="121"/>
      <c r="N47" s="208"/>
      <c r="P47" s="430"/>
      <c r="Q47" s="430"/>
      <c r="R47" s="430"/>
      <c r="S47" s="430"/>
      <c r="T47" s="430"/>
    </row>
    <row r="48" spans="1:20" ht="17.25" customHeight="1" thickBot="1">
      <c r="A48" s="143"/>
      <c r="B48" s="13"/>
      <c r="C48" s="16" t="s">
        <v>172</v>
      </c>
      <c r="D48" s="109"/>
      <c r="E48" s="424">
        <v>3</v>
      </c>
      <c r="F48" s="425"/>
      <c r="G48" s="425"/>
      <c r="H48" s="425"/>
      <c r="I48" s="425"/>
      <c r="J48" s="425"/>
      <c r="K48" s="426"/>
      <c r="L48" s="15" t="s">
        <v>173</v>
      </c>
      <c r="M48" s="121"/>
      <c r="N48" s="208" t="s">
        <v>398</v>
      </c>
      <c r="P48" s="430"/>
      <c r="Q48" s="430"/>
      <c r="R48" s="430"/>
      <c r="S48" s="430"/>
      <c r="T48" s="430"/>
    </row>
    <row r="49" spans="1:20" ht="7.5" customHeight="1" thickBot="1">
      <c r="A49" s="143"/>
      <c r="B49" s="13"/>
      <c r="C49" s="16"/>
      <c r="D49" s="109"/>
      <c r="E49" s="168"/>
      <c r="F49" s="168"/>
      <c r="G49" s="168"/>
      <c r="H49" s="168"/>
      <c r="I49" s="168"/>
      <c r="J49" s="168"/>
      <c r="K49" s="168"/>
      <c r="L49" s="14"/>
      <c r="M49" s="121"/>
      <c r="N49" s="208"/>
      <c r="P49" s="430"/>
      <c r="Q49" s="430"/>
      <c r="R49" s="430"/>
      <c r="S49" s="430"/>
      <c r="T49" s="430"/>
    </row>
    <row r="50" spans="1:20" ht="17.25" customHeight="1" thickBot="1">
      <c r="A50" s="143"/>
      <c r="B50" s="13"/>
      <c r="C50" s="16" t="s">
        <v>174</v>
      </c>
      <c r="D50" s="109"/>
      <c r="E50" s="424">
        <v>10</v>
      </c>
      <c r="F50" s="425"/>
      <c r="G50" s="425"/>
      <c r="H50" s="425"/>
      <c r="I50" s="425"/>
      <c r="J50" s="425"/>
      <c r="K50" s="426"/>
      <c r="L50" s="147" t="s">
        <v>175</v>
      </c>
      <c r="M50" s="121"/>
      <c r="N50" s="208" t="s">
        <v>398</v>
      </c>
      <c r="P50" s="430"/>
      <c r="Q50" s="430"/>
      <c r="R50" s="430"/>
      <c r="S50" s="430"/>
      <c r="T50" s="430"/>
    </row>
    <row r="51" spans="1:20" ht="7.5" customHeight="1">
      <c r="A51" s="143"/>
      <c r="B51" s="12"/>
      <c r="C51" s="3"/>
      <c r="D51" s="110"/>
      <c r="E51" s="5"/>
      <c r="F51" s="5"/>
      <c r="G51" s="5"/>
      <c r="H51" s="5"/>
      <c r="I51" s="5"/>
      <c r="J51" s="5"/>
      <c r="K51" s="5"/>
      <c r="L51" s="5"/>
      <c r="M51" s="126"/>
      <c r="N51" s="38"/>
      <c r="P51" s="430"/>
      <c r="Q51" s="430"/>
      <c r="R51" s="430"/>
      <c r="S51" s="430"/>
      <c r="T51" s="430"/>
    </row>
    <row r="52" spans="1:20" ht="17.25" customHeight="1">
      <c r="A52" s="434" t="s">
        <v>151</v>
      </c>
      <c r="B52" s="388" t="s">
        <v>153</v>
      </c>
      <c r="C52" s="389"/>
      <c r="D52" s="22"/>
      <c r="E52" s="22"/>
      <c r="F52" s="22"/>
      <c r="G52" s="22"/>
      <c r="H52" s="22"/>
      <c r="I52" s="22"/>
      <c r="J52" s="22"/>
      <c r="K52" s="22"/>
      <c r="L52" s="22"/>
      <c r="M52" s="22"/>
      <c r="N52" s="39"/>
      <c r="P52" s="430"/>
      <c r="Q52" s="430"/>
      <c r="R52" s="430"/>
      <c r="S52" s="430"/>
      <c r="T52" s="430"/>
    </row>
    <row r="53" spans="1:20" ht="6.75" customHeight="1" thickBot="1">
      <c r="A53" s="435"/>
      <c r="B53" s="99"/>
      <c r="C53" s="6"/>
      <c r="D53" s="111"/>
      <c r="E53" s="6"/>
      <c r="F53" s="6"/>
      <c r="G53" s="6"/>
      <c r="H53" s="6"/>
      <c r="I53" s="6"/>
      <c r="J53" s="6"/>
      <c r="K53" s="6"/>
      <c r="L53" s="6"/>
      <c r="M53" s="127"/>
      <c r="N53" s="40"/>
    </row>
    <row r="54" spans="1:20" ht="38.25" customHeight="1" thickBot="1">
      <c r="A54" s="435"/>
      <c r="B54" s="17" t="s">
        <v>118</v>
      </c>
      <c r="C54" s="20" t="s">
        <v>122</v>
      </c>
      <c r="D54" s="108"/>
      <c r="E54" s="54" t="s">
        <v>214</v>
      </c>
      <c r="F54" s="55" t="s">
        <v>123</v>
      </c>
      <c r="G54" s="55"/>
      <c r="H54" s="55"/>
      <c r="I54" s="55"/>
      <c r="J54" s="55"/>
      <c r="K54" s="55"/>
      <c r="L54" s="55"/>
      <c r="M54" s="128"/>
      <c r="N54" s="208" t="s">
        <v>124</v>
      </c>
      <c r="P54" s="378" t="s">
        <v>125</v>
      </c>
      <c r="Q54" s="378"/>
      <c r="R54" s="378"/>
      <c r="S54" s="378"/>
      <c r="T54" s="378"/>
    </row>
    <row r="55" spans="1:20" ht="38.25" customHeight="1" thickBot="1">
      <c r="A55" s="435"/>
      <c r="B55" s="17"/>
      <c r="C55" s="20"/>
      <c r="D55" s="108"/>
      <c r="E55" s="54" t="s">
        <v>214</v>
      </c>
      <c r="F55" s="55" t="s">
        <v>126</v>
      </c>
      <c r="G55" s="55"/>
      <c r="H55" s="55"/>
      <c r="I55" s="55"/>
      <c r="J55" s="55"/>
      <c r="K55" s="55"/>
      <c r="L55" s="55"/>
      <c r="M55" s="128"/>
      <c r="N55" s="37"/>
      <c r="P55" s="378"/>
      <c r="Q55" s="378"/>
      <c r="R55" s="378"/>
      <c r="S55" s="378"/>
      <c r="T55" s="378"/>
    </row>
    <row r="56" spans="1:20" ht="38.25" customHeight="1" thickBot="1">
      <c r="A56" s="435"/>
      <c r="B56" s="17"/>
      <c r="C56" s="20"/>
      <c r="D56" s="108"/>
      <c r="E56" s="56"/>
      <c r="F56" s="413" t="s">
        <v>65</v>
      </c>
      <c r="G56" s="414"/>
      <c r="H56" s="385"/>
      <c r="I56" s="386"/>
      <c r="J56" s="386"/>
      <c r="K56" s="386"/>
      <c r="L56" s="387"/>
      <c r="M56" s="129"/>
      <c r="N56" s="57" t="s">
        <v>127</v>
      </c>
      <c r="P56" s="378"/>
      <c r="Q56" s="378"/>
      <c r="R56" s="378"/>
      <c r="S56" s="378"/>
      <c r="T56" s="378"/>
    </row>
    <row r="57" spans="1:20" ht="7.5" customHeight="1">
      <c r="A57" s="441"/>
      <c r="B57" s="17"/>
      <c r="C57" s="20"/>
      <c r="D57" s="108"/>
      <c r="E57" s="15"/>
      <c r="F57" s="15"/>
      <c r="G57" s="15"/>
      <c r="H57" s="15"/>
      <c r="I57" s="15"/>
      <c r="J57" s="15"/>
      <c r="K57" s="15"/>
      <c r="L57" s="15"/>
      <c r="M57" s="120"/>
      <c r="N57" s="37"/>
      <c r="P57" s="52"/>
      <c r="Q57" s="52"/>
      <c r="R57" s="52"/>
      <c r="S57" s="52"/>
      <c r="T57" s="52"/>
    </row>
    <row r="58" spans="1:20" ht="17.25" customHeight="1">
      <c r="A58" s="415"/>
      <c r="B58" s="388" t="s">
        <v>13</v>
      </c>
      <c r="C58" s="389"/>
      <c r="D58" s="22"/>
      <c r="E58" s="22"/>
      <c r="F58" s="22"/>
      <c r="G58" s="22"/>
      <c r="H58" s="22"/>
      <c r="I58" s="22"/>
      <c r="J58" s="22"/>
      <c r="K58" s="22"/>
      <c r="L58" s="22"/>
      <c r="M58" s="22"/>
      <c r="N58" s="39"/>
    </row>
    <row r="59" spans="1:20" ht="7.5" customHeight="1">
      <c r="A59" s="416"/>
      <c r="B59" s="9"/>
      <c r="C59" s="7"/>
      <c r="D59" s="105"/>
      <c r="E59" s="7"/>
      <c r="F59" s="7"/>
      <c r="G59" s="7"/>
      <c r="H59" s="7"/>
      <c r="I59" s="7"/>
      <c r="J59" s="7"/>
      <c r="K59" s="7"/>
      <c r="L59" s="7"/>
      <c r="M59" s="117"/>
      <c r="N59" s="35"/>
    </row>
    <row r="60" spans="1:20" ht="17.25" customHeight="1">
      <c r="A60" s="434" t="s">
        <v>151</v>
      </c>
      <c r="B60" s="409" t="s">
        <v>94</v>
      </c>
      <c r="C60" s="410"/>
      <c r="D60" s="103"/>
      <c r="E60" s="46"/>
      <c r="F60" s="46"/>
      <c r="G60" s="46"/>
      <c r="H60" s="46"/>
      <c r="I60" s="46"/>
      <c r="J60" s="46"/>
      <c r="K60" s="46"/>
      <c r="L60" s="46"/>
      <c r="M60" s="46"/>
      <c r="N60" s="47"/>
      <c r="P60" s="20"/>
      <c r="Q60" s="20"/>
      <c r="R60" s="20"/>
      <c r="S60" s="20"/>
      <c r="T60" s="20"/>
    </row>
    <row r="61" spans="1:20" ht="7.5" customHeight="1" thickBot="1">
      <c r="A61" s="435"/>
      <c r="B61" s="17"/>
      <c r="C61" s="20"/>
      <c r="D61" s="155"/>
      <c r="E61" s="156"/>
      <c r="F61" s="156"/>
      <c r="G61" s="156"/>
      <c r="H61" s="156"/>
      <c r="I61" s="156"/>
      <c r="J61" s="156"/>
      <c r="K61" s="156"/>
      <c r="L61" s="156"/>
      <c r="M61" s="157"/>
      <c r="N61" s="37"/>
      <c r="P61" s="20"/>
      <c r="Q61" s="20"/>
      <c r="R61" s="20"/>
      <c r="S61" s="20"/>
      <c r="T61" s="20"/>
    </row>
    <row r="62" spans="1:20" ht="17.25" customHeight="1" thickBot="1">
      <c r="A62" s="435"/>
      <c r="B62" s="17"/>
      <c r="C62" s="20" t="s">
        <v>36</v>
      </c>
      <c r="D62" s="158"/>
      <c r="E62" s="370" t="s">
        <v>222</v>
      </c>
      <c r="F62" s="371"/>
      <c r="G62" s="371"/>
      <c r="H62" s="371"/>
      <c r="I62" s="371"/>
      <c r="J62" s="371"/>
      <c r="K62" s="371"/>
      <c r="L62" s="372"/>
      <c r="M62" s="159"/>
      <c r="N62" s="213" t="s">
        <v>399</v>
      </c>
      <c r="P62" s="378"/>
      <c r="Q62" s="378"/>
      <c r="R62" s="378"/>
      <c r="S62" s="378"/>
      <c r="T62" s="378"/>
    </row>
    <row r="63" spans="1:20" ht="7.5" customHeight="1">
      <c r="A63" s="435"/>
      <c r="B63" s="17"/>
      <c r="C63" s="20"/>
      <c r="D63" s="158"/>
      <c r="E63" s="15"/>
      <c r="F63" s="15"/>
      <c r="G63" s="15"/>
      <c r="H63" s="15"/>
      <c r="I63" s="15"/>
      <c r="J63" s="15"/>
      <c r="K63" s="15"/>
      <c r="L63" s="15"/>
      <c r="M63" s="160"/>
      <c r="N63" s="213"/>
      <c r="P63" s="378"/>
      <c r="Q63" s="378"/>
      <c r="R63" s="378"/>
      <c r="S63" s="378"/>
      <c r="T63" s="378"/>
    </row>
    <row r="64" spans="1:20" ht="17.25" customHeight="1" thickBot="1">
      <c r="A64" s="435"/>
      <c r="B64" s="17"/>
      <c r="C64" s="20" t="s">
        <v>154</v>
      </c>
      <c r="D64" s="158"/>
      <c r="E64" s="15"/>
      <c r="F64" s="15"/>
      <c r="G64" s="15"/>
      <c r="H64" s="15"/>
      <c r="I64" s="15"/>
      <c r="J64" s="15"/>
      <c r="K64" s="15"/>
      <c r="L64" s="15"/>
      <c r="M64" s="160"/>
      <c r="N64" s="213"/>
      <c r="P64" s="378"/>
      <c r="Q64" s="378"/>
      <c r="R64" s="378"/>
      <c r="S64" s="378"/>
      <c r="T64" s="378"/>
    </row>
    <row r="65" spans="1:20" ht="19.5" customHeight="1" thickBot="1">
      <c r="A65" s="435"/>
      <c r="B65" s="17"/>
      <c r="C65" s="171" t="s">
        <v>155</v>
      </c>
      <c r="D65" s="158"/>
      <c r="E65" s="370" t="s">
        <v>284</v>
      </c>
      <c r="F65" s="371"/>
      <c r="G65" s="371"/>
      <c r="H65" s="371"/>
      <c r="I65" s="371"/>
      <c r="J65" s="371"/>
      <c r="K65" s="371"/>
      <c r="L65" s="372"/>
      <c r="M65" s="159"/>
      <c r="N65" s="213" t="s">
        <v>389</v>
      </c>
      <c r="P65" s="378"/>
      <c r="Q65" s="378"/>
      <c r="R65" s="378"/>
      <c r="S65" s="378"/>
      <c r="T65" s="378"/>
    </row>
    <row r="66" spans="1:20" ht="6.75" customHeight="1" thickBot="1">
      <c r="A66" s="435"/>
      <c r="B66" s="17"/>
      <c r="C66" s="20"/>
      <c r="D66" s="158"/>
      <c r="E66" s="15"/>
      <c r="F66" s="15"/>
      <c r="G66" s="15"/>
      <c r="H66" s="15"/>
      <c r="I66" s="15"/>
      <c r="J66" s="15"/>
      <c r="K66" s="15"/>
      <c r="L66" s="15"/>
      <c r="M66" s="160"/>
      <c r="N66" s="213"/>
      <c r="P66" s="20"/>
      <c r="Q66" s="20"/>
      <c r="R66" s="20"/>
      <c r="S66" s="20"/>
      <c r="T66" s="20"/>
    </row>
    <row r="67" spans="1:20" ht="21" customHeight="1" thickBot="1">
      <c r="A67" s="435"/>
      <c r="B67" s="17"/>
      <c r="C67" s="20" t="s">
        <v>35</v>
      </c>
      <c r="D67" s="158"/>
      <c r="E67" s="370" t="s">
        <v>224</v>
      </c>
      <c r="F67" s="371"/>
      <c r="G67" s="371"/>
      <c r="H67" s="371"/>
      <c r="I67" s="371"/>
      <c r="J67" s="371"/>
      <c r="K67" s="371"/>
      <c r="L67" s="372"/>
      <c r="M67" s="159"/>
      <c r="N67" s="213" t="s">
        <v>398</v>
      </c>
      <c r="P67" s="384" t="s">
        <v>128</v>
      </c>
      <c r="Q67" s="384"/>
      <c r="R67" s="384"/>
      <c r="S67" s="384"/>
      <c r="T67" s="384"/>
    </row>
    <row r="68" spans="1:20" ht="6.75" customHeight="1" thickBot="1">
      <c r="A68" s="435"/>
      <c r="B68" s="17"/>
      <c r="C68" s="20"/>
      <c r="D68" s="158"/>
      <c r="E68" s="15"/>
      <c r="F68" s="15"/>
      <c r="G68" s="15"/>
      <c r="H68" s="15"/>
      <c r="I68" s="15"/>
      <c r="J68" s="15"/>
      <c r="K68" s="15"/>
      <c r="L68" s="15"/>
      <c r="M68" s="160"/>
      <c r="N68" s="37"/>
      <c r="P68" s="384"/>
      <c r="Q68" s="384"/>
      <c r="R68" s="384"/>
      <c r="S68" s="384"/>
      <c r="T68" s="384"/>
    </row>
    <row r="69" spans="1:20" ht="20.25" customHeight="1" thickBot="1">
      <c r="A69" s="435"/>
      <c r="B69" s="17"/>
      <c r="C69" s="15" t="s">
        <v>37</v>
      </c>
      <c r="D69" s="161"/>
      <c r="E69" s="411">
        <v>500</v>
      </c>
      <c r="F69" s="412"/>
      <c r="G69" s="15" t="s">
        <v>39</v>
      </c>
      <c r="H69" s="15"/>
      <c r="I69" s="15"/>
      <c r="J69" s="15"/>
      <c r="K69" s="15"/>
      <c r="L69" s="15"/>
      <c r="M69" s="160"/>
      <c r="N69" s="214" t="s">
        <v>400</v>
      </c>
      <c r="P69" s="384"/>
      <c r="Q69" s="384"/>
      <c r="R69" s="384"/>
      <c r="S69" s="384"/>
      <c r="T69" s="384"/>
    </row>
    <row r="70" spans="1:20" ht="8.25" customHeight="1" thickBot="1">
      <c r="A70" s="435"/>
      <c r="B70" s="17"/>
      <c r="C70" s="15"/>
      <c r="D70" s="161"/>
      <c r="E70" s="15"/>
      <c r="F70" s="15"/>
      <c r="G70" s="15"/>
      <c r="H70" s="15"/>
      <c r="I70" s="15"/>
      <c r="J70" s="15"/>
      <c r="K70" s="15"/>
      <c r="L70" s="15"/>
      <c r="M70" s="160"/>
      <c r="N70" s="208"/>
      <c r="P70" s="384"/>
      <c r="Q70" s="384"/>
      <c r="R70" s="384"/>
      <c r="S70" s="384"/>
      <c r="T70" s="384"/>
    </row>
    <row r="71" spans="1:20" ht="16.5" customHeight="1" thickBot="1">
      <c r="A71" s="435"/>
      <c r="B71" s="17"/>
      <c r="C71" s="15" t="s">
        <v>38</v>
      </c>
      <c r="D71" s="161"/>
      <c r="E71" s="420" t="s">
        <v>189</v>
      </c>
      <c r="F71" s="421"/>
      <c r="G71" s="431" t="s">
        <v>40</v>
      </c>
      <c r="H71" s="432"/>
      <c r="I71" s="432"/>
      <c r="J71" s="433"/>
      <c r="K71" s="115">
        <v>4</v>
      </c>
      <c r="L71" s="1" t="s">
        <v>159</v>
      </c>
      <c r="M71" s="162"/>
      <c r="N71" s="208" t="s">
        <v>401</v>
      </c>
      <c r="P71" s="384"/>
      <c r="Q71" s="384"/>
      <c r="R71" s="384"/>
      <c r="S71" s="384"/>
      <c r="T71" s="384"/>
    </row>
    <row r="72" spans="1:20" ht="8.25" customHeight="1" thickBot="1">
      <c r="A72" s="435"/>
      <c r="B72" s="17"/>
      <c r="C72" s="20"/>
      <c r="D72" s="158"/>
      <c r="E72" s="15"/>
      <c r="F72" s="15"/>
      <c r="G72" s="15"/>
      <c r="H72" s="15"/>
      <c r="I72" s="15"/>
      <c r="J72" s="15"/>
      <c r="K72" s="15"/>
      <c r="L72" s="15"/>
      <c r="M72" s="160"/>
      <c r="N72" s="37"/>
      <c r="P72" s="20"/>
      <c r="Q72" s="20"/>
      <c r="R72" s="20"/>
      <c r="S72" s="20"/>
      <c r="T72" s="20"/>
    </row>
    <row r="73" spans="1:20" ht="16.5" customHeight="1" thickBot="1">
      <c r="A73" s="435"/>
      <c r="B73" s="17"/>
      <c r="C73" s="20" t="s">
        <v>203</v>
      </c>
      <c r="D73" s="158"/>
      <c r="E73" s="373">
        <v>5</v>
      </c>
      <c r="F73" s="375"/>
      <c r="G73" s="15" t="s">
        <v>204</v>
      </c>
      <c r="H73" s="15"/>
      <c r="I73" s="15"/>
      <c r="J73" s="15"/>
      <c r="K73" s="15"/>
      <c r="L73" s="15"/>
      <c r="M73" s="160"/>
      <c r="N73" s="208" t="s">
        <v>402</v>
      </c>
      <c r="P73" s="20"/>
      <c r="Q73" s="20"/>
      <c r="R73" s="20"/>
      <c r="S73" s="20"/>
      <c r="T73" s="20"/>
    </row>
    <row r="74" spans="1:20" ht="8.25" customHeight="1" thickBot="1">
      <c r="A74" s="435"/>
      <c r="B74" s="17"/>
      <c r="C74" s="20"/>
      <c r="D74" s="158"/>
      <c r="E74" s="149"/>
      <c r="F74" s="149"/>
      <c r="G74" s="15"/>
      <c r="H74" s="15"/>
      <c r="I74" s="15"/>
      <c r="J74" s="15"/>
      <c r="K74" s="15"/>
      <c r="L74" s="15"/>
      <c r="M74" s="160"/>
      <c r="N74" s="37"/>
      <c r="P74" s="20"/>
      <c r="Q74" s="20"/>
      <c r="R74" s="20"/>
      <c r="S74" s="20"/>
      <c r="T74" s="20"/>
    </row>
    <row r="75" spans="1:20" ht="16.5" customHeight="1" thickBot="1">
      <c r="A75" s="435"/>
      <c r="B75" s="17"/>
      <c r="C75" s="20" t="s">
        <v>206</v>
      </c>
      <c r="D75" s="158"/>
      <c r="E75" s="373" t="s">
        <v>210</v>
      </c>
      <c r="F75" s="374"/>
      <c r="G75" s="374"/>
      <c r="H75" s="374"/>
      <c r="I75" s="374"/>
      <c r="J75" s="374"/>
      <c r="K75" s="374"/>
      <c r="L75" s="375"/>
      <c r="M75" s="160"/>
      <c r="N75" s="208" t="s">
        <v>389</v>
      </c>
      <c r="P75" s="20"/>
      <c r="Q75" s="20"/>
      <c r="R75" s="20"/>
      <c r="S75" s="20"/>
      <c r="T75" s="20"/>
    </row>
    <row r="76" spans="1:20" ht="8.25" customHeight="1">
      <c r="A76" s="435"/>
      <c r="B76" s="17"/>
      <c r="C76" s="20"/>
      <c r="D76" s="163"/>
      <c r="E76" s="164"/>
      <c r="F76" s="164"/>
      <c r="G76" s="164"/>
      <c r="H76" s="164"/>
      <c r="I76" s="164"/>
      <c r="J76" s="164"/>
      <c r="K76" s="164"/>
      <c r="L76" s="164"/>
      <c r="M76" s="165"/>
      <c r="N76" s="37"/>
      <c r="P76" s="20"/>
      <c r="Q76" s="20"/>
      <c r="R76" s="20"/>
      <c r="S76" s="20"/>
      <c r="T76" s="20"/>
    </row>
    <row r="77" spans="1:20" ht="16.5" customHeight="1">
      <c r="A77" s="435"/>
      <c r="B77" s="409" t="s">
        <v>96</v>
      </c>
      <c r="C77" s="410"/>
      <c r="D77" s="103"/>
      <c r="E77" s="46"/>
      <c r="F77" s="46"/>
      <c r="G77" s="46"/>
      <c r="H77" s="46"/>
      <c r="I77" s="46"/>
      <c r="J77" s="46"/>
      <c r="K77" s="46"/>
      <c r="L77" s="46"/>
      <c r="M77" s="46"/>
      <c r="N77" s="45"/>
      <c r="P77" s="384" t="s">
        <v>156</v>
      </c>
      <c r="Q77" s="384"/>
      <c r="R77" s="384"/>
      <c r="S77" s="384"/>
      <c r="T77" s="384"/>
    </row>
    <row r="78" spans="1:20" ht="11.25" customHeight="1" thickBot="1">
      <c r="A78" s="435"/>
      <c r="B78" s="17"/>
      <c r="C78" s="20"/>
      <c r="D78" s="152"/>
      <c r="E78" s="153"/>
      <c r="F78" s="153"/>
      <c r="G78" s="153"/>
      <c r="H78" s="153"/>
      <c r="I78" s="153"/>
      <c r="J78" s="153"/>
      <c r="K78" s="153"/>
      <c r="L78" s="153"/>
      <c r="M78" s="154"/>
      <c r="N78" s="37"/>
      <c r="P78" s="384"/>
      <c r="Q78" s="384"/>
      <c r="R78" s="384"/>
      <c r="S78" s="384"/>
      <c r="T78" s="384"/>
    </row>
    <row r="79" spans="1:20" ht="18.75" customHeight="1" thickBot="1">
      <c r="A79" s="435"/>
      <c r="B79" s="17"/>
      <c r="C79" s="20" t="s">
        <v>115</v>
      </c>
      <c r="D79" s="108"/>
      <c r="E79" s="385" t="s">
        <v>219</v>
      </c>
      <c r="F79" s="386"/>
      <c r="G79" s="386"/>
      <c r="H79" s="386"/>
      <c r="I79" s="386"/>
      <c r="J79" s="386"/>
      <c r="K79" s="386"/>
      <c r="L79" s="387"/>
      <c r="M79" s="131"/>
      <c r="N79" s="208" t="s">
        <v>403</v>
      </c>
      <c r="P79" s="384"/>
      <c r="Q79" s="384"/>
      <c r="R79" s="384"/>
      <c r="S79" s="384"/>
      <c r="T79" s="384"/>
    </row>
    <row r="80" spans="1:20" ht="7.5" customHeight="1" thickBot="1">
      <c r="A80" s="435"/>
      <c r="B80" s="17"/>
      <c r="C80" s="20"/>
      <c r="D80" s="108"/>
      <c r="E80" s="102"/>
      <c r="F80" s="102"/>
      <c r="G80" s="102"/>
      <c r="H80" s="102"/>
      <c r="I80" s="102"/>
      <c r="J80" s="102"/>
      <c r="K80" s="102"/>
      <c r="L80" s="102"/>
      <c r="M80" s="131"/>
      <c r="N80" s="37"/>
      <c r="P80" s="384"/>
      <c r="Q80" s="384"/>
      <c r="R80" s="384"/>
      <c r="S80" s="384"/>
      <c r="T80" s="384"/>
    </row>
    <row r="81" spans="1:20" ht="17.25" customHeight="1" thickBot="1">
      <c r="A81" s="435"/>
      <c r="B81" s="17"/>
      <c r="C81" s="20" t="s">
        <v>157</v>
      </c>
      <c r="D81" s="108"/>
      <c r="E81" s="385" t="s">
        <v>220</v>
      </c>
      <c r="F81" s="386"/>
      <c r="G81" s="386"/>
      <c r="H81" s="386"/>
      <c r="I81" s="386"/>
      <c r="J81" s="386"/>
      <c r="K81" s="386"/>
      <c r="L81" s="387"/>
      <c r="M81" s="131"/>
      <c r="N81" s="208" t="s">
        <v>404</v>
      </c>
      <c r="P81" s="384"/>
      <c r="Q81" s="384"/>
      <c r="R81" s="384"/>
      <c r="S81" s="384"/>
      <c r="T81" s="384"/>
    </row>
    <row r="82" spans="1:20" ht="8.25" customHeight="1" thickBot="1">
      <c r="A82" s="435"/>
      <c r="B82" s="17"/>
      <c r="C82" s="20"/>
      <c r="D82" s="108"/>
      <c r="E82" s="151"/>
      <c r="F82" s="151"/>
      <c r="G82" s="102"/>
      <c r="H82" s="102"/>
      <c r="I82" s="102"/>
      <c r="J82" s="102"/>
      <c r="K82" s="102"/>
      <c r="L82" s="102"/>
      <c r="M82" s="131"/>
      <c r="N82" s="208"/>
      <c r="P82" s="384"/>
      <c r="Q82" s="384"/>
      <c r="R82" s="384"/>
      <c r="S82" s="384"/>
      <c r="T82" s="384"/>
    </row>
    <row r="83" spans="1:20" ht="17.25" customHeight="1" thickBot="1">
      <c r="A83" s="435"/>
      <c r="B83" s="17"/>
      <c r="C83" s="20" t="s">
        <v>203</v>
      </c>
      <c r="D83" s="108"/>
      <c r="E83" s="373">
        <v>10</v>
      </c>
      <c r="F83" s="375"/>
      <c r="G83" s="15" t="s">
        <v>204</v>
      </c>
      <c r="H83" s="15"/>
      <c r="I83" s="15"/>
      <c r="J83" s="15"/>
      <c r="K83" s="15"/>
      <c r="L83" s="15"/>
      <c r="M83" s="120"/>
      <c r="N83" s="208" t="s">
        <v>405</v>
      </c>
      <c r="P83" s="384"/>
      <c r="Q83" s="384"/>
      <c r="R83" s="384"/>
      <c r="S83" s="384"/>
      <c r="T83" s="384"/>
    </row>
    <row r="84" spans="1:20" ht="8.25" customHeight="1" thickBot="1">
      <c r="A84" s="435"/>
      <c r="B84" s="17"/>
      <c r="C84" s="20"/>
      <c r="D84" s="108"/>
      <c r="E84" s="149"/>
      <c r="F84" s="149"/>
      <c r="G84" s="15"/>
      <c r="H84" s="15"/>
      <c r="I84" s="15"/>
      <c r="J84" s="15"/>
      <c r="K84" s="15"/>
      <c r="L84" s="15"/>
      <c r="M84" s="120"/>
      <c r="N84" s="37"/>
      <c r="P84" s="384"/>
      <c r="Q84" s="384"/>
      <c r="R84" s="384"/>
      <c r="S84" s="384"/>
      <c r="T84" s="384"/>
    </row>
    <row r="85" spans="1:20" ht="17.25" customHeight="1" thickBot="1">
      <c r="A85" s="435"/>
      <c r="B85" s="17"/>
      <c r="C85" s="20" t="s">
        <v>206</v>
      </c>
      <c r="D85" s="108"/>
      <c r="E85" s="373" t="s">
        <v>210</v>
      </c>
      <c r="F85" s="374"/>
      <c r="G85" s="374"/>
      <c r="H85" s="374"/>
      <c r="I85" s="374"/>
      <c r="J85" s="374"/>
      <c r="K85" s="374"/>
      <c r="L85" s="375"/>
      <c r="M85" s="120"/>
      <c r="N85" s="208" t="s">
        <v>389</v>
      </c>
      <c r="P85" s="384"/>
      <c r="Q85" s="384"/>
      <c r="R85" s="384"/>
      <c r="S85" s="384"/>
      <c r="T85" s="384"/>
    </row>
    <row r="86" spans="1:20" ht="8.25" customHeight="1">
      <c r="A86" s="435"/>
      <c r="B86" s="17"/>
      <c r="C86" s="20"/>
      <c r="D86" s="20"/>
      <c r="E86" s="149"/>
      <c r="F86" s="149"/>
      <c r="G86" s="149"/>
      <c r="H86" s="149"/>
      <c r="I86" s="149"/>
      <c r="J86" s="149"/>
      <c r="K86" s="149"/>
      <c r="L86" s="149"/>
      <c r="M86" s="15"/>
      <c r="N86" s="37"/>
      <c r="P86" s="384"/>
      <c r="Q86" s="384"/>
      <c r="R86" s="384"/>
      <c r="S86" s="384"/>
      <c r="T86" s="384"/>
    </row>
    <row r="87" spans="1:20" ht="16.5" customHeight="1">
      <c r="A87" s="435"/>
      <c r="B87" s="417" t="s">
        <v>273</v>
      </c>
      <c r="C87" s="418"/>
      <c r="D87" s="418"/>
      <c r="E87" s="418"/>
      <c r="F87" s="418"/>
      <c r="G87" s="418"/>
      <c r="H87" s="418"/>
      <c r="I87" s="418"/>
      <c r="J87" s="418"/>
      <c r="K87" s="418"/>
      <c r="L87" s="418"/>
      <c r="M87" s="418"/>
      <c r="N87" s="419"/>
      <c r="P87" s="384"/>
      <c r="Q87" s="384"/>
      <c r="R87" s="384"/>
      <c r="S87" s="384"/>
      <c r="T87" s="384"/>
    </row>
    <row r="88" spans="1:20" ht="8.25" customHeight="1" thickBot="1">
      <c r="A88" s="435"/>
      <c r="B88" s="13"/>
      <c r="C88" s="16"/>
      <c r="D88" s="110"/>
      <c r="E88" s="5"/>
      <c r="F88" s="5"/>
      <c r="G88" s="5"/>
      <c r="H88" s="5"/>
      <c r="I88" s="5"/>
      <c r="J88" s="5"/>
      <c r="K88" s="5"/>
      <c r="L88" s="5"/>
      <c r="M88" s="126"/>
      <c r="N88" s="37"/>
      <c r="P88" s="384"/>
      <c r="Q88" s="384"/>
      <c r="R88" s="384"/>
      <c r="S88" s="384"/>
      <c r="T88" s="384"/>
    </row>
    <row r="89" spans="1:20" ht="18.75" customHeight="1" thickBot="1">
      <c r="A89" s="435"/>
      <c r="B89" s="17"/>
      <c r="C89" s="20" t="s">
        <v>229</v>
      </c>
      <c r="D89" s="108"/>
      <c r="E89" s="385" t="s">
        <v>232</v>
      </c>
      <c r="F89" s="386"/>
      <c r="G89" s="386"/>
      <c r="H89" s="386"/>
      <c r="I89" s="386"/>
      <c r="J89" s="386"/>
      <c r="K89" s="386"/>
      <c r="L89" s="387"/>
      <c r="M89" s="131"/>
      <c r="N89" s="208" t="s">
        <v>389</v>
      </c>
      <c r="P89" s="384"/>
      <c r="Q89" s="384"/>
      <c r="R89" s="384"/>
      <c r="S89" s="384"/>
      <c r="T89" s="384"/>
    </row>
    <row r="90" spans="1:20" ht="7.5" customHeight="1" thickBot="1">
      <c r="A90" s="435"/>
      <c r="B90" s="17"/>
      <c r="C90" s="20"/>
      <c r="D90" s="108"/>
      <c r="E90" s="102"/>
      <c r="F90" s="102"/>
      <c r="G90" s="102"/>
      <c r="H90" s="102"/>
      <c r="I90" s="102"/>
      <c r="J90" s="102"/>
      <c r="K90" s="102"/>
      <c r="L90" s="102"/>
      <c r="M90" s="131"/>
      <c r="N90" s="37"/>
      <c r="P90" s="384"/>
      <c r="Q90" s="384"/>
      <c r="R90" s="384"/>
      <c r="S90" s="384"/>
      <c r="T90" s="384"/>
    </row>
    <row r="91" spans="1:20" ht="17.25" customHeight="1" thickBot="1">
      <c r="A91" s="435"/>
      <c r="B91" s="17"/>
      <c r="C91" s="20" t="s">
        <v>36</v>
      </c>
      <c r="D91" s="158"/>
      <c r="E91" s="370"/>
      <c r="F91" s="371"/>
      <c r="G91" s="371"/>
      <c r="H91" s="371"/>
      <c r="I91" s="371"/>
      <c r="J91" s="371"/>
      <c r="K91" s="371"/>
      <c r="L91" s="372"/>
      <c r="M91" s="159"/>
      <c r="N91" s="41" t="s">
        <v>222</v>
      </c>
      <c r="P91" s="384"/>
      <c r="Q91" s="384"/>
      <c r="R91" s="384"/>
      <c r="S91" s="384"/>
      <c r="T91" s="384"/>
    </row>
    <row r="92" spans="1:20" ht="7.5" customHeight="1" thickBot="1">
      <c r="A92" s="435"/>
      <c r="B92" s="17"/>
      <c r="C92" s="20"/>
      <c r="D92" s="158"/>
      <c r="E92" s="15"/>
      <c r="F92" s="15"/>
      <c r="G92" s="15"/>
      <c r="H92" s="15"/>
      <c r="I92" s="15"/>
      <c r="J92" s="15"/>
      <c r="K92" s="15"/>
      <c r="L92" s="15"/>
      <c r="M92" s="160"/>
      <c r="N92" s="40"/>
      <c r="P92" s="384"/>
      <c r="Q92" s="384"/>
      <c r="R92" s="384"/>
      <c r="S92" s="384"/>
      <c r="T92" s="384"/>
    </row>
    <row r="93" spans="1:20" ht="21" customHeight="1" thickBot="1">
      <c r="A93" s="435"/>
      <c r="B93" s="17"/>
      <c r="C93" s="20" t="s">
        <v>35</v>
      </c>
      <c r="D93" s="158"/>
      <c r="E93" s="370"/>
      <c r="F93" s="371"/>
      <c r="G93" s="371"/>
      <c r="H93" s="371"/>
      <c r="I93" s="371"/>
      <c r="J93" s="371"/>
      <c r="K93" s="371"/>
      <c r="L93" s="372"/>
      <c r="M93" s="159"/>
      <c r="N93" s="41" t="s">
        <v>223</v>
      </c>
      <c r="P93" s="384"/>
      <c r="Q93" s="384"/>
      <c r="R93" s="384"/>
      <c r="S93" s="384"/>
      <c r="T93" s="384"/>
    </row>
    <row r="94" spans="1:20" ht="6.75" customHeight="1" thickBot="1">
      <c r="A94" s="435"/>
      <c r="B94" s="17"/>
      <c r="C94" s="20"/>
      <c r="D94" s="158"/>
      <c r="E94" s="15"/>
      <c r="F94" s="15"/>
      <c r="G94" s="15"/>
      <c r="H94" s="15"/>
      <c r="I94" s="15"/>
      <c r="J94" s="15"/>
      <c r="K94" s="15"/>
      <c r="L94" s="15"/>
      <c r="M94" s="160"/>
      <c r="N94" s="37"/>
      <c r="P94" s="384"/>
      <c r="Q94" s="384"/>
      <c r="R94" s="384"/>
      <c r="S94" s="384"/>
      <c r="T94" s="384"/>
    </row>
    <row r="95" spans="1:20" ht="20.25" customHeight="1" thickBot="1">
      <c r="A95" s="435"/>
      <c r="B95" s="17"/>
      <c r="C95" s="15" t="s">
        <v>37</v>
      </c>
      <c r="D95" s="161"/>
      <c r="E95" s="411"/>
      <c r="F95" s="412"/>
      <c r="G95" s="15" t="s">
        <v>39</v>
      </c>
      <c r="H95" s="15"/>
      <c r="I95" s="15"/>
      <c r="J95" s="15"/>
      <c r="K95" s="15"/>
      <c r="L95" s="15"/>
      <c r="M95" s="160"/>
      <c r="N95" s="42" t="s">
        <v>92</v>
      </c>
      <c r="P95" s="384"/>
      <c r="Q95" s="384"/>
      <c r="R95" s="384"/>
      <c r="S95" s="384"/>
      <c r="T95" s="384"/>
    </row>
    <row r="96" spans="1:20" ht="8.25" customHeight="1" thickBot="1">
      <c r="A96" s="435"/>
      <c r="B96" s="17"/>
      <c r="C96" s="15"/>
      <c r="D96" s="161"/>
      <c r="E96" s="15"/>
      <c r="F96" s="15"/>
      <c r="G96" s="15"/>
      <c r="H96" s="15"/>
      <c r="I96" s="15"/>
      <c r="J96" s="15"/>
      <c r="K96" s="15"/>
      <c r="L96" s="15"/>
      <c r="M96" s="160"/>
      <c r="N96" s="37"/>
      <c r="P96" s="384"/>
      <c r="Q96" s="384"/>
      <c r="R96" s="384"/>
      <c r="S96" s="384"/>
      <c r="T96" s="384"/>
    </row>
    <row r="97" spans="1:20" ht="16.5" customHeight="1" thickBot="1">
      <c r="A97" s="435"/>
      <c r="B97" s="17"/>
      <c r="C97" s="15" t="s">
        <v>38</v>
      </c>
      <c r="D97" s="161"/>
      <c r="E97" s="420"/>
      <c r="F97" s="421"/>
      <c r="G97" s="431" t="s">
        <v>40</v>
      </c>
      <c r="H97" s="432"/>
      <c r="I97" s="432"/>
      <c r="J97" s="433"/>
      <c r="K97" s="115"/>
      <c r="L97" s="1" t="s">
        <v>84</v>
      </c>
      <c r="M97" s="162"/>
      <c r="N97" s="37" t="s">
        <v>93</v>
      </c>
      <c r="P97" s="384"/>
      <c r="Q97" s="384"/>
      <c r="R97" s="384"/>
      <c r="S97" s="384"/>
      <c r="T97" s="384"/>
    </row>
    <row r="98" spans="1:20" ht="8.25" customHeight="1" thickBot="1">
      <c r="A98" s="435"/>
      <c r="B98" s="17"/>
      <c r="C98" s="20"/>
      <c r="D98" s="158"/>
      <c r="E98" s="15"/>
      <c r="F98" s="15"/>
      <c r="G98" s="15"/>
      <c r="H98" s="15"/>
      <c r="I98" s="15"/>
      <c r="J98" s="15"/>
      <c r="K98" s="15"/>
      <c r="L98" s="15"/>
      <c r="M98" s="160"/>
      <c r="N98" s="37"/>
      <c r="P98" s="384"/>
      <c r="Q98" s="384"/>
      <c r="R98" s="384"/>
      <c r="S98" s="384"/>
      <c r="T98" s="384"/>
    </row>
    <row r="99" spans="1:20" ht="16.5" customHeight="1" thickBot="1">
      <c r="A99" s="435"/>
      <c r="B99" s="17"/>
      <c r="C99" s="20" t="s">
        <v>200</v>
      </c>
      <c r="D99" s="158"/>
      <c r="E99" s="411"/>
      <c r="F99" s="412"/>
      <c r="G99" s="15" t="s">
        <v>175</v>
      </c>
      <c r="H99" s="15"/>
      <c r="I99" s="15"/>
      <c r="J99" s="15"/>
      <c r="K99" s="15"/>
      <c r="L99" s="15"/>
      <c r="M99" s="160"/>
      <c r="N99" s="37" t="s">
        <v>205</v>
      </c>
      <c r="P99" s="384"/>
      <c r="Q99" s="384"/>
      <c r="R99" s="384"/>
      <c r="S99" s="384"/>
      <c r="T99" s="384"/>
    </row>
    <row r="100" spans="1:20" ht="8.25" customHeight="1" thickBot="1">
      <c r="A100" s="435"/>
      <c r="B100" s="17"/>
      <c r="C100" s="20"/>
      <c r="D100" s="158"/>
      <c r="E100" s="149"/>
      <c r="F100" s="149"/>
      <c r="G100" s="15"/>
      <c r="H100" s="15"/>
      <c r="I100" s="15"/>
      <c r="J100" s="15"/>
      <c r="K100" s="15"/>
      <c r="L100" s="15"/>
      <c r="M100" s="160"/>
      <c r="N100" s="37"/>
      <c r="P100" s="384"/>
      <c r="Q100" s="384"/>
      <c r="R100" s="384"/>
      <c r="S100" s="384"/>
      <c r="T100" s="384"/>
    </row>
    <row r="101" spans="1:20" ht="16.5" customHeight="1" thickBot="1">
      <c r="A101" s="435"/>
      <c r="B101" s="17"/>
      <c r="C101" s="20" t="s">
        <v>206</v>
      </c>
      <c r="D101" s="158"/>
      <c r="E101" s="373"/>
      <c r="F101" s="374"/>
      <c r="G101" s="374"/>
      <c r="H101" s="374"/>
      <c r="I101" s="374"/>
      <c r="J101" s="374"/>
      <c r="K101" s="374"/>
      <c r="L101" s="375"/>
      <c r="M101" s="160"/>
      <c r="N101" s="37"/>
      <c r="P101" s="384"/>
      <c r="Q101" s="384"/>
      <c r="R101" s="384"/>
      <c r="S101" s="384"/>
      <c r="T101" s="384"/>
    </row>
    <row r="102" spans="1:20" ht="8.25" customHeight="1">
      <c r="A102" s="173"/>
      <c r="B102" s="17"/>
      <c r="C102" s="20"/>
      <c r="D102" s="20"/>
      <c r="E102" s="149"/>
      <c r="F102" s="149"/>
      <c r="G102" s="149"/>
      <c r="H102" s="149"/>
      <c r="I102" s="149"/>
      <c r="J102" s="149"/>
      <c r="K102" s="149"/>
      <c r="L102" s="149"/>
      <c r="M102" s="15"/>
      <c r="N102" s="37"/>
      <c r="P102" s="384"/>
      <c r="Q102" s="384"/>
      <c r="R102" s="384"/>
      <c r="S102" s="384"/>
      <c r="T102" s="384"/>
    </row>
    <row r="103" spans="1:20" ht="17.25" customHeight="1">
      <c r="B103" s="388" t="s">
        <v>261</v>
      </c>
      <c r="C103" s="389"/>
      <c r="D103" s="389"/>
      <c r="E103" s="389"/>
      <c r="F103" s="389"/>
      <c r="G103" s="389"/>
      <c r="H103" s="389"/>
      <c r="I103" s="389"/>
      <c r="J103" s="389"/>
      <c r="K103" s="389"/>
      <c r="L103" s="389"/>
      <c r="M103" s="389"/>
      <c r="N103" s="390"/>
      <c r="P103" s="384"/>
      <c r="Q103" s="384"/>
      <c r="R103" s="384"/>
      <c r="S103" s="384"/>
      <c r="T103" s="384"/>
    </row>
    <row r="104" spans="1:20" ht="18" customHeight="1">
      <c r="A104" s="173"/>
      <c r="B104" s="409" t="s">
        <v>97</v>
      </c>
      <c r="C104" s="410"/>
      <c r="D104" s="103"/>
      <c r="E104" s="46"/>
      <c r="F104" s="46"/>
      <c r="G104" s="46"/>
      <c r="H104" s="46"/>
      <c r="I104" s="46"/>
      <c r="J104" s="46"/>
      <c r="K104" s="46"/>
      <c r="L104" s="46"/>
      <c r="M104" s="46"/>
      <c r="N104" s="45"/>
      <c r="P104" s="384"/>
      <c r="Q104" s="384"/>
      <c r="R104" s="384"/>
      <c r="S104" s="384"/>
      <c r="T104" s="384"/>
    </row>
    <row r="105" spans="1:20" ht="17.25" customHeight="1" thickBot="1">
      <c r="A105" s="173"/>
      <c r="B105" s="13"/>
      <c r="C105" s="16"/>
      <c r="D105" s="109"/>
      <c r="E105" s="174" t="s">
        <v>250</v>
      </c>
      <c r="F105" s="28"/>
      <c r="G105" s="379" t="s">
        <v>266</v>
      </c>
      <c r="H105" s="379"/>
      <c r="I105" s="379"/>
      <c r="J105" s="379"/>
      <c r="L105" s="26"/>
      <c r="M105" s="133"/>
      <c r="N105" s="37"/>
      <c r="P105" s="384"/>
      <c r="Q105" s="384"/>
      <c r="R105" s="384"/>
      <c r="S105" s="384"/>
      <c r="T105" s="384"/>
    </row>
    <row r="106" spans="1:20" ht="17.25" customHeight="1" thickBot="1">
      <c r="A106" s="173"/>
      <c r="B106" s="380" t="s">
        <v>253</v>
      </c>
      <c r="C106" s="28" t="s">
        <v>262</v>
      </c>
      <c r="D106" s="112"/>
      <c r="E106" s="51">
        <v>1</v>
      </c>
      <c r="G106" s="381" t="s">
        <v>410</v>
      </c>
      <c r="H106" s="382"/>
      <c r="I106" s="382"/>
      <c r="J106" s="383"/>
      <c r="K106" s="175"/>
      <c r="L106" s="175"/>
      <c r="M106" s="130"/>
      <c r="N106" s="208" t="s">
        <v>409</v>
      </c>
      <c r="P106" s="384"/>
      <c r="Q106" s="384"/>
      <c r="R106" s="384"/>
      <c r="S106" s="384"/>
      <c r="T106" s="384"/>
    </row>
    <row r="107" spans="1:20" ht="8.25" customHeight="1" thickBot="1">
      <c r="A107" s="173"/>
      <c r="B107" s="380"/>
      <c r="C107" s="16"/>
      <c r="D107" s="109"/>
      <c r="E107" s="8"/>
      <c r="F107" s="8"/>
      <c r="G107" s="8"/>
      <c r="I107" s="8"/>
      <c r="K107" s="27"/>
      <c r="L107" s="27"/>
      <c r="M107" s="134"/>
      <c r="N107" s="208"/>
      <c r="P107" s="384"/>
      <c r="Q107" s="384"/>
      <c r="R107" s="384"/>
      <c r="S107" s="384"/>
      <c r="T107" s="384"/>
    </row>
    <row r="108" spans="1:20" ht="17.25" customHeight="1" thickBot="1">
      <c r="A108" s="173"/>
      <c r="B108" s="380"/>
      <c r="C108" s="28" t="s">
        <v>263</v>
      </c>
      <c r="D108" s="112"/>
      <c r="E108" s="51">
        <v>1</v>
      </c>
      <c r="G108" s="381" t="s">
        <v>411</v>
      </c>
      <c r="H108" s="382"/>
      <c r="I108" s="382"/>
      <c r="J108" s="383"/>
      <c r="K108" s="175"/>
      <c r="L108" s="175"/>
      <c r="M108" s="130"/>
      <c r="N108" s="208" t="s">
        <v>412</v>
      </c>
      <c r="P108" s="384"/>
      <c r="Q108" s="384"/>
      <c r="R108" s="384"/>
      <c r="S108" s="384"/>
      <c r="T108" s="384"/>
    </row>
    <row r="109" spans="1:20" ht="7.5" customHeight="1" thickBot="1">
      <c r="A109" s="173"/>
      <c r="B109" s="380"/>
      <c r="C109" s="16"/>
      <c r="D109" s="109"/>
      <c r="E109" s="8"/>
      <c r="F109" s="8"/>
      <c r="G109" s="8"/>
      <c r="I109" s="8"/>
      <c r="K109" s="27"/>
      <c r="L109" s="27"/>
      <c r="M109" s="134"/>
      <c r="N109" s="43"/>
      <c r="P109" s="384"/>
      <c r="Q109" s="384"/>
      <c r="R109" s="384"/>
      <c r="S109" s="384"/>
      <c r="T109" s="384"/>
    </row>
    <row r="110" spans="1:20" ht="17.25" customHeight="1" thickBot="1">
      <c r="A110" s="173"/>
      <c r="B110" s="380"/>
      <c r="C110" s="28" t="s">
        <v>264</v>
      </c>
      <c r="D110" s="112"/>
      <c r="E110" s="51">
        <v>5</v>
      </c>
      <c r="G110" s="381" t="s">
        <v>413</v>
      </c>
      <c r="H110" s="382"/>
      <c r="I110" s="382"/>
      <c r="J110" s="383"/>
      <c r="K110" s="175"/>
      <c r="L110" s="175"/>
      <c r="M110" s="130"/>
      <c r="N110" s="208" t="s">
        <v>414</v>
      </c>
      <c r="P110" s="384"/>
      <c r="Q110" s="384"/>
      <c r="R110" s="384"/>
      <c r="S110" s="384"/>
      <c r="T110" s="384"/>
    </row>
    <row r="111" spans="1:20" ht="7.5" customHeight="1" thickBot="1">
      <c r="A111" s="173"/>
      <c r="B111" s="380"/>
      <c r="C111" s="16"/>
      <c r="D111" s="109"/>
      <c r="E111" s="8"/>
      <c r="F111" s="8"/>
      <c r="G111" s="8"/>
      <c r="I111" s="8"/>
      <c r="J111" s="8"/>
      <c r="K111" s="8"/>
      <c r="L111" s="8"/>
      <c r="M111" s="135"/>
      <c r="N111" s="43"/>
      <c r="P111" s="384"/>
      <c r="Q111" s="384"/>
      <c r="R111" s="384"/>
      <c r="S111" s="384"/>
      <c r="T111" s="384"/>
    </row>
    <row r="112" spans="1:20" ht="17.25" customHeight="1" thickBot="1">
      <c r="A112" s="173"/>
      <c r="B112" s="380"/>
      <c r="C112" s="176" t="s">
        <v>267</v>
      </c>
      <c r="D112" s="112"/>
      <c r="E112" s="51"/>
      <c r="G112" s="381"/>
      <c r="H112" s="382"/>
      <c r="I112" s="382"/>
      <c r="J112" s="383"/>
      <c r="K112" s="175"/>
      <c r="L112" s="175"/>
      <c r="M112" s="130"/>
      <c r="N112" s="37" t="s">
        <v>415</v>
      </c>
      <c r="P112" s="384"/>
      <c r="Q112" s="384"/>
      <c r="R112" s="384"/>
      <c r="S112" s="384"/>
      <c r="T112" s="384"/>
    </row>
    <row r="113" spans="1:20" ht="7.5" customHeight="1">
      <c r="A113" s="173"/>
      <c r="B113" s="13"/>
      <c r="C113" s="16"/>
      <c r="D113" s="109"/>
      <c r="E113" s="8"/>
      <c r="F113" s="8"/>
      <c r="G113" s="8"/>
      <c r="I113" s="8"/>
      <c r="J113" s="8"/>
      <c r="K113" s="8"/>
      <c r="L113" s="8"/>
      <c r="M113" s="135"/>
      <c r="N113" s="43"/>
      <c r="P113" s="384"/>
      <c r="Q113" s="384"/>
      <c r="R113" s="384"/>
      <c r="S113" s="384"/>
      <c r="T113" s="384"/>
    </row>
    <row r="114" spans="1:20" ht="17.25" customHeight="1" thickBot="1">
      <c r="A114" s="173"/>
      <c r="B114" s="13"/>
      <c r="C114" s="16"/>
      <c r="D114" s="109"/>
      <c r="E114" s="174" t="s">
        <v>250</v>
      </c>
      <c r="F114" s="28"/>
      <c r="G114" s="379" t="s">
        <v>266</v>
      </c>
      <c r="H114" s="379"/>
      <c r="I114" s="379"/>
      <c r="J114" s="379"/>
      <c r="L114" s="26"/>
      <c r="M114" s="133"/>
      <c r="N114" s="37"/>
      <c r="P114" s="384"/>
      <c r="Q114" s="384"/>
      <c r="R114" s="384"/>
      <c r="S114" s="384"/>
      <c r="T114" s="384"/>
    </row>
    <row r="115" spans="1:20" ht="17.25" customHeight="1" thickBot="1">
      <c r="A115" s="173"/>
      <c r="B115" s="380" t="s">
        <v>268</v>
      </c>
      <c r="C115" s="28" t="s">
        <v>269</v>
      </c>
      <c r="D115" s="112"/>
      <c r="E115" s="51">
        <v>3</v>
      </c>
      <c r="G115" s="381" t="s">
        <v>417</v>
      </c>
      <c r="H115" s="382"/>
      <c r="I115" s="382"/>
      <c r="J115" s="383"/>
      <c r="K115" s="175"/>
      <c r="L115" s="175"/>
      <c r="M115" s="130"/>
      <c r="N115" s="208" t="s">
        <v>416</v>
      </c>
      <c r="P115" s="384"/>
      <c r="Q115" s="384"/>
      <c r="R115" s="384"/>
      <c r="S115" s="384"/>
      <c r="T115" s="384"/>
    </row>
    <row r="116" spans="1:20" ht="8.25" customHeight="1" thickBot="1">
      <c r="A116" s="173"/>
      <c r="B116" s="380"/>
      <c r="C116" s="16"/>
      <c r="D116" s="109"/>
      <c r="E116" s="8"/>
      <c r="F116" s="8"/>
      <c r="G116" s="8"/>
      <c r="I116" s="8"/>
      <c r="K116" s="27"/>
      <c r="L116" s="27"/>
      <c r="M116" s="134"/>
      <c r="N116" s="43"/>
      <c r="P116" s="384"/>
      <c r="Q116" s="384"/>
      <c r="R116" s="384"/>
      <c r="S116" s="384"/>
      <c r="T116" s="384"/>
    </row>
    <row r="117" spans="1:20" ht="17.25" customHeight="1" thickBot="1">
      <c r="A117" s="173"/>
      <c r="B117" s="380"/>
      <c r="C117" s="28" t="s">
        <v>270</v>
      </c>
      <c r="D117" s="112"/>
      <c r="E117" s="51">
        <v>100</v>
      </c>
      <c r="G117" s="381" t="s">
        <v>419</v>
      </c>
      <c r="H117" s="382"/>
      <c r="I117" s="382"/>
      <c r="J117" s="383"/>
      <c r="K117" s="175"/>
      <c r="L117" s="175"/>
      <c r="M117" s="130"/>
      <c r="N117" s="208" t="s">
        <v>418</v>
      </c>
      <c r="P117" s="384"/>
      <c r="Q117" s="384"/>
      <c r="R117" s="384"/>
      <c r="S117" s="384"/>
      <c r="T117" s="384"/>
    </row>
    <row r="118" spans="1:20" ht="8.25" customHeight="1" thickBot="1">
      <c r="A118" s="173"/>
      <c r="B118" s="380"/>
      <c r="C118" s="16"/>
      <c r="D118" s="109"/>
      <c r="E118" s="8"/>
      <c r="F118" s="8"/>
      <c r="G118" s="8"/>
      <c r="I118" s="8"/>
      <c r="K118" s="27"/>
      <c r="L118" s="27"/>
      <c r="M118" s="134"/>
      <c r="N118" s="208"/>
      <c r="P118" s="384"/>
      <c r="Q118" s="384"/>
      <c r="R118" s="384"/>
      <c r="S118" s="384"/>
      <c r="T118" s="384"/>
    </row>
    <row r="119" spans="1:20" ht="17.25" customHeight="1" thickBot="1">
      <c r="A119" s="173"/>
      <c r="B119" s="380"/>
      <c r="C119" s="28" t="s">
        <v>271</v>
      </c>
      <c r="D119" s="112"/>
      <c r="E119" s="51"/>
      <c r="G119" s="381"/>
      <c r="H119" s="382"/>
      <c r="I119" s="382"/>
      <c r="J119" s="383"/>
      <c r="K119" s="175"/>
      <c r="L119" s="175"/>
      <c r="M119" s="130"/>
      <c r="N119" s="208" t="s">
        <v>398</v>
      </c>
      <c r="P119" s="384"/>
      <c r="Q119" s="384"/>
      <c r="R119" s="384"/>
      <c r="S119" s="384"/>
      <c r="T119" s="384"/>
    </row>
    <row r="120" spans="1:20" ht="8.25" customHeight="1" thickBot="1">
      <c r="A120" s="173"/>
      <c r="B120" s="380"/>
      <c r="C120" s="16"/>
      <c r="D120" s="109"/>
      <c r="E120" s="8"/>
      <c r="F120" s="8"/>
      <c r="G120" s="8"/>
      <c r="I120" s="8"/>
      <c r="J120" s="8"/>
      <c r="K120" s="8"/>
      <c r="L120" s="8"/>
      <c r="M120" s="135"/>
      <c r="N120" s="43"/>
      <c r="P120" s="384"/>
      <c r="Q120" s="384"/>
      <c r="R120" s="384"/>
      <c r="S120" s="384"/>
      <c r="T120" s="384"/>
    </row>
    <row r="121" spans="1:20" ht="17.25" customHeight="1" thickBot="1">
      <c r="A121" s="173"/>
      <c r="B121" s="380"/>
      <c r="C121" s="28" t="s">
        <v>272</v>
      </c>
      <c r="D121" s="112"/>
      <c r="E121" s="51"/>
      <c r="G121" s="381"/>
      <c r="H121" s="382"/>
      <c r="I121" s="382"/>
      <c r="J121" s="383"/>
      <c r="K121" s="175"/>
      <c r="L121" s="175"/>
      <c r="M121" s="130"/>
      <c r="N121" s="208" t="s">
        <v>398</v>
      </c>
      <c r="P121" s="384"/>
      <c r="Q121" s="384"/>
      <c r="R121" s="384"/>
      <c r="S121" s="384"/>
      <c r="T121" s="384"/>
    </row>
    <row r="122" spans="1:20" ht="8.25" customHeight="1" thickBot="1">
      <c r="A122" s="173"/>
      <c r="B122" s="380"/>
      <c r="C122" s="16"/>
      <c r="D122" s="109"/>
      <c r="E122" s="8"/>
      <c r="F122" s="8"/>
      <c r="G122" s="8"/>
      <c r="I122" s="8"/>
      <c r="K122" s="27"/>
      <c r="L122" s="27"/>
      <c r="M122" s="134"/>
      <c r="N122" s="43"/>
      <c r="P122" s="384"/>
      <c r="Q122" s="384"/>
      <c r="R122" s="384"/>
      <c r="S122" s="384"/>
      <c r="T122" s="384"/>
    </row>
    <row r="123" spans="1:20" ht="17.25" customHeight="1" thickBot="1">
      <c r="A123" s="173"/>
      <c r="B123" s="380"/>
      <c r="C123" s="176" t="s">
        <v>267</v>
      </c>
      <c r="D123" s="112"/>
      <c r="E123" s="51"/>
      <c r="G123" s="381"/>
      <c r="H123" s="382"/>
      <c r="I123" s="382"/>
      <c r="J123" s="383"/>
      <c r="K123" s="175"/>
      <c r="L123" s="175"/>
      <c r="M123" s="130"/>
      <c r="N123" s="37" t="s">
        <v>415</v>
      </c>
      <c r="P123" s="384"/>
      <c r="Q123" s="384"/>
      <c r="R123" s="384"/>
      <c r="S123" s="384"/>
      <c r="T123" s="384"/>
    </row>
    <row r="124" spans="1:20" ht="8.25" customHeight="1">
      <c r="A124" s="173"/>
      <c r="B124" s="17"/>
      <c r="C124" s="20"/>
      <c r="D124" s="20"/>
      <c r="E124" s="149"/>
      <c r="F124" s="149"/>
      <c r="G124" s="149"/>
      <c r="H124" s="149"/>
      <c r="I124" s="149"/>
      <c r="J124" s="149"/>
      <c r="K124" s="149"/>
      <c r="L124" s="149"/>
      <c r="M124" s="15"/>
      <c r="N124" s="37"/>
      <c r="P124" s="384"/>
      <c r="Q124" s="384"/>
      <c r="R124" s="384"/>
      <c r="S124" s="384"/>
      <c r="T124" s="384"/>
    </row>
    <row r="125" spans="1:20" ht="17.25" customHeight="1">
      <c r="B125" s="388" t="s">
        <v>57</v>
      </c>
      <c r="C125" s="389"/>
      <c r="D125" s="389"/>
      <c r="E125" s="389"/>
      <c r="F125" s="389"/>
      <c r="G125" s="389"/>
      <c r="H125" s="389"/>
      <c r="I125" s="389"/>
      <c r="J125" s="389"/>
      <c r="K125" s="389"/>
      <c r="L125" s="389"/>
      <c r="M125" s="389"/>
      <c r="N125" s="390"/>
      <c r="P125" s="384"/>
      <c r="Q125" s="384"/>
      <c r="R125" s="384"/>
      <c r="S125" s="384"/>
      <c r="T125" s="384"/>
    </row>
    <row r="126" spans="1:20" ht="17.25" customHeight="1">
      <c r="B126" s="13"/>
      <c r="C126" s="16"/>
      <c r="D126" s="16"/>
      <c r="E126" s="14"/>
      <c r="F126" s="14"/>
      <c r="G126" s="14"/>
      <c r="H126" s="14"/>
      <c r="I126" s="14"/>
      <c r="J126" s="14"/>
      <c r="K126" s="14"/>
      <c r="L126" s="14"/>
      <c r="M126" s="14"/>
      <c r="N126" s="37"/>
    </row>
    <row r="127" spans="1:20" ht="18" customHeight="1">
      <c r="A127" s="408" t="s">
        <v>151</v>
      </c>
      <c r="B127" s="409" t="s">
        <v>97</v>
      </c>
      <c r="C127" s="410"/>
      <c r="D127" s="103"/>
      <c r="E127" s="46"/>
      <c r="F127" s="46"/>
      <c r="G127" s="46"/>
      <c r="H127" s="46"/>
      <c r="I127" s="46"/>
      <c r="J127" s="46"/>
      <c r="K127" s="46"/>
      <c r="L127" s="46"/>
      <c r="M127" s="46"/>
      <c r="N127" s="45"/>
      <c r="P127" s="384" t="s">
        <v>114</v>
      </c>
      <c r="Q127" s="384"/>
      <c r="R127" s="384"/>
      <c r="S127" s="384"/>
      <c r="T127" s="384"/>
    </row>
    <row r="128" spans="1:20" ht="17.25" customHeight="1" thickBot="1">
      <c r="A128" s="408"/>
      <c r="B128" s="13"/>
      <c r="C128" s="16"/>
      <c r="D128" s="109"/>
      <c r="E128" s="28"/>
      <c r="F128" s="28"/>
      <c r="G128" s="28"/>
      <c r="L128" s="26"/>
      <c r="M128" s="133"/>
      <c r="N128" s="37"/>
      <c r="P128" s="384"/>
      <c r="Q128" s="384"/>
      <c r="R128" s="384"/>
      <c r="S128" s="384"/>
      <c r="T128" s="384"/>
    </row>
    <row r="129" spans="1:20" ht="17.25" customHeight="1" thickBot="1">
      <c r="A129" s="408"/>
      <c r="B129" s="13"/>
      <c r="C129" s="28" t="s">
        <v>58</v>
      </c>
      <c r="D129" s="112"/>
      <c r="E129" s="51" t="s">
        <v>215</v>
      </c>
      <c r="G129" s="28"/>
      <c r="H129" s="26" t="s">
        <v>85</v>
      </c>
      <c r="I129" s="391">
        <v>3</v>
      </c>
      <c r="J129" s="392"/>
      <c r="K129" s="1" t="s">
        <v>84</v>
      </c>
      <c r="M129" s="130"/>
      <c r="N129" s="208" t="s">
        <v>420</v>
      </c>
      <c r="P129" s="384"/>
      <c r="Q129" s="384"/>
      <c r="R129" s="384"/>
      <c r="S129" s="384"/>
      <c r="T129" s="384"/>
    </row>
    <row r="130" spans="1:20" ht="8.25" customHeight="1" thickBot="1">
      <c r="A130" s="408"/>
      <c r="B130" s="13"/>
      <c r="C130" s="16"/>
      <c r="D130" s="109"/>
      <c r="E130" s="8"/>
      <c r="F130" s="8"/>
      <c r="G130" s="8"/>
      <c r="I130" s="8"/>
      <c r="K130" s="27"/>
      <c r="L130" s="27"/>
      <c r="M130" s="134"/>
      <c r="N130" s="208"/>
      <c r="P130" s="384"/>
      <c r="Q130" s="384"/>
      <c r="R130" s="384"/>
      <c r="S130" s="384"/>
      <c r="T130" s="384"/>
    </row>
    <row r="131" spans="1:20" ht="17.25" customHeight="1" thickBot="1">
      <c r="A131" s="408"/>
      <c r="B131" s="13"/>
      <c r="C131" s="28" t="s">
        <v>59</v>
      </c>
      <c r="D131" s="112"/>
      <c r="E131" s="51" t="s">
        <v>215</v>
      </c>
      <c r="G131" s="28"/>
      <c r="H131" s="26" t="s">
        <v>85</v>
      </c>
      <c r="I131" s="391">
        <v>5</v>
      </c>
      <c r="J131" s="392"/>
      <c r="K131" s="1" t="s">
        <v>84</v>
      </c>
      <c r="M131" s="130"/>
      <c r="N131" s="208" t="s">
        <v>421</v>
      </c>
      <c r="P131" s="384"/>
      <c r="Q131" s="384"/>
      <c r="R131" s="384"/>
      <c r="S131" s="384"/>
      <c r="T131" s="384"/>
    </row>
    <row r="132" spans="1:20" ht="7.5" customHeight="1" thickBot="1">
      <c r="A132" s="408"/>
      <c r="B132" s="13"/>
      <c r="C132" s="16"/>
      <c r="D132" s="109"/>
      <c r="E132" s="8"/>
      <c r="F132" s="8"/>
      <c r="G132" s="8"/>
      <c r="I132" s="8"/>
      <c r="K132" s="27"/>
      <c r="L132" s="27"/>
      <c r="M132" s="134"/>
      <c r="N132" s="208"/>
      <c r="P132" s="384"/>
      <c r="Q132" s="384"/>
      <c r="R132" s="384"/>
      <c r="S132" s="384"/>
      <c r="T132" s="384"/>
    </row>
    <row r="133" spans="1:20" ht="17.25" customHeight="1" thickBot="1">
      <c r="A133" s="408"/>
      <c r="B133" s="13"/>
      <c r="C133" s="28" t="s">
        <v>60</v>
      </c>
      <c r="D133" s="112"/>
      <c r="E133" s="51" t="s">
        <v>215</v>
      </c>
      <c r="G133" s="28"/>
      <c r="H133" s="26" t="s">
        <v>85</v>
      </c>
      <c r="I133" s="391">
        <v>2</v>
      </c>
      <c r="J133" s="392"/>
      <c r="K133" s="1" t="s">
        <v>84</v>
      </c>
      <c r="M133" s="130"/>
      <c r="N133" s="208" t="s">
        <v>422</v>
      </c>
      <c r="P133" s="384"/>
      <c r="Q133" s="384"/>
      <c r="R133" s="384"/>
      <c r="S133" s="384"/>
      <c r="T133" s="384"/>
    </row>
    <row r="134" spans="1:20" ht="7.5" customHeight="1" thickBot="1">
      <c r="A134" s="408"/>
      <c r="B134" s="13"/>
      <c r="C134" s="16"/>
      <c r="D134" s="109"/>
      <c r="E134" s="8"/>
      <c r="F134" s="8"/>
      <c r="G134" s="8"/>
      <c r="I134" s="8"/>
      <c r="J134" s="8"/>
      <c r="K134" s="8"/>
      <c r="L134" s="8"/>
      <c r="M134" s="135"/>
      <c r="N134" s="208"/>
      <c r="P134" s="384"/>
      <c r="Q134" s="384"/>
      <c r="R134" s="384"/>
      <c r="S134" s="384"/>
      <c r="T134" s="384"/>
    </row>
    <row r="135" spans="1:20" ht="17.25" customHeight="1" thickBot="1">
      <c r="A135" s="408"/>
      <c r="B135" s="13"/>
      <c r="C135" s="224" t="s">
        <v>467</v>
      </c>
      <c r="D135" s="228"/>
      <c r="E135" s="225" t="s">
        <v>215</v>
      </c>
      <c r="F135" s="226"/>
      <c r="G135" s="224"/>
      <c r="H135" s="227" t="s">
        <v>85</v>
      </c>
      <c r="I135" s="376">
        <v>2</v>
      </c>
      <c r="J135" s="377"/>
      <c r="K135" s="226" t="s">
        <v>84</v>
      </c>
      <c r="M135" s="130"/>
      <c r="N135" s="208" t="s">
        <v>422</v>
      </c>
      <c r="P135" s="384"/>
      <c r="Q135" s="384"/>
      <c r="R135" s="384"/>
      <c r="S135" s="384"/>
      <c r="T135" s="384"/>
    </row>
    <row r="136" spans="1:20" ht="7.5" customHeight="1" thickBot="1">
      <c r="A136" s="408"/>
      <c r="B136" s="13"/>
      <c r="C136" s="16"/>
      <c r="D136" s="109"/>
      <c r="E136" s="8"/>
      <c r="F136" s="8"/>
      <c r="G136" s="8"/>
      <c r="I136" s="8"/>
      <c r="J136" s="8"/>
      <c r="K136" s="8"/>
      <c r="L136" s="8"/>
      <c r="M136" s="135"/>
      <c r="N136" s="208"/>
      <c r="P136" s="384"/>
      <c r="Q136" s="384"/>
      <c r="R136" s="384"/>
      <c r="S136" s="384"/>
      <c r="T136" s="384"/>
    </row>
    <row r="137" spans="1:20" ht="17.25" customHeight="1" thickBot="1">
      <c r="A137" s="408"/>
      <c r="B137" s="13"/>
      <c r="C137" s="28" t="s">
        <v>61</v>
      </c>
      <c r="D137" s="112"/>
      <c r="E137" s="51" t="s">
        <v>215</v>
      </c>
      <c r="G137" s="28"/>
      <c r="H137" s="26" t="s">
        <v>85</v>
      </c>
      <c r="I137" s="391">
        <v>2</v>
      </c>
      <c r="J137" s="392"/>
      <c r="K137" s="1" t="s">
        <v>84</v>
      </c>
      <c r="M137" s="130"/>
      <c r="N137" s="208" t="s">
        <v>422</v>
      </c>
      <c r="P137" s="384"/>
      <c r="Q137" s="384"/>
      <c r="R137" s="384"/>
      <c r="S137" s="384"/>
      <c r="T137" s="384"/>
    </row>
    <row r="138" spans="1:20" ht="7.5" customHeight="1" thickBot="1">
      <c r="A138" s="408"/>
      <c r="B138" s="13"/>
      <c r="C138" s="16"/>
      <c r="D138" s="109"/>
      <c r="E138" s="8"/>
      <c r="F138" s="8"/>
      <c r="G138" s="8"/>
      <c r="I138" s="8"/>
      <c r="J138" s="8"/>
      <c r="K138" s="8"/>
      <c r="L138" s="8"/>
      <c r="M138" s="135"/>
      <c r="N138" s="208"/>
    </row>
    <row r="139" spans="1:20" ht="17.25" customHeight="1" thickBot="1">
      <c r="A139" s="408"/>
      <c r="B139" s="13"/>
      <c r="C139" s="28" t="s">
        <v>62</v>
      </c>
      <c r="D139" s="112"/>
      <c r="E139" s="51" t="s">
        <v>215</v>
      </c>
      <c r="G139" s="28"/>
      <c r="H139" s="26" t="s">
        <v>85</v>
      </c>
      <c r="I139" s="391">
        <v>5</v>
      </c>
      <c r="J139" s="392"/>
      <c r="K139" s="1" t="s">
        <v>84</v>
      </c>
      <c r="M139" s="130"/>
      <c r="N139" s="208" t="s">
        <v>421</v>
      </c>
    </row>
    <row r="140" spans="1:20" ht="7.5" customHeight="1" thickBot="1">
      <c r="A140" s="408"/>
      <c r="B140" s="13"/>
      <c r="C140" s="16"/>
      <c r="D140" s="109"/>
      <c r="E140" s="8"/>
      <c r="F140" s="8"/>
      <c r="G140" s="8"/>
      <c r="I140" s="8"/>
      <c r="J140" s="8"/>
      <c r="K140" s="8"/>
      <c r="L140" s="8"/>
      <c r="M140" s="135"/>
      <c r="N140" s="208"/>
    </row>
    <row r="141" spans="1:20" ht="17.25" customHeight="1" thickBot="1">
      <c r="A141" s="408"/>
      <c r="B141" s="13"/>
      <c r="C141" s="28" t="s">
        <v>64</v>
      </c>
      <c r="D141" s="112"/>
      <c r="E141" s="51" t="s">
        <v>215</v>
      </c>
      <c r="G141" s="28"/>
      <c r="H141" s="26" t="s">
        <v>85</v>
      </c>
      <c r="I141" s="391">
        <v>3</v>
      </c>
      <c r="J141" s="392"/>
      <c r="K141" s="1" t="s">
        <v>86</v>
      </c>
      <c r="M141" s="130"/>
      <c r="N141" s="208" t="s">
        <v>423</v>
      </c>
    </row>
    <row r="142" spans="1:20" ht="7.5" customHeight="1" thickBot="1">
      <c r="A142" s="408"/>
      <c r="B142" s="13"/>
      <c r="C142" s="16"/>
      <c r="D142" s="109"/>
      <c r="E142" s="8"/>
      <c r="F142" s="8"/>
      <c r="G142" s="8"/>
      <c r="I142" s="8"/>
      <c r="J142" s="8"/>
      <c r="K142" s="8"/>
      <c r="L142" s="8"/>
      <c r="M142" s="135"/>
      <c r="N142" s="208"/>
    </row>
    <row r="143" spans="1:20" ht="17.25" customHeight="1" thickBot="1">
      <c r="A143" s="408"/>
      <c r="B143" s="13"/>
      <c r="C143" s="28" t="s">
        <v>63</v>
      </c>
      <c r="D143" s="112"/>
      <c r="E143" s="51" t="s">
        <v>215</v>
      </c>
      <c r="G143" s="28"/>
      <c r="H143" s="26" t="s">
        <v>85</v>
      </c>
      <c r="I143" s="391">
        <v>20</v>
      </c>
      <c r="J143" s="392"/>
      <c r="K143" s="1" t="s">
        <v>86</v>
      </c>
      <c r="M143" s="130"/>
      <c r="N143" s="208" t="s">
        <v>424</v>
      </c>
    </row>
    <row r="144" spans="1:20" ht="7.5" customHeight="1" thickBot="1">
      <c r="A144" s="408"/>
      <c r="B144" s="13"/>
      <c r="C144" s="16"/>
      <c r="D144" s="109"/>
      <c r="E144" s="8"/>
      <c r="F144" s="8"/>
      <c r="G144" s="8"/>
      <c r="H144" s="8"/>
      <c r="I144" s="8"/>
      <c r="J144" s="8"/>
      <c r="K144" s="8"/>
      <c r="L144" s="8"/>
      <c r="M144" s="135"/>
      <c r="N144" s="43"/>
    </row>
    <row r="145" spans="1:14" ht="17.25" customHeight="1">
      <c r="A145" s="408"/>
      <c r="B145" s="13"/>
      <c r="C145" s="15" t="s">
        <v>65</v>
      </c>
      <c r="D145" s="113"/>
      <c r="E145" s="402"/>
      <c r="F145" s="403"/>
      <c r="G145" s="403"/>
      <c r="H145" s="403"/>
      <c r="I145" s="403"/>
      <c r="J145" s="403"/>
      <c r="K145" s="403"/>
      <c r="L145" s="404"/>
      <c r="M145" s="136"/>
      <c r="N145" s="37" t="s">
        <v>415</v>
      </c>
    </row>
    <row r="146" spans="1:14" ht="17.25" customHeight="1" thickBot="1">
      <c r="A146" s="408"/>
      <c r="B146" s="13"/>
      <c r="C146" s="15"/>
      <c r="D146" s="113"/>
      <c r="E146" s="405"/>
      <c r="F146" s="406"/>
      <c r="G146" s="406"/>
      <c r="H146" s="406"/>
      <c r="I146" s="406"/>
      <c r="J146" s="406"/>
      <c r="K146" s="406"/>
      <c r="L146" s="407"/>
      <c r="M146" s="136"/>
      <c r="N146" s="43"/>
    </row>
    <row r="147" spans="1:14" ht="7.5" customHeight="1">
      <c r="A147" s="408"/>
      <c r="B147" s="13"/>
      <c r="C147" s="16"/>
      <c r="D147" s="109"/>
      <c r="E147" s="15"/>
      <c r="F147" s="15"/>
      <c r="G147" s="8"/>
      <c r="H147" s="8"/>
      <c r="I147" s="8"/>
      <c r="J147" s="8"/>
      <c r="K147" s="8"/>
      <c r="L147" s="8"/>
      <c r="M147" s="135"/>
      <c r="N147" s="43"/>
    </row>
    <row r="148" spans="1:14" ht="17.25" customHeight="1">
      <c r="A148" s="408"/>
      <c r="B148" s="409" t="s">
        <v>98</v>
      </c>
      <c r="C148" s="410"/>
      <c r="D148" s="103"/>
      <c r="E148" s="44"/>
      <c r="F148" s="44"/>
      <c r="G148" s="48"/>
      <c r="H148" s="48"/>
      <c r="I148" s="48"/>
      <c r="J148" s="48"/>
      <c r="K148" s="48"/>
      <c r="L148" s="48"/>
      <c r="M148" s="48"/>
      <c r="N148" s="49"/>
    </row>
    <row r="149" spans="1:14" ht="7.5" customHeight="1" thickBot="1">
      <c r="A149" s="408"/>
      <c r="B149" s="13"/>
      <c r="C149" s="16"/>
      <c r="D149" s="109"/>
      <c r="E149" s="15"/>
      <c r="F149" s="15"/>
      <c r="G149" s="8"/>
      <c r="H149" s="8"/>
      <c r="I149" s="8"/>
      <c r="J149" s="8"/>
      <c r="K149" s="8"/>
      <c r="L149" s="8"/>
      <c r="M149" s="135"/>
      <c r="N149" s="43"/>
    </row>
    <row r="150" spans="1:14" ht="17.25" customHeight="1" thickBot="1">
      <c r="A150" s="408"/>
      <c r="B150" s="13"/>
      <c r="C150" s="28" t="s">
        <v>66</v>
      </c>
      <c r="D150" s="112"/>
      <c r="E150" s="51" t="s">
        <v>215</v>
      </c>
      <c r="F150" s="15"/>
      <c r="G150" s="8"/>
      <c r="H150" s="8"/>
      <c r="I150" s="8"/>
      <c r="J150" s="8"/>
      <c r="K150" s="8"/>
      <c r="L150" s="8"/>
      <c r="M150" s="135"/>
      <c r="N150" s="208" t="s">
        <v>425</v>
      </c>
    </row>
    <row r="151" spans="1:14" ht="7.5" customHeight="1" thickBot="1">
      <c r="A151" s="408"/>
      <c r="B151" s="13"/>
      <c r="C151" s="8"/>
      <c r="D151" s="107"/>
      <c r="F151" s="15"/>
      <c r="G151" s="8"/>
      <c r="H151" s="8"/>
      <c r="I151" s="8"/>
      <c r="J151" s="8"/>
      <c r="K151" s="8"/>
      <c r="L151" s="8"/>
      <c r="M151" s="135"/>
      <c r="N151" s="208"/>
    </row>
    <row r="152" spans="1:14" ht="17.25" customHeight="1" thickBot="1">
      <c r="A152" s="408"/>
      <c r="B152" s="13"/>
      <c r="C152" s="28" t="s">
        <v>67</v>
      </c>
      <c r="D152" s="112"/>
      <c r="E152" s="51" t="s">
        <v>215</v>
      </c>
      <c r="F152" s="15"/>
      <c r="G152" s="8"/>
      <c r="H152" s="8"/>
      <c r="I152" s="8"/>
      <c r="J152" s="8"/>
      <c r="K152" s="8"/>
      <c r="L152" s="8"/>
      <c r="M152" s="135"/>
      <c r="N152" s="208" t="s">
        <v>425</v>
      </c>
    </row>
    <row r="153" spans="1:14" ht="7.5" customHeight="1" thickBot="1">
      <c r="A153" s="408"/>
      <c r="B153" s="13"/>
      <c r="C153" s="8"/>
      <c r="D153" s="107"/>
      <c r="F153" s="8"/>
      <c r="G153" s="8"/>
      <c r="I153" s="8"/>
      <c r="L153" s="27"/>
      <c r="M153" s="134"/>
      <c r="N153" s="208"/>
    </row>
    <row r="154" spans="1:14" ht="17.25" customHeight="1" thickBot="1">
      <c r="A154" s="408"/>
      <c r="B154" s="13"/>
      <c r="C154" s="28" t="s">
        <v>68</v>
      </c>
      <c r="D154" s="112"/>
      <c r="E154" s="51" t="s">
        <v>215</v>
      </c>
      <c r="G154" s="28"/>
      <c r="H154" s="26" t="s">
        <v>85</v>
      </c>
      <c r="I154" s="391">
        <v>1</v>
      </c>
      <c r="J154" s="392"/>
      <c r="K154" s="1" t="s">
        <v>88</v>
      </c>
      <c r="M154" s="130"/>
      <c r="N154" s="208" t="s">
        <v>426</v>
      </c>
    </row>
    <row r="155" spans="1:14" ht="7.5" customHeight="1" thickBot="1">
      <c r="A155" s="408"/>
      <c r="B155" s="13"/>
      <c r="C155" s="8"/>
      <c r="D155" s="107"/>
      <c r="F155" s="8"/>
      <c r="G155" s="8"/>
      <c r="H155" s="8"/>
      <c r="I155" s="8"/>
      <c r="J155" s="8"/>
      <c r="K155" s="8"/>
      <c r="L155" s="8"/>
      <c r="M155" s="135"/>
      <c r="N155" s="208"/>
    </row>
    <row r="156" spans="1:14" ht="17.25" customHeight="1" thickBot="1">
      <c r="A156" s="408"/>
      <c r="B156" s="13"/>
      <c r="C156" s="28" t="s">
        <v>62</v>
      </c>
      <c r="D156" s="112"/>
      <c r="E156" s="51" t="s">
        <v>215</v>
      </c>
      <c r="G156" s="28"/>
      <c r="H156" s="26" t="s">
        <v>85</v>
      </c>
      <c r="I156" s="391">
        <v>5</v>
      </c>
      <c r="J156" s="392"/>
      <c r="K156" s="1" t="s">
        <v>84</v>
      </c>
      <c r="M156" s="130"/>
      <c r="N156" s="208" t="s">
        <v>421</v>
      </c>
    </row>
    <row r="157" spans="1:14" ht="7.5" customHeight="1" thickBot="1">
      <c r="A157" s="408"/>
      <c r="B157" s="13"/>
      <c r="C157" s="8"/>
      <c r="D157" s="107"/>
      <c r="F157" s="8"/>
      <c r="G157" s="8"/>
      <c r="H157" s="8"/>
      <c r="I157" s="8"/>
      <c r="J157" s="8"/>
      <c r="K157" s="8"/>
      <c r="L157" s="8"/>
      <c r="M157" s="135"/>
      <c r="N157" s="208"/>
    </row>
    <row r="158" spans="1:14" ht="17.25" customHeight="1" thickBot="1">
      <c r="A158" s="408"/>
      <c r="B158" s="13"/>
      <c r="C158" s="28" t="s">
        <v>64</v>
      </c>
      <c r="D158" s="112"/>
      <c r="E158" s="51" t="s">
        <v>215</v>
      </c>
      <c r="G158" s="28"/>
      <c r="H158" s="26" t="s">
        <v>85</v>
      </c>
      <c r="I158" s="391">
        <v>3</v>
      </c>
      <c r="J158" s="392"/>
      <c r="K158" s="1" t="s">
        <v>86</v>
      </c>
      <c r="M158" s="130"/>
      <c r="N158" s="208" t="s">
        <v>423</v>
      </c>
    </row>
    <row r="159" spans="1:14" ht="7.5" customHeight="1" thickBot="1">
      <c r="A159" s="408"/>
      <c r="B159" s="13"/>
      <c r="C159" s="8"/>
      <c r="D159" s="107"/>
      <c r="F159" s="8"/>
      <c r="G159" s="8"/>
      <c r="H159" s="8"/>
      <c r="I159" s="8"/>
      <c r="J159" s="8"/>
      <c r="K159" s="8"/>
      <c r="L159" s="8"/>
      <c r="M159" s="135"/>
      <c r="N159" s="208"/>
    </row>
    <row r="160" spans="1:14" ht="17.25" customHeight="1" thickBot="1">
      <c r="A160" s="408"/>
      <c r="B160" s="13"/>
      <c r="C160" s="28" t="s">
        <v>70</v>
      </c>
      <c r="D160" s="112"/>
      <c r="E160" s="51" t="s">
        <v>215</v>
      </c>
      <c r="G160" s="28"/>
      <c r="H160" s="26" t="s">
        <v>85</v>
      </c>
      <c r="I160" s="391">
        <v>1</v>
      </c>
      <c r="J160" s="392"/>
      <c r="K160" s="1" t="s">
        <v>84</v>
      </c>
      <c r="M160" s="130"/>
      <c r="N160" s="208" t="s">
        <v>427</v>
      </c>
    </row>
    <row r="161" spans="1:14" ht="7.5" customHeight="1" thickBot="1">
      <c r="A161" s="408"/>
      <c r="B161" s="13"/>
      <c r="C161" s="8"/>
      <c r="D161" s="107"/>
      <c r="F161" s="8"/>
      <c r="G161" s="8"/>
      <c r="H161" s="8"/>
      <c r="I161" s="8"/>
      <c r="J161" s="8"/>
      <c r="K161" s="8"/>
      <c r="L161" s="8"/>
      <c r="M161" s="135"/>
      <c r="N161" s="208"/>
    </row>
    <row r="162" spans="1:14" ht="17.25" customHeight="1" thickBot="1">
      <c r="A162" s="408"/>
      <c r="B162" s="13"/>
      <c r="C162" s="28" t="s">
        <v>69</v>
      </c>
      <c r="D162" s="112"/>
      <c r="E162" s="51" t="s">
        <v>215</v>
      </c>
      <c r="G162" s="28"/>
      <c r="H162" s="26" t="s">
        <v>85</v>
      </c>
      <c r="I162" s="391">
        <v>5</v>
      </c>
      <c r="J162" s="392"/>
      <c r="K162" s="1" t="s">
        <v>84</v>
      </c>
      <c r="M162" s="130"/>
      <c r="N162" s="208" t="s">
        <v>421</v>
      </c>
    </row>
    <row r="163" spans="1:14" ht="7.5" customHeight="1" thickBot="1">
      <c r="A163" s="408"/>
      <c r="B163" s="13"/>
      <c r="C163" s="8"/>
      <c r="D163" s="107"/>
      <c r="F163" s="8"/>
      <c r="G163" s="8"/>
      <c r="H163" s="8"/>
      <c r="I163" s="8"/>
      <c r="J163" s="8"/>
      <c r="K163" s="8"/>
      <c r="L163" s="8"/>
      <c r="M163" s="135"/>
      <c r="N163" s="208"/>
    </row>
    <row r="164" spans="1:14" ht="17.25" customHeight="1" thickBot="1">
      <c r="A164" s="408"/>
      <c r="B164" s="13"/>
      <c r="C164" s="28" t="s">
        <v>63</v>
      </c>
      <c r="D164" s="112"/>
      <c r="E164" s="51" t="s">
        <v>215</v>
      </c>
      <c r="G164" s="28"/>
      <c r="H164" s="26" t="s">
        <v>85</v>
      </c>
      <c r="I164" s="391">
        <v>20</v>
      </c>
      <c r="J164" s="392"/>
      <c r="K164" s="1" t="s">
        <v>86</v>
      </c>
      <c r="M164" s="130"/>
      <c r="N164" s="208" t="s">
        <v>424</v>
      </c>
    </row>
    <row r="165" spans="1:14" ht="7.5" customHeight="1" thickBot="1">
      <c r="A165" s="408"/>
      <c r="B165" s="13"/>
      <c r="C165" s="8"/>
      <c r="D165" s="107"/>
      <c r="F165" s="8"/>
      <c r="G165" s="8"/>
      <c r="H165" s="8"/>
      <c r="I165" s="8"/>
      <c r="J165" s="8"/>
      <c r="K165" s="8"/>
      <c r="L165" s="8"/>
      <c r="M165" s="135"/>
      <c r="N165" s="208"/>
    </row>
    <row r="166" spans="1:14" ht="17.25" customHeight="1" thickBot="1">
      <c r="A166" s="408"/>
      <c r="B166" s="13"/>
      <c r="C166" s="28" t="s">
        <v>71</v>
      </c>
      <c r="D166" s="112"/>
      <c r="E166" s="51" t="s">
        <v>215</v>
      </c>
      <c r="G166" s="28"/>
      <c r="H166" s="26" t="s">
        <v>85</v>
      </c>
      <c r="I166" s="391">
        <v>10</v>
      </c>
      <c r="J166" s="392"/>
      <c r="K166" s="1" t="s">
        <v>87</v>
      </c>
      <c r="M166" s="130"/>
      <c r="N166" s="208" t="s">
        <v>428</v>
      </c>
    </row>
    <row r="167" spans="1:14" ht="7.5" customHeight="1" thickBot="1">
      <c r="A167" s="408"/>
      <c r="B167" s="13"/>
      <c r="C167" s="8"/>
      <c r="D167" s="107"/>
      <c r="F167" s="8"/>
      <c r="G167" s="8"/>
      <c r="H167" s="8"/>
      <c r="I167" s="8"/>
      <c r="J167" s="8"/>
      <c r="K167" s="8"/>
      <c r="L167" s="8"/>
      <c r="M167" s="135"/>
      <c r="N167" s="208"/>
    </row>
    <row r="168" spans="1:14" ht="17.25" customHeight="1" thickBot="1">
      <c r="A168" s="408"/>
      <c r="B168" s="13"/>
      <c r="C168" s="28" t="s">
        <v>72</v>
      </c>
      <c r="D168" s="112"/>
      <c r="E168" s="51" t="s">
        <v>215</v>
      </c>
      <c r="G168" s="28"/>
      <c r="H168" s="26" t="s">
        <v>85</v>
      </c>
      <c r="I168" s="391">
        <v>1</v>
      </c>
      <c r="J168" s="392"/>
      <c r="K168" s="1" t="s">
        <v>86</v>
      </c>
      <c r="M168" s="130"/>
      <c r="N168" s="208" t="s">
        <v>429</v>
      </c>
    </row>
    <row r="169" spans="1:14" ht="7.5" customHeight="1" thickBot="1">
      <c r="A169" s="408"/>
      <c r="B169" s="13"/>
      <c r="C169" s="8"/>
      <c r="D169" s="107"/>
      <c r="F169" s="8"/>
      <c r="G169" s="8"/>
      <c r="H169" s="8"/>
      <c r="I169" s="8"/>
      <c r="J169" s="8"/>
      <c r="K169" s="8"/>
      <c r="L169" s="8"/>
      <c r="M169" s="135"/>
      <c r="N169" s="208"/>
    </row>
    <row r="170" spans="1:14" ht="17.25" customHeight="1" thickBot="1">
      <c r="A170" s="408"/>
      <c r="B170" s="13"/>
      <c r="C170" s="224" t="s">
        <v>466</v>
      </c>
      <c r="D170" s="112"/>
      <c r="E170" s="225" t="s">
        <v>215</v>
      </c>
      <c r="F170" s="226"/>
      <c r="G170" s="224"/>
      <c r="H170" s="227" t="s">
        <v>85</v>
      </c>
      <c r="I170" s="376">
        <v>1</v>
      </c>
      <c r="J170" s="377"/>
      <c r="K170" s="226" t="s">
        <v>86</v>
      </c>
      <c r="L170" s="226"/>
      <c r="M170" s="130"/>
      <c r="N170" s="208" t="s">
        <v>429</v>
      </c>
    </row>
    <row r="171" spans="1:14" ht="17.25" customHeight="1" thickBot="1">
      <c r="A171" s="408"/>
      <c r="B171" s="13"/>
      <c r="C171" s="8"/>
      <c r="D171" s="107"/>
      <c r="F171" s="8"/>
      <c r="G171" s="8"/>
      <c r="H171" s="8"/>
      <c r="I171" s="8"/>
      <c r="J171" s="8"/>
      <c r="K171" s="8"/>
      <c r="L171" s="8"/>
      <c r="M171" s="135"/>
      <c r="N171" s="43"/>
    </row>
    <row r="172" spans="1:14" ht="15" customHeight="1">
      <c r="A172" s="408"/>
      <c r="B172" s="13"/>
      <c r="C172" s="15" t="s">
        <v>65</v>
      </c>
      <c r="D172" s="113"/>
      <c r="E172" s="402"/>
      <c r="F172" s="403"/>
      <c r="G172" s="403"/>
      <c r="H172" s="403"/>
      <c r="I172" s="403"/>
      <c r="J172" s="403"/>
      <c r="K172" s="403"/>
      <c r="L172" s="404"/>
      <c r="M172" s="136"/>
      <c r="N172" s="37" t="s">
        <v>415</v>
      </c>
    </row>
    <row r="173" spans="1:14" ht="17.25" customHeight="1" thickBot="1">
      <c r="A173" s="408"/>
      <c r="B173" s="13"/>
      <c r="C173" s="15"/>
      <c r="D173" s="113"/>
      <c r="E173" s="405"/>
      <c r="F173" s="406"/>
      <c r="G173" s="406"/>
      <c r="H173" s="406"/>
      <c r="I173" s="406"/>
      <c r="J173" s="406"/>
      <c r="K173" s="406"/>
      <c r="L173" s="407"/>
      <c r="M173" s="136"/>
      <c r="N173" s="43"/>
    </row>
    <row r="174" spans="1:14" ht="7.5" customHeight="1">
      <c r="A174" s="408"/>
      <c r="B174" s="13"/>
      <c r="C174" s="16"/>
      <c r="D174" s="109"/>
      <c r="E174" s="15"/>
      <c r="F174" s="15"/>
      <c r="G174" s="8"/>
      <c r="H174" s="8"/>
      <c r="I174" s="8"/>
      <c r="J174" s="8"/>
      <c r="K174" s="8"/>
      <c r="L174" s="8"/>
      <c r="M174" s="135"/>
      <c r="N174" s="43"/>
    </row>
    <row r="175" spans="1:14" ht="17.25" customHeight="1">
      <c r="A175" s="408"/>
      <c r="B175" s="409" t="s">
        <v>99</v>
      </c>
      <c r="C175" s="410"/>
      <c r="D175" s="103"/>
      <c r="E175" s="46"/>
      <c r="F175" s="46"/>
      <c r="G175" s="46"/>
      <c r="H175" s="46"/>
      <c r="I175" s="46"/>
      <c r="J175" s="46"/>
      <c r="K175" s="46"/>
      <c r="L175" s="46"/>
      <c r="M175" s="46"/>
      <c r="N175" s="49"/>
    </row>
    <row r="176" spans="1:14" ht="7.5" customHeight="1" thickBot="1">
      <c r="A176" s="408"/>
      <c r="B176" s="13"/>
      <c r="C176" s="16"/>
      <c r="D176" s="109"/>
      <c r="E176" s="28"/>
      <c r="F176" s="28"/>
      <c r="G176" s="28"/>
      <c r="L176" s="26"/>
      <c r="M176" s="133"/>
      <c r="N176" s="43"/>
    </row>
    <row r="177" spans="1:14" ht="17.25" customHeight="1" thickBot="1">
      <c r="A177" s="408"/>
      <c r="B177" s="13"/>
      <c r="C177" s="28" t="s">
        <v>73</v>
      </c>
      <c r="D177" s="112"/>
      <c r="E177" s="51" t="s">
        <v>215</v>
      </c>
      <c r="G177" s="28"/>
      <c r="H177" s="26" t="s">
        <v>85</v>
      </c>
      <c r="I177" s="391">
        <v>3</v>
      </c>
      <c r="J177" s="392"/>
      <c r="K177" s="1" t="s">
        <v>89</v>
      </c>
      <c r="M177" s="130"/>
      <c r="N177" s="208" t="s">
        <v>430</v>
      </c>
    </row>
    <row r="178" spans="1:14" ht="7.5" customHeight="1" thickBot="1">
      <c r="A178" s="408"/>
      <c r="B178" s="13"/>
      <c r="C178" s="8"/>
      <c r="D178" s="107"/>
      <c r="F178" s="8"/>
      <c r="G178" s="8"/>
      <c r="I178" s="8"/>
      <c r="K178" s="27"/>
      <c r="L178" s="27"/>
      <c r="M178" s="134"/>
      <c r="N178" s="208"/>
    </row>
    <row r="179" spans="1:14" ht="17.25" customHeight="1" thickBot="1">
      <c r="A179" s="408"/>
      <c r="B179" s="13"/>
      <c r="C179" s="28" t="s">
        <v>74</v>
      </c>
      <c r="D179" s="112"/>
      <c r="E179" s="51" t="s">
        <v>215</v>
      </c>
      <c r="G179" s="28"/>
      <c r="H179" s="26" t="s">
        <v>85</v>
      </c>
      <c r="I179" s="391">
        <v>3</v>
      </c>
      <c r="J179" s="392"/>
      <c r="K179" s="1" t="s">
        <v>89</v>
      </c>
      <c r="M179" s="130"/>
      <c r="N179" s="208" t="s">
        <v>431</v>
      </c>
    </row>
    <row r="180" spans="1:14" ht="17.25" customHeight="1" thickBot="1">
      <c r="A180" s="408"/>
      <c r="B180" s="13"/>
      <c r="C180" s="8"/>
      <c r="D180" s="107"/>
      <c r="F180" s="8"/>
      <c r="G180" s="8"/>
      <c r="I180" s="8"/>
      <c r="K180" s="27"/>
      <c r="L180" s="27"/>
      <c r="M180" s="134"/>
      <c r="N180" s="208"/>
    </row>
    <row r="181" spans="1:14" ht="15" customHeight="1" thickBot="1">
      <c r="A181" s="408"/>
      <c r="B181" s="13"/>
      <c r="C181" s="28" t="s">
        <v>75</v>
      </c>
      <c r="D181" s="112"/>
      <c r="E181" s="51" t="s">
        <v>215</v>
      </c>
      <c r="G181" s="28"/>
      <c r="H181" s="26" t="s">
        <v>85</v>
      </c>
      <c r="I181" s="391">
        <v>10</v>
      </c>
      <c r="J181" s="392"/>
      <c r="K181" s="1" t="s">
        <v>90</v>
      </c>
      <c r="M181" s="130"/>
      <c r="N181" s="208" t="s">
        <v>432</v>
      </c>
    </row>
    <row r="182" spans="1:14" ht="17.25" customHeight="1" thickBot="1">
      <c r="A182" s="408"/>
      <c r="B182" s="13"/>
      <c r="C182" s="8"/>
      <c r="D182" s="107"/>
      <c r="F182" s="8"/>
      <c r="G182" s="8"/>
      <c r="H182" s="8"/>
      <c r="I182" s="8"/>
      <c r="J182" s="8"/>
      <c r="K182" s="8"/>
      <c r="L182" s="8"/>
      <c r="M182" s="135"/>
      <c r="N182" s="208"/>
    </row>
    <row r="183" spans="1:14" ht="17.25" customHeight="1" thickBot="1">
      <c r="A183" s="408"/>
      <c r="B183" s="13"/>
      <c r="C183" s="28" t="s">
        <v>76</v>
      </c>
      <c r="D183" s="112"/>
      <c r="E183" s="51" t="s">
        <v>215</v>
      </c>
      <c r="G183" s="28"/>
      <c r="H183" s="26" t="s">
        <v>85</v>
      </c>
      <c r="I183" s="391">
        <v>10</v>
      </c>
      <c r="J183" s="392"/>
      <c r="K183" s="1" t="s">
        <v>91</v>
      </c>
      <c r="M183" s="130"/>
      <c r="N183" s="208" t="s">
        <v>432</v>
      </c>
    </row>
    <row r="184" spans="1:14" ht="17.25" customHeight="1" thickBot="1">
      <c r="A184" s="408"/>
      <c r="B184" s="13"/>
      <c r="C184" s="8"/>
      <c r="D184" s="107"/>
      <c r="F184" s="8"/>
      <c r="G184" s="8"/>
      <c r="H184" s="8"/>
      <c r="I184" s="8"/>
      <c r="J184" s="8"/>
      <c r="K184" s="8"/>
      <c r="L184" s="8"/>
      <c r="M184" s="135"/>
      <c r="N184" s="208"/>
    </row>
    <row r="185" spans="1:14" ht="18.75" customHeight="1">
      <c r="A185" s="408"/>
      <c r="B185" s="13"/>
      <c r="C185" s="15" t="s">
        <v>65</v>
      </c>
      <c r="D185" s="113"/>
      <c r="E185" s="402"/>
      <c r="F185" s="403"/>
      <c r="G185" s="403"/>
      <c r="H185" s="403"/>
      <c r="I185" s="403"/>
      <c r="J185" s="403"/>
      <c r="K185" s="403"/>
      <c r="L185" s="404"/>
      <c r="M185" s="136"/>
      <c r="N185" s="43" t="s">
        <v>415</v>
      </c>
    </row>
    <row r="186" spans="1:14" ht="17.25" customHeight="1" thickBot="1">
      <c r="A186" s="408"/>
      <c r="B186" s="13"/>
      <c r="C186" s="15"/>
      <c r="D186" s="113"/>
      <c r="E186" s="405"/>
      <c r="F186" s="406"/>
      <c r="G186" s="406"/>
      <c r="H186" s="406"/>
      <c r="I186" s="406"/>
      <c r="J186" s="406"/>
      <c r="K186" s="406"/>
      <c r="L186" s="407"/>
      <c r="M186" s="136"/>
      <c r="N186" s="43"/>
    </row>
    <row r="187" spans="1:14" ht="7.5" customHeight="1">
      <c r="A187" s="408"/>
      <c r="B187" s="13"/>
      <c r="C187" s="16"/>
      <c r="D187" s="109"/>
      <c r="E187" s="15"/>
      <c r="F187" s="15"/>
      <c r="G187" s="8"/>
      <c r="H187" s="8"/>
      <c r="I187" s="8"/>
      <c r="J187" s="8"/>
      <c r="K187" s="8"/>
      <c r="L187" s="8"/>
      <c r="M187" s="135"/>
      <c r="N187" s="43"/>
    </row>
    <row r="188" spans="1:14" ht="17.25" customHeight="1">
      <c r="A188" s="408"/>
      <c r="B188" s="409" t="s">
        <v>100</v>
      </c>
      <c r="C188" s="410"/>
      <c r="D188" s="103"/>
      <c r="E188" s="46"/>
      <c r="F188" s="46"/>
      <c r="G188" s="46"/>
      <c r="H188" s="46"/>
      <c r="I188" s="46"/>
      <c r="J188" s="46"/>
      <c r="K188" s="46"/>
      <c r="L188" s="46"/>
      <c r="M188" s="46"/>
      <c r="N188" s="49"/>
    </row>
    <row r="189" spans="1:14" ht="7.5" customHeight="1" thickBot="1">
      <c r="A189" s="408"/>
      <c r="B189" s="13"/>
      <c r="C189" s="16"/>
      <c r="D189" s="109"/>
      <c r="E189" s="28"/>
      <c r="F189" s="28"/>
      <c r="G189" s="28"/>
      <c r="L189" s="26"/>
      <c r="M189" s="133"/>
      <c r="N189" s="43"/>
    </row>
    <row r="190" spans="1:14" ht="17.25" customHeight="1" thickBot="1">
      <c r="A190" s="408"/>
      <c r="B190" s="13"/>
      <c r="C190" s="28" t="s">
        <v>77</v>
      </c>
      <c r="D190" s="112"/>
      <c r="E190" s="51" t="s">
        <v>215</v>
      </c>
      <c r="G190" s="28"/>
      <c r="H190" s="26" t="s">
        <v>85</v>
      </c>
      <c r="I190" s="391">
        <v>100</v>
      </c>
      <c r="J190" s="392"/>
      <c r="K190" s="1" t="s">
        <v>88</v>
      </c>
      <c r="M190" s="130"/>
      <c r="N190" s="208" t="s">
        <v>433</v>
      </c>
    </row>
    <row r="191" spans="1:14" ht="7.5" customHeight="1" thickBot="1">
      <c r="A191" s="408"/>
      <c r="B191" s="13"/>
      <c r="C191" s="8"/>
      <c r="D191" s="107"/>
      <c r="F191" s="8"/>
      <c r="G191" s="8"/>
      <c r="I191" s="8"/>
      <c r="K191" s="27"/>
      <c r="L191" s="27"/>
      <c r="M191" s="134"/>
      <c r="N191" s="208"/>
    </row>
    <row r="192" spans="1:14" ht="17.25" customHeight="1" thickBot="1">
      <c r="A192" s="408"/>
      <c r="B192" s="13"/>
      <c r="C192" s="28" t="s">
        <v>78</v>
      </c>
      <c r="D192" s="112"/>
      <c r="E192" s="51" t="s">
        <v>215</v>
      </c>
      <c r="G192" s="28"/>
      <c r="H192" s="26" t="s">
        <v>85</v>
      </c>
      <c r="I192" s="391">
        <v>100</v>
      </c>
      <c r="J192" s="392"/>
      <c r="K192" s="1" t="s">
        <v>88</v>
      </c>
      <c r="M192" s="130"/>
      <c r="N192" s="208" t="s">
        <v>433</v>
      </c>
    </row>
    <row r="193" spans="1:14" ht="7.5" customHeight="1" thickBot="1">
      <c r="A193" s="408"/>
      <c r="B193" s="13"/>
      <c r="C193" s="8"/>
      <c r="D193" s="107"/>
      <c r="F193" s="8"/>
      <c r="G193" s="8"/>
      <c r="I193" s="8"/>
      <c r="K193" s="27"/>
      <c r="L193" s="27"/>
      <c r="M193" s="134"/>
      <c r="N193" s="208"/>
    </row>
    <row r="194" spans="1:14" ht="17.25" customHeight="1" thickBot="1">
      <c r="A194" s="408"/>
      <c r="B194" s="13"/>
      <c r="C194" s="28" t="s">
        <v>79</v>
      </c>
      <c r="D194" s="112"/>
      <c r="E194" s="51" t="s">
        <v>215</v>
      </c>
      <c r="G194" s="28"/>
      <c r="H194" s="26" t="s">
        <v>85</v>
      </c>
      <c r="I194" s="391">
        <v>30</v>
      </c>
      <c r="J194" s="392"/>
      <c r="K194" s="1" t="s">
        <v>86</v>
      </c>
      <c r="M194" s="130"/>
      <c r="N194" s="208" t="s">
        <v>434</v>
      </c>
    </row>
    <row r="195" spans="1:14" ht="7.5" customHeight="1" thickBot="1">
      <c r="A195" s="408"/>
      <c r="B195" s="13"/>
      <c r="C195" s="8"/>
      <c r="D195" s="107"/>
      <c r="F195" s="8"/>
      <c r="G195" s="8"/>
      <c r="H195" s="8"/>
      <c r="I195" s="8"/>
      <c r="J195" s="8"/>
      <c r="K195" s="8"/>
      <c r="L195" s="8"/>
      <c r="M195" s="135"/>
      <c r="N195" s="208"/>
    </row>
    <row r="196" spans="1:14" ht="17.25" customHeight="1" thickBot="1">
      <c r="A196" s="408"/>
      <c r="B196" s="13"/>
      <c r="C196" s="28" t="s">
        <v>80</v>
      </c>
      <c r="D196" s="112"/>
      <c r="E196" s="51" t="s">
        <v>215</v>
      </c>
      <c r="G196" s="28"/>
      <c r="H196" s="26" t="s">
        <v>85</v>
      </c>
      <c r="I196" s="391">
        <v>3</v>
      </c>
      <c r="J196" s="392"/>
      <c r="K196" s="1" t="s">
        <v>86</v>
      </c>
      <c r="M196" s="130"/>
      <c r="N196" s="208" t="s">
        <v>423</v>
      </c>
    </row>
    <row r="197" spans="1:14" ht="7.5" customHeight="1" thickBot="1">
      <c r="A197" s="408"/>
      <c r="B197" s="13"/>
      <c r="C197" s="8"/>
      <c r="D197" s="107"/>
      <c r="F197" s="8"/>
      <c r="G197" s="8"/>
      <c r="H197" s="8"/>
      <c r="I197" s="8"/>
      <c r="J197" s="8"/>
      <c r="K197" s="8"/>
      <c r="L197" s="8"/>
      <c r="M197" s="135"/>
      <c r="N197" s="43"/>
    </row>
    <row r="198" spans="1:14" ht="17.25" customHeight="1" thickBot="1">
      <c r="A198" s="408"/>
      <c r="B198" s="13"/>
      <c r="C198" s="15" t="s">
        <v>65</v>
      </c>
      <c r="D198" s="113"/>
      <c r="E198" s="399"/>
      <c r="F198" s="400"/>
      <c r="G198" s="400"/>
      <c r="H198" s="400"/>
      <c r="I198" s="400"/>
      <c r="J198" s="400"/>
      <c r="K198" s="400"/>
      <c r="L198" s="401"/>
      <c r="M198" s="137"/>
      <c r="N198" s="43" t="s">
        <v>415</v>
      </c>
    </row>
    <row r="199" spans="1:14" ht="7.5" customHeight="1">
      <c r="A199" s="408"/>
      <c r="B199" s="13"/>
      <c r="C199" s="16"/>
      <c r="D199" s="109"/>
      <c r="E199" s="15"/>
      <c r="F199" s="15"/>
      <c r="G199" s="8"/>
      <c r="H199" s="8"/>
      <c r="I199" s="8"/>
      <c r="J199" s="8"/>
      <c r="K199" s="8"/>
      <c r="L199" s="8"/>
      <c r="M199" s="135"/>
      <c r="N199" s="43"/>
    </row>
    <row r="200" spans="1:14" ht="17.25" customHeight="1">
      <c r="A200" s="408"/>
      <c r="B200" s="409" t="s">
        <v>101</v>
      </c>
      <c r="C200" s="410"/>
      <c r="D200" s="103"/>
      <c r="E200" s="44"/>
      <c r="F200" s="44"/>
      <c r="G200" s="48"/>
      <c r="H200" s="48"/>
      <c r="I200" s="48"/>
      <c r="J200" s="48"/>
      <c r="K200" s="48"/>
      <c r="L200" s="48"/>
      <c r="M200" s="48"/>
      <c r="N200" s="49"/>
    </row>
    <row r="201" spans="1:14" ht="7.5" customHeight="1" thickBot="1">
      <c r="A201" s="408"/>
      <c r="B201" s="13"/>
      <c r="C201" s="16"/>
      <c r="D201" s="109"/>
      <c r="E201" s="15"/>
      <c r="F201" s="15"/>
      <c r="G201" s="8"/>
      <c r="H201" s="8"/>
      <c r="I201" s="8"/>
      <c r="J201" s="8"/>
      <c r="K201" s="8"/>
      <c r="L201" s="8"/>
      <c r="M201" s="135"/>
      <c r="N201" s="43"/>
    </row>
    <row r="202" spans="1:14" ht="17.25" customHeight="1" thickBot="1">
      <c r="A202" s="408"/>
      <c r="B202" s="13"/>
      <c r="C202" s="28" t="s">
        <v>81</v>
      </c>
      <c r="D202" s="112"/>
      <c r="E202" s="51" t="s">
        <v>215</v>
      </c>
      <c r="G202" s="28"/>
      <c r="H202" s="26" t="s">
        <v>85</v>
      </c>
      <c r="I202" s="391">
        <v>100</v>
      </c>
      <c r="J202" s="392"/>
      <c r="K202" s="1" t="s">
        <v>86</v>
      </c>
      <c r="M202" s="130"/>
      <c r="N202" s="208" t="s">
        <v>435</v>
      </c>
    </row>
    <row r="203" spans="1:14" ht="7.5" customHeight="1" thickBot="1">
      <c r="A203" s="408"/>
      <c r="B203" s="13"/>
      <c r="C203" s="8"/>
      <c r="D203" s="107"/>
      <c r="F203" s="8"/>
      <c r="G203" s="8"/>
      <c r="I203" s="8"/>
      <c r="K203" s="27"/>
      <c r="L203" s="27"/>
      <c r="M203" s="134"/>
      <c r="N203" s="208"/>
    </row>
    <row r="204" spans="1:14" ht="17.25" customHeight="1" thickBot="1">
      <c r="A204" s="408"/>
      <c r="B204" s="13"/>
      <c r="C204" s="28" t="s">
        <v>82</v>
      </c>
      <c r="D204" s="112"/>
      <c r="E204" s="51" t="s">
        <v>215</v>
      </c>
      <c r="G204" s="28"/>
      <c r="H204" s="26" t="s">
        <v>85</v>
      </c>
      <c r="I204" s="391">
        <v>10</v>
      </c>
      <c r="J204" s="392"/>
      <c r="K204" s="1" t="s">
        <v>88</v>
      </c>
      <c r="M204" s="130"/>
      <c r="N204" s="208" t="s">
        <v>436</v>
      </c>
    </row>
    <row r="205" spans="1:14" ht="7.5" customHeight="1" thickBot="1">
      <c r="A205" s="408"/>
      <c r="B205" s="13"/>
      <c r="C205" s="8"/>
      <c r="D205" s="107"/>
      <c r="F205" s="8"/>
      <c r="G205" s="8"/>
      <c r="I205" s="8"/>
      <c r="K205" s="27"/>
      <c r="L205" s="27"/>
      <c r="M205" s="134"/>
      <c r="N205" s="208"/>
    </row>
    <row r="206" spans="1:14" ht="15.75" customHeight="1" thickBot="1">
      <c r="A206" s="408"/>
      <c r="B206" s="13"/>
      <c r="C206" s="28" t="s">
        <v>83</v>
      </c>
      <c r="D206" s="112"/>
      <c r="E206" s="51" t="s">
        <v>215</v>
      </c>
      <c r="G206" s="28"/>
      <c r="H206" s="26" t="s">
        <v>85</v>
      </c>
      <c r="I206" s="391">
        <v>10</v>
      </c>
      <c r="J206" s="392"/>
      <c r="K206" s="1" t="s">
        <v>88</v>
      </c>
      <c r="M206" s="130"/>
      <c r="N206" s="208" t="s">
        <v>436</v>
      </c>
    </row>
    <row r="207" spans="1:14" ht="7.5" customHeight="1" thickBot="1">
      <c r="A207" s="408"/>
      <c r="B207" s="13"/>
      <c r="C207" s="8"/>
      <c r="D207" s="107"/>
      <c r="F207" s="8"/>
      <c r="G207" s="8"/>
      <c r="I207" s="8"/>
      <c r="K207" s="27"/>
      <c r="L207" s="27"/>
      <c r="M207" s="134"/>
      <c r="N207" s="208"/>
    </row>
    <row r="208" spans="1:14" ht="15.75" customHeight="1" thickBot="1">
      <c r="A208" s="408"/>
      <c r="B208" s="13"/>
      <c r="C208" s="224" t="s">
        <v>465</v>
      </c>
      <c r="D208" s="112"/>
      <c r="E208" s="225" t="s">
        <v>215</v>
      </c>
      <c r="F208" s="226"/>
      <c r="G208" s="224"/>
      <c r="H208" s="227" t="s">
        <v>85</v>
      </c>
      <c r="I208" s="376">
        <v>10</v>
      </c>
      <c r="J208" s="377"/>
      <c r="K208" s="226" t="s">
        <v>88</v>
      </c>
      <c r="M208" s="130"/>
      <c r="N208" s="208" t="s">
        <v>436</v>
      </c>
    </row>
    <row r="209" spans="1:20" ht="7.5" customHeight="1" thickBot="1">
      <c r="A209" s="408"/>
      <c r="B209" s="13"/>
      <c r="C209" s="8"/>
      <c r="D209" s="107"/>
      <c r="F209" s="8"/>
      <c r="G209" s="8"/>
      <c r="H209" s="8"/>
      <c r="I209" s="8"/>
      <c r="J209" s="8"/>
      <c r="K209" s="8"/>
      <c r="L209" s="8"/>
      <c r="M209" s="135"/>
      <c r="N209" s="43"/>
    </row>
    <row r="210" spans="1:20" ht="14.25" customHeight="1">
      <c r="A210" s="408"/>
      <c r="B210" s="13"/>
      <c r="C210" s="15" t="s">
        <v>65</v>
      </c>
      <c r="D210" s="113"/>
      <c r="E210" s="393"/>
      <c r="F210" s="394"/>
      <c r="G210" s="394"/>
      <c r="H210" s="394"/>
      <c r="I210" s="394"/>
      <c r="J210" s="394"/>
      <c r="K210" s="394"/>
      <c r="L210" s="395"/>
      <c r="M210" s="138"/>
      <c r="N210" s="43" t="s">
        <v>415</v>
      </c>
    </row>
    <row r="211" spans="1:20" ht="17.25" customHeight="1" thickBot="1">
      <c r="A211" s="408"/>
      <c r="B211" s="13"/>
      <c r="C211" s="16"/>
      <c r="D211" s="109"/>
      <c r="E211" s="396"/>
      <c r="F211" s="397"/>
      <c r="G211" s="397"/>
      <c r="H211" s="397"/>
      <c r="I211" s="397"/>
      <c r="J211" s="397"/>
      <c r="K211" s="397"/>
      <c r="L211" s="398"/>
      <c r="M211" s="138"/>
      <c r="N211" s="43"/>
    </row>
    <row r="212" spans="1:20" ht="7.5" customHeight="1">
      <c r="A212" s="408"/>
      <c r="B212" s="13"/>
      <c r="C212" s="16"/>
      <c r="D212" s="109"/>
      <c r="E212" s="15"/>
      <c r="F212" s="15"/>
      <c r="G212" s="8"/>
      <c r="H212" s="8"/>
      <c r="I212" s="8"/>
      <c r="J212" s="8"/>
      <c r="K212" s="8"/>
      <c r="L212" s="8"/>
      <c r="M212" s="135"/>
      <c r="N212" s="43"/>
    </row>
    <row r="213" spans="1:20" ht="16.5" customHeight="1">
      <c r="B213" s="388" t="s">
        <v>14</v>
      </c>
      <c r="C213" s="389"/>
      <c r="D213" s="22"/>
      <c r="E213" s="22"/>
      <c r="F213" s="22"/>
      <c r="G213" s="22"/>
      <c r="H213" s="22"/>
      <c r="I213" s="22"/>
      <c r="J213" s="22"/>
      <c r="K213" s="22"/>
      <c r="L213" s="22"/>
      <c r="M213" s="22"/>
      <c r="N213" s="39"/>
    </row>
    <row r="214" spans="1:20">
      <c r="A214" s="408" t="s">
        <v>150</v>
      </c>
      <c r="B214" s="409" t="s">
        <v>102</v>
      </c>
      <c r="C214" s="410"/>
      <c r="D214" s="103"/>
      <c r="E214" s="46"/>
      <c r="F214" s="46"/>
      <c r="G214" s="46"/>
      <c r="H214" s="46"/>
      <c r="I214" s="46"/>
      <c r="J214" s="46"/>
      <c r="K214" s="46"/>
      <c r="L214" s="46"/>
      <c r="M214" s="46"/>
      <c r="N214" s="45"/>
      <c r="P214" s="384" t="s">
        <v>111</v>
      </c>
      <c r="Q214" s="384"/>
      <c r="R214" s="384"/>
      <c r="S214" s="384"/>
      <c r="T214" s="384"/>
    </row>
    <row r="215" spans="1:20" ht="14.5" thickBot="1">
      <c r="A215" s="408"/>
      <c r="B215" s="17"/>
      <c r="C215" s="20"/>
      <c r="D215" s="108"/>
      <c r="M215" s="130"/>
      <c r="N215" s="37"/>
      <c r="P215" s="384"/>
      <c r="Q215" s="384"/>
      <c r="R215" s="384"/>
      <c r="S215" s="384"/>
      <c r="T215" s="384"/>
    </row>
    <row r="216" spans="1:20" ht="14.5" thickBot="1">
      <c r="A216" s="408"/>
      <c r="B216" s="17"/>
      <c r="C216" s="20" t="s">
        <v>45</v>
      </c>
      <c r="D216" s="108"/>
      <c r="E216" s="370" t="s">
        <v>216</v>
      </c>
      <c r="F216" s="371"/>
      <c r="G216" s="371"/>
      <c r="H216" s="371"/>
      <c r="I216" s="371"/>
      <c r="J216" s="371"/>
      <c r="K216" s="371"/>
      <c r="L216" s="372"/>
      <c r="M216" s="119"/>
      <c r="N216" s="208" t="s">
        <v>389</v>
      </c>
      <c r="P216" s="384"/>
      <c r="Q216" s="384"/>
      <c r="R216" s="384"/>
      <c r="S216" s="384"/>
      <c r="T216" s="384"/>
    </row>
    <row r="217" spans="1:20" ht="14.5" thickBot="1">
      <c r="A217" s="408"/>
      <c r="B217" s="17"/>
      <c r="C217" s="20"/>
      <c r="D217" s="108"/>
      <c r="E217" s="6"/>
      <c r="F217" s="6"/>
      <c r="G217" s="6"/>
      <c r="H217" s="6"/>
      <c r="I217" s="6"/>
      <c r="J217" s="6"/>
      <c r="K217" s="6"/>
      <c r="L217" s="6"/>
      <c r="M217" s="127"/>
      <c r="N217" s="208"/>
      <c r="P217" s="384"/>
      <c r="Q217" s="384"/>
      <c r="R217" s="384"/>
      <c r="S217" s="384"/>
      <c r="T217" s="384"/>
    </row>
    <row r="218" spans="1:20" ht="14.5" thickBot="1">
      <c r="A218" s="408"/>
      <c r="B218" s="17"/>
      <c r="C218" s="20" t="s">
        <v>46</v>
      </c>
      <c r="D218" s="108"/>
      <c r="E218" s="411">
        <v>4</v>
      </c>
      <c r="F218" s="412"/>
      <c r="G218" s="15" t="s">
        <v>17</v>
      </c>
      <c r="H218" s="15"/>
      <c r="I218" s="15"/>
      <c r="J218" s="15"/>
      <c r="K218" s="15"/>
      <c r="L218" s="15"/>
      <c r="M218" s="120"/>
      <c r="N218" s="208" t="s">
        <v>389</v>
      </c>
      <c r="P218" s="384"/>
      <c r="Q218" s="384"/>
      <c r="R218" s="384"/>
      <c r="S218" s="384"/>
      <c r="T218" s="384"/>
    </row>
    <row r="219" spans="1:20" ht="14.5" thickBot="1">
      <c r="A219" s="408"/>
      <c r="B219" s="17"/>
      <c r="C219" s="20"/>
      <c r="D219" s="108"/>
      <c r="E219" s="15"/>
      <c r="F219" s="15"/>
      <c r="G219" s="15"/>
      <c r="H219" s="15"/>
      <c r="I219" s="15"/>
      <c r="J219" s="15"/>
      <c r="K219" s="15"/>
      <c r="L219" s="15"/>
      <c r="M219" s="120"/>
      <c r="N219" s="208"/>
    </row>
    <row r="220" spans="1:20" ht="14.5" thickBot="1">
      <c r="A220" s="408"/>
      <c r="B220" s="17"/>
      <c r="C220" s="20" t="s">
        <v>49</v>
      </c>
      <c r="D220" s="108"/>
      <c r="E220" s="370" t="s">
        <v>217</v>
      </c>
      <c r="F220" s="371"/>
      <c r="G220" s="371"/>
      <c r="H220" s="371"/>
      <c r="I220" s="371"/>
      <c r="J220" s="371"/>
      <c r="K220" s="371"/>
      <c r="L220" s="372"/>
      <c r="M220" s="119"/>
      <c r="N220" s="208" t="s">
        <v>389</v>
      </c>
    </row>
    <row r="221" spans="1:20" ht="14.5" thickBot="1">
      <c r="A221" s="408"/>
      <c r="B221" s="13"/>
      <c r="C221" s="20"/>
      <c r="D221" s="108"/>
      <c r="E221" s="6"/>
      <c r="F221" s="6"/>
      <c r="G221" s="6"/>
      <c r="H221" s="6"/>
      <c r="I221" s="6"/>
      <c r="J221" s="6"/>
      <c r="K221" s="6"/>
      <c r="L221" s="6"/>
      <c r="M221" s="127"/>
      <c r="N221" s="208"/>
    </row>
    <row r="222" spans="1:20" ht="14.5" thickBot="1">
      <c r="A222" s="408"/>
      <c r="B222" s="17"/>
      <c r="C222" s="20" t="s">
        <v>47</v>
      </c>
      <c r="D222" s="108"/>
      <c r="E222" s="370" t="s">
        <v>218</v>
      </c>
      <c r="F222" s="371"/>
      <c r="G222" s="371"/>
      <c r="H222" s="371"/>
      <c r="I222" s="371"/>
      <c r="J222" s="371"/>
      <c r="K222" s="371"/>
      <c r="L222" s="372"/>
      <c r="M222" s="119"/>
      <c r="N222" s="208" t="s">
        <v>389</v>
      </c>
    </row>
    <row r="223" spans="1:20" ht="14.5" thickBot="1">
      <c r="A223" s="408"/>
      <c r="B223" s="13"/>
      <c r="C223" s="20"/>
      <c r="D223" s="108"/>
      <c r="E223" s="6"/>
      <c r="F223" s="6"/>
      <c r="G223" s="6"/>
      <c r="H223" s="6"/>
      <c r="I223" s="6"/>
      <c r="J223" s="6"/>
      <c r="K223" s="6"/>
      <c r="L223" s="6"/>
      <c r="M223" s="127"/>
      <c r="N223" s="208"/>
    </row>
    <row r="224" spans="1:20" ht="14.5" thickBot="1">
      <c r="A224" s="408"/>
      <c r="B224" s="17"/>
      <c r="C224" s="20" t="s">
        <v>48</v>
      </c>
      <c r="D224" s="108"/>
      <c r="E224" s="411">
        <v>5</v>
      </c>
      <c r="F224" s="412"/>
      <c r="G224" s="15" t="s">
        <v>17</v>
      </c>
      <c r="H224" s="15"/>
      <c r="I224" s="15"/>
      <c r="J224" s="15"/>
      <c r="K224" s="15"/>
      <c r="L224" s="15"/>
      <c r="M224" s="120"/>
      <c r="N224" s="208" t="s">
        <v>389</v>
      </c>
    </row>
    <row r="225" spans="1:23" ht="14.5" thickBot="1">
      <c r="A225" s="408"/>
      <c r="B225" s="17"/>
      <c r="C225" s="20"/>
      <c r="D225" s="108"/>
      <c r="E225" s="15"/>
      <c r="F225" s="15"/>
      <c r="G225" s="15"/>
      <c r="H225" s="15"/>
      <c r="I225" s="15"/>
      <c r="J225" s="15"/>
      <c r="K225" s="15"/>
      <c r="L225" s="15"/>
      <c r="M225" s="120"/>
      <c r="N225" s="208"/>
    </row>
    <row r="226" spans="1:23" ht="14.5" thickBot="1">
      <c r="A226" s="408"/>
      <c r="B226" s="17"/>
      <c r="C226" s="20" t="s">
        <v>50</v>
      </c>
      <c r="D226" s="108"/>
      <c r="E226" s="370" t="s">
        <v>217</v>
      </c>
      <c r="F226" s="371"/>
      <c r="G226" s="371"/>
      <c r="H226" s="371"/>
      <c r="I226" s="371"/>
      <c r="J226" s="371"/>
      <c r="K226" s="371"/>
      <c r="L226" s="372"/>
      <c r="M226" s="119"/>
      <c r="N226" s="208" t="s">
        <v>389</v>
      </c>
    </row>
    <row r="227" spans="1:23">
      <c r="A227" s="408"/>
      <c r="B227" s="13"/>
      <c r="C227" s="16"/>
      <c r="D227" s="109"/>
      <c r="E227" s="16"/>
      <c r="F227" s="16"/>
      <c r="G227" s="16"/>
      <c r="H227" s="16"/>
      <c r="I227" s="16"/>
      <c r="J227" s="16"/>
      <c r="K227" s="16"/>
      <c r="L227" s="16"/>
      <c r="M227" s="139"/>
      <c r="N227" s="37"/>
    </row>
    <row r="228" spans="1:23">
      <c r="A228" s="408"/>
      <c r="B228" s="409" t="s">
        <v>103</v>
      </c>
      <c r="C228" s="410"/>
      <c r="D228" s="103"/>
      <c r="E228" s="46"/>
      <c r="F228" s="46"/>
      <c r="G228" s="46"/>
      <c r="H228" s="46"/>
      <c r="I228" s="46"/>
      <c r="J228" s="46"/>
      <c r="K228" s="46"/>
      <c r="L228" s="46"/>
      <c r="M228" s="46"/>
      <c r="N228" s="45"/>
    </row>
    <row r="229" spans="1:23" ht="14.5" thickBot="1">
      <c r="A229" s="408"/>
      <c r="B229" s="17"/>
      <c r="C229" s="20"/>
      <c r="D229" s="108"/>
      <c r="E229" s="6"/>
      <c r="F229" s="6"/>
      <c r="G229" s="6"/>
      <c r="H229" s="6"/>
      <c r="I229" s="6"/>
      <c r="J229" s="6"/>
      <c r="K229" s="6"/>
      <c r="L229" s="6"/>
      <c r="M229" s="127"/>
      <c r="N229" s="37"/>
    </row>
    <row r="230" spans="1:23" ht="14.5" thickBot="1">
      <c r="A230" s="408"/>
      <c r="B230" s="17"/>
      <c r="C230" s="20" t="s">
        <v>41</v>
      </c>
      <c r="D230" s="108"/>
      <c r="E230" s="370" t="s">
        <v>216</v>
      </c>
      <c r="F230" s="371"/>
      <c r="G230" s="371"/>
      <c r="H230" s="371"/>
      <c r="I230" s="371"/>
      <c r="J230" s="371"/>
      <c r="K230" s="371"/>
      <c r="L230" s="372"/>
      <c r="M230" s="119"/>
      <c r="N230" s="208" t="s">
        <v>389</v>
      </c>
    </row>
    <row r="231" spans="1:23" ht="14.5" thickBot="1">
      <c r="A231" s="408"/>
      <c r="B231" s="17"/>
      <c r="C231" s="20"/>
      <c r="D231" s="108"/>
      <c r="E231" s="6"/>
      <c r="F231" s="6"/>
      <c r="G231" s="6"/>
      <c r="H231" s="6"/>
      <c r="I231" s="6"/>
      <c r="J231" s="6"/>
      <c r="K231" s="6"/>
      <c r="L231" s="6"/>
      <c r="M231" s="127"/>
      <c r="N231" s="208"/>
    </row>
    <row r="232" spans="1:23" ht="14.5" thickBot="1">
      <c r="A232" s="408"/>
      <c r="B232" s="17"/>
      <c r="C232" s="20" t="s">
        <v>42</v>
      </c>
      <c r="D232" s="108"/>
      <c r="E232" s="411">
        <v>4</v>
      </c>
      <c r="F232" s="412"/>
      <c r="G232" s="15" t="s">
        <v>17</v>
      </c>
      <c r="H232" s="15"/>
      <c r="I232" s="15"/>
      <c r="J232" s="15"/>
      <c r="K232" s="15"/>
      <c r="L232" s="15"/>
      <c r="M232" s="120"/>
      <c r="N232" s="208" t="s">
        <v>389</v>
      </c>
      <c r="P232" s="384" t="s">
        <v>437</v>
      </c>
      <c r="Q232" s="384"/>
      <c r="R232" s="384"/>
      <c r="S232" s="384"/>
      <c r="T232" s="384"/>
      <c r="U232" s="384"/>
      <c r="V232" s="384"/>
      <c r="W232" s="384"/>
    </row>
    <row r="233" spans="1:23" ht="14.5" thickBot="1">
      <c r="A233" s="408"/>
      <c r="B233" s="17"/>
      <c r="C233" s="20"/>
      <c r="D233" s="108"/>
      <c r="E233" s="15"/>
      <c r="F233" s="15"/>
      <c r="G233" s="15"/>
      <c r="H233" s="15"/>
      <c r="I233" s="15"/>
      <c r="J233" s="15"/>
      <c r="K233" s="15"/>
      <c r="L233" s="15"/>
      <c r="M233" s="120"/>
      <c r="N233" s="208"/>
      <c r="P233" s="384"/>
      <c r="Q233" s="384"/>
      <c r="R233" s="384"/>
      <c r="S233" s="384"/>
      <c r="T233" s="384"/>
      <c r="U233" s="384"/>
      <c r="V233" s="384"/>
      <c r="W233" s="384"/>
    </row>
    <row r="234" spans="1:23" ht="14.5" thickBot="1">
      <c r="A234" s="408"/>
      <c r="B234" s="17"/>
      <c r="C234" s="20" t="s">
        <v>51</v>
      </c>
      <c r="D234" s="108"/>
      <c r="E234" s="370" t="s">
        <v>440</v>
      </c>
      <c r="F234" s="371"/>
      <c r="G234" s="371"/>
      <c r="H234" s="371"/>
      <c r="I234" s="371"/>
      <c r="J234" s="371"/>
      <c r="K234" s="371"/>
      <c r="L234" s="372"/>
      <c r="M234" s="119"/>
      <c r="N234" s="208" t="s">
        <v>389</v>
      </c>
      <c r="P234" s="384"/>
      <c r="Q234" s="384"/>
      <c r="R234" s="384"/>
      <c r="S234" s="384"/>
      <c r="T234" s="384"/>
      <c r="U234" s="384"/>
      <c r="V234" s="384"/>
      <c r="W234" s="384"/>
    </row>
    <row r="235" spans="1:23" ht="14.5" thickBot="1">
      <c r="A235" s="408"/>
      <c r="B235" s="17"/>
      <c r="C235" s="20"/>
      <c r="D235" s="108"/>
      <c r="E235" s="6"/>
      <c r="F235" s="6"/>
      <c r="G235" s="6"/>
      <c r="H235" s="6"/>
      <c r="I235" s="6"/>
      <c r="J235" s="6"/>
      <c r="K235" s="6"/>
      <c r="L235" s="6"/>
      <c r="M235" s="127"/>
      <c r="N235" s="208"/>
      <c r="P235" s="384"/>
      <c r="Q235" s="384"/>
      <c r="R235" s="384"/>
      <c r="S235" s="384"/>
      <c r="T235" s="384"/>
      <c r="U235" s="384"/>
      <c r="V235" s="384"/>
      <c r="W235" s="384"/>
    </row>
    <row r="236" spans="1:23" ht="14.5" thickBot="1">
      <c r="A236" s="408"/>
      <c r="B236" s="17"/>
      <c r="C236" s="20" t="s">
        <v>43</v>
      </c>
      <c r="D236" s="108"/>
      <c r="E236" s="370" t="s">
        <v>218</v>
      </c>
      <c r="F236" s="371"/>
      <c r="G236" s="371"/>
      <c r="H236" s="371"/>
      <c r="I236" s="371"/>
      <c r="J236" s="371"/>
      <c r="K236" s="371"/>
      <c r="L236" s="372"/>
      <c r="M236" s="119"/>
      <c r="N236" s="208" t="s">
        <v>389</v>
      </c>
      <c r="P236" s="384"/>
      <c r="Q236" s="384"/>
      <c r="R236" s="384"/>
      <c r="S236" s="384"/>
      <c r="T236" s="384"/>
      <c r="U236" s="384"/>
      <c r="V236" s="384"/>
      <c r="W236" s="384"/>
    </row>
    <row r="237" spans="1:23" ht="14.5" thickBot="1">
      <c r="A237" s="408"/>
      <c r="B237" s="17"/>
      <c r="C237" s="20"/>
      <c r="D237" s="108"/>
      <c r="E237" s="6"/>
      <c r="F237" s="6"/>
      <c r="G237" s="6"/>
      <c r="H237" s="6"/>
      <c r="I237" s="6"/>
      <c r="J237" s="6"/>
      <c r="K237" s="6"/>
      <c r="L237" s="6"/>
      <c r="M237" s="127"/>
      <c r="N237" s="208"/>
      <c r="P237" s="384"/>
      <c r="Q237" s="384"/>
      <c r="R237" s="384"/>
      <c r="S237" s="384"/>
      <c r="T237" s="384"/>
      <c r="U237" s="384"/>
      <c r="V237" s="384"/>
      <c r="W237" s="384"/>
    </row>
    <row r="238" spans="1:23" ht="14.5" thickBot="1">
      <c r="A238" s="408"/>
      <c r="B238" s="17"/>
      <c r="C238" s="20" t="s">
        <v>44</v>
      </c>
      <c r="D238" s="108"/>
      <c r="E238" s="411">
        <v>6</v>
      </c>
      <c r="F238" s="412"/>
      <c r="G238" s="15" t="s">
        <v>17</v>
      </c>
      <c r="H238" s="15"/>
      <c r="I238" s="15"/>
      <c r="J238" s="15"/>
      <c r="K238" s="15"/>
      <c r="L238" s="15"/>
      <c r="M238" s="120"/>
      <c r="N238" s="208" t="s">
        <v>389</v>
      </c>
      <c r="P238" s="384"/>
      <c r="Q238" s="384"/>
      <c r="R238" s="384"/>
      <c r="S238" s="384"/>
      <c r="T238" s="384"/>
      <c r="U238" s="384"/>
      <c r="V238" s="384"/>
      <c r="W238" s="384"/>
    </row>
    <row r="239" spans="1:23" ht="14.5" thickBot="1">
      <c r="A239" s="408"/>
      <c r="B239" s="17"/>
      <c r="C239" s="20"/>
      <c r="D239" s="108"/>
      <c r="E239" s="15"/>
      <c r="F239" s="15"/>
      <c r="G239" s="15"/>
      <c r="H239" s="15"/>
      <c r="I239" s="15"/>
      <c r="J239" s="15"/>
      <c r="K239" s="15"/>
      <c r="L239" s="15"/>
      <c r="M239" s="120"/>
      <c r="N239" s="208"/>
      <c r="P239" s="384"/>
      <c r="Q239" s="384"/>
      <c r="R239" s="384"/>
      <c r="S239" s="384"/>
      <c r="T239" s="384"/>
      <c r="U239" s="384"/>
      <c r="V239" s="384"/>
      <c r="W239" s="384"/>
    </row>
    <row r="240" spans="1:23" ht="14.5" thickBot="1">
      <c r="A240" s="408"/>
      <c r="B240" s="17"/>
      <c r="C240" s="20" t="s">
        <v>52</v>
      </c>
      <c r="D240" s="108"/>
      <c r="E240" s="370" t="s">
        <v>442</v>
      </c>
      <c r="F240" s="371"/>
      <c r="G240" s="371"/>
      <c r="H240" s="371"/>
      <c r="I240" s="371"/>
      <c r="J240" s="371"/>
      <c r="K240" s="371"/>
      <c r="L240" s="372"/>
      <c r="M240" s="119"/>
      <c r="N240" s="208" t="s">
        <v>389</v>
      </c>
      <c r="P240" s="384"/>
      <c r="Q240" s="384"/>
      <c r="R240" s="384"/>
      <c r="S240" s="384"/>
      <c r="T240" s="384"/>
      <c r="U240" s="384"/>
      <c r="V240" s="384"/>
      <c r="W240" s="384"/>
    </row>
    <row r="241" spans="1:30">
      <c r="A241" s="408"/>
      <c r="B241" s="29"/>
      <c r="C241" s="30"/>
      <c r="D241" s="114"/>
      <c r="E241" s="31"/>
      <c r="F241" s="31"/>
      <c r="G241" s="31"/>
      <c r="H241" s="31"/>
      <c r="I241" s="31"/>
      <c r="J241" s="31"/>
      <c r="K241" s="31"/>
      <c r="L241" s="31"/>
      <c r="M241" s="132"/>
      <c r="N241" s="38"/>
      <c r="P241" s="384"/>
      <c r="Q241" s="384"/>
      <c r="R241" s="384"/>
      <c r="S241" s="384"/>
      <c r="T241" s="384"/>
      <c r="U241" s="384"/>
      <c r="V241" s="384"/>
      <c r="W241" s="384"/>
    </row>
    <row r="242" spans="1:30">
      <c r="P242" s="384"/>
      <c r="Q242" s="384"/>
      <c r="R242" s="384"/>
      <c r="S242" s="384"/>
      <c r="T242" s="384"/>
      <c r="U242" s="384"/>
      <c r="V242" s="384"/>
      <c r="W242" s="384"/>
    </row>
    <row r="243" spans="1:30">
      <c r="P243" s="384"/>
      <c r="Q243" s="384"/>
      <c r="R243" s="384"/>
      <c r="S243" s="384"/>
      <c r="T243" s="384"/>
      <c r="U243" s="384"/>
      <c r="V243" s="384"/>
      <c r="W243" s="384"/>
    </row>
    <row r="244" spans="1:30">
      <c r="G244" s="1" t="s">
        <v>438</v>
      </c>
      <c r="P244" s="169"/>
      <c r="Q244" s="169"/>
      <c r="R244" s="169"/>
      <c r="S244" s="169"/>
      <c r="T244" s="169"/>
      <c r="V244" s="1" t="s">
        <v>166</v>
      </c>
      <c r="W244" t="s">
        <v>177</v>
      </c>
      <c r="Z244" s="1" t="s">
        <v>236</v>
      </c>
      <c r="AD244" s="1" t="s">
        <v>233</v>
      </c>
    </row>
    <row r="245" spans="1:30">
      <c r="G245" s="1" t="s">
        <v>439</v>
      </c>
      <c r="P245" s="169"/>
      <c r="Q245" s="169"/>
      <c r="R245" s="169"/>
      <c r="S245" s="169"/>
      <c r="T245" s="169"/>
      <c r="W245" t="s">
        <v>178</v>
      </c>
      <c r="Z245" s="1" t="s">
        <v>231</v>
      </c>
      <c r="AD245" s="1" t="s">
        <v>234</v>
      </c>
    </row>
    <row r="246" spans="1:30">
      <c r="A246" s="1"/>
      <c r="G246" s="1" t="s">
        <v>441</v>
      </c>
      <c r="N246" s="1"/>
      <c r="P246" s="169"/>
      <c r="Q246" s="169"/>
      <c r="R246" s="169"/>
      <c r="S246" s="169"/>
      <c r="T246" s="169"/>
      <c r="W246" t="s">
        <v>179</v>
      </c>
      <c r="Z246" s="1" t="s">
        <v>232</v>
      </c>
    </row>
    <row r="247" spans="1:30">
      <c r="A247" s="1"/>
      <c r="G247" s="1" t="s">
        <v>443</v>
      </c>
      <c r="N247" s="1"/>
      <c r="P247" s="169"/>
      <c r="Q247" s="169"/>
      <c r="R247" s="169"/>
      <c r="S247" s="169"/>
      <c r="T247" s="169"/>
      <c r="W247" s="2" t="s">
        <v>207</v>
      </c>
    </row>
    <row r="248" spans="1:30">
      <c r="A248" s="1"/>
      <c r="N248" s="1"/>
      <c r="P248" s="169"/>
      <c r="Q248" s="169"/>
      <c r="R248" s="169"/>
      <c r="S248" s="169"/>
      <c r="T248" s="169"/>
      <c r="W248" s="1" t="s">
        <v>208</v>
      </c>
    </row>
    <row r="249" spans="1:30">
      <c r="A249" s="1"/>
      <c r="N249" s="1"/>
      <c r="P249" s="169"/>
      <c r="Q249" s="169"/>
      <c r="R249" s="169"/>
      <c r="S249" s="169"/>
      <c r="T249" s="169"/>
      <c r="W249" s="1" t="s">
        <v>209</v>
      </c>
    </row>
    <row r="250" spans="1:30">
      <c r="A250" s="1"/>
      <c r="N250" s="1"/>
      <c r="P250" s="169"/>
      <c r="Q250" s="169"/>
      <c r="R250" s="169"/>
      <c r="S250" s="169"/>
      <c r="T250" s="169"/>
      <c r="W250" s="1" t="s">
        <v>210</v>
      </c>
    </row>
    <row r="251" spans="1:30">
      <c r="A251" s="1"/>
      <c r="N251" s="1"/>
      <c r="P251" s="169"/>
      <c r="Q251" s="169"/>
      <c r="R251" s="169"/>
      <c r="S251" s="169"/>
      <c r="T251" s="169"/>
      <c r="W251" s="1" t="s">
        <v>230</v>
      </c>
    </row>
    <row r="252" spans="1:30">
      <c r="A252" s="1"/>
      <c r="N252" s="1"/>
      <c r="P252" s="169"/>
      <c r="Q252" s="169"/>
      <c r="R252" s="169"/>
      <c r="S252" s="169"/>
      <c r="T252" s="169"/>
    </row>
    <row r="253" spans="1:30">
      <c r="A253" s="1"/>
      <c r="N253" s="1"/>
      <c r="P253" s="169"/>
      <c r="Q253" s="169"/>
      <c r="R253" s="169"/>
      <c r="S253" s="169"/>
      <c r="T253" s="169"/>
    </row>
    <row r="254" spans="1:30">
      <c r="A254" s="1"/>
      <c r="N254" s="1"/>
      <c r="P254" s="169"/>
      <c r="Q254" s="169"/>
      <c r="R254" s="169"/>
      <c r="S254" s="169"/>
      <c r="T254" s="169"/>
    </row>
    <row r="255" spans="1:30">
      <c r="A255" s="1"/>
      <c r="N255" s="1"/>
      <c r="P255" s="169"/>
      <c r="Q255" s="169"/>
      <c r="R255" s="169"/>
      <c r="S255" s="169"/>
      <c r="T255" s="169"/>
    </row>
    <row r="256" spans="1:30">
      <c r="A256" s="1"/>
      <c r="N256" s="1"/>
      <c r="P256" s="169"/>
      <c r="Q256" s="169"/>
      <c r="R256" s="169"/>
      <c r="S256" s="169"/>
      <c r="T256" s="169"/>
    </row>
    <row r="257" spans="1:20">
      <c r="A257" s="1"/>
      <c r="N257" s="1"/>
      <c r="P257" s="169"/>
      <c r="Q257" s="169"/>
      <c r="R257" s="169"/>
      <c r="S257" s="169"/>
      <c r="T257" s="169"/>
    </row>
    <row r="258" spans="1:20">
      <c r="A258" s="1"/>
      <c r="N258" s="1"/>
      <c r="P258" s="169"/>
      <c r="Q258" s="169"/>
      <c r="R258" s="169"/>
      <c r="S258" s="169"/>
      <c r="T258" s="169"/>
    </row>
    <row r="259" spans="1:20">
      <c r="A259" s="1"/>
      <c r="N259" s="1"/>
      <c r="P259" s="169"/>
      <c r="Q259" s="169"/>
      <c r="R259" s="169"/>
      <c r="S259" s="169"/>
      <c r="T259" s="169"/>
    </row>
  </sheetData>
  <sheetProtection selectLockedCells="1"/>
  <mergeCells count="139">
    <mergeCell ref="P44:T52"/>
    <mergeCell ref="G71:J71"/>
    <mergeCell ref="G97:J97"/>
    <mergeCell ref="P232:W243"/>
    <mergeCell ref="A60:A101"/>
    <mergeCell ref="E7:L7"/>
    <mergeCell ref="B4:N4"/>
    <mergeCell ref="B34:C34"/>
    <mergeCell ref="I36:J36"/>
    <mergeCell ref="E36:F36"/>
    <mergeCell ref="B7:C7"/>
    <mergeCell ref="B8:C8"/>
    <mergeCell ref="E12:L12"/>
    <mergeCell ref="E16:L16"/>
    <mergeCell ref="E18:L18"/>
    <mergeCell ref="E28:L28"/>
    <mergeCell ref="E32:K32"/>
    <mergeCell ref="B52:C52"/>
    <mergeCell ref="A52:A57"/>
    <mergeCell ref="E101:L101"/>
    <mergeCell ref="E91:L91"/>
    <mergeCell ref="E14:L14"/>
    <mergeCell ref="E22:L22"/>
    <mergeCell ref="E26:L26"/>
    <mergeCell ref="E30:K30"/>
    <mergeCell ref="B213:C213"/>
    <mergeCell ref="B148:C148"/>
    <mergeCell ref="B175:C175"/>
    <mergeCell ref="B188:C188"/>
    <mergeCell ref="B200:C200"/>
    <mergeCell ref="I131:J131"/>
    <mergeCell ref="I133:J133"/>
    <mergeCell ref="I137:J137"/>
    <mergeCell ref="E38:F38"/>
    <mergeCell ref="I38:J38"/>
    <mergeCell ref="E42:F42"/>
    <mergeCell ref="B44:C44"/>
    <mergeCell ref="E48:K48"/>
    <mergeCell ref="E50:K50"/>
    <mergeCell ref="I40:L40"/>
    <mergeCell ref="I42:J42"/>
    <mergeCell ref="E65:L65"/>
    <mergeCell ref="E62:L62"/>
    <mergeCell ref="E67:L67"/>
    <mergeCell ref="E69:F69"/>
    <mergeCell ref="E71:F71"/>
    <mergeCell ref="B104:C104"/>
    <mergeCell ref="E83:F83"/>
    <mergeCell ref="P54:T56"/>
    <mergeCell ref="F56:G56"/>
    <mergeCell ref="H56:L56"/>
    <mergeCell ref="P36:T42"/>
    <mergeCell ref="A58:A59"/>
    <mergeCell ref="A127:A212"/>
    <mergeCell ref="B60:C60"/>
    <mergeCell ref="B77:C77"/>
    <mergeCell ref="E79:L79"/>
    <mergeCell ref="I183:J183"/>
    <mergeCell ref="B58:C58"/>
    <mergeCell ref="I143:J143"/>
    <mergeCell ref="I194:J194"/>
    <mergeCell ref="I177:J177"/>
    <mergeCell ref="I179:J179"/>
    <mergeCell ref="I181:J181"/>
    <mergeCell ref="I190:J190"/>
    <mergeCell ref="E89:L89"/>
    <mergeCell ref="B87:N87"/>
    <mergeCell ref="E93:L93"/>
    <mergeCell ref="E95:F95"/>
    <mergeCell ref="E97:F97"/>
    <mergeCell ref="E99:F99"/>
    <mergeCell ref="B125:N125"/>
    <mergeCell ref="P127:T137"/>
    <mergeCell ref="E185:L186"/>
    <mergeCell ref="A214:A241"/>
    <mergeCell ref="B214:C214"/>
    <mergeCell ref="P214:T218"/>
    <mergeCell ref="E216:L216"/>
    <mergeCell ref="E218:F218"/>
    <mergeCell ref="E220:L220"/>
    <mergeCell ref="E222:L222"/>
    <mergeCell ref="E224:F224"/>
    <mergeCell ref="E226:L226"/>
    <mergeCell ref="B228:C228"/>
    <mergeCell ref="E230:L230"/>
    <mergeCell ref="E232:F232"/>
    <mergeCell ref="E234:L234"/>
    <mergeCell ref="E236:L236"/>
    <mergeCell ref="E238:F238"/>
    <mergeCell ref="E240:L240"/>
    <mergeCell ref="E172:L173"/>
    <mergeCell ref="E145:L146"/>
    <mergeCell ref="B127:C127"/>
    <mergeCell ref="I154:J154"/>
    <mergeCell ref="I160:J160"/>
    <mergeCell ref="I141:J141"/>
    <mergeCell ref="E75:L75"/>
    <mergeCell ref="E85:L85"/>
    <mergeCell ref="E81:L81"/>
    <mergeCell ref="B103:N103"/>
    <mergeCell ref="I202:J202"/>
    <mergeCell ref="I196:J196"/>
    <mergeCell ref="E210:L211"/>
    <mergeCell ref="E198:L198"/>
    <mergeCell ref="I192:J192"/>
    <mergeCell ref="I129:J129"/>
    <mergeCell ref="I139:J139"/>
    <mergeCell ref="I204:J204"/>
    <mergeCell ref="I206:J206"/>
    <mergeCell ref="I156:J156"/>
    <mergeCell ref="I162:J162"/>
    <mergeCell ref="I164:J164"/>
    <mergeCell ref="I166:J166"/>
    <mergeCell ref="I168:J168"/>
    <mergeCell ref="I158:J158"/>
    <mergeCell ref="E24:L24"/>
    <mergeCell ref="E46:K46"/>
    <mergeCell ref="I208:J208"/>
    <mergeCell ref="I170:J170"/>
    <mergeCell ref="I135:J135"/>
    <mergeCell ref="P23:T26"/>
    <mergeCell ref="E20:L20"/>
    <mergeCell ref="G105:J105"/>
    <mergeCell ref="B106:B112"/>
    <mergeCell ref="B115:B123"/>
    <mergeCell ref="G115:J115"/>
    <mergeCell ref="G117:J117"/>
    <mergeCell ref="G119:J119"/>
    <mergeCell ref="G123:J123"/>
    <mergeCell ref="G121:J121"/>
    <mergeCell ref="G106:J106"/>
    <mergeCell ref="G108:J108"/>
    <mergeCell ref="G110:J110"/>
    <mergeCell ref="G112:J112"/>
    <mergeCell ref="G114:J114"/>
    <mergeCell ref="P62:T65"/>
    <mergeCell ref="P67:T71"/>
    <mergeCell ref="P77:T125"/>
    <mergeCell ref="E73:F73"/>
  </mergeCells>
  <phoneticPr fontId="3"/>
  <conditionalFormatting sqref="E95:F95">
    <cfRule type="expression" dxfId="14" priority="7">
      <formula>$E$89="利用者の家族等への引き渡し"</formula>
    </cfRule>
    <cfRule type="expression" dxfId="13" priority="8">
      <formula>$E$89="屋内安全確保"</formula>
    </cfRule>
  </conditionalFormatting>
  <conditionalFormatting sqref="E97:F97">
    <cfRule type="expression" dxfId="12" priority="1">
      <formula>$E$89="利用者の家族等への引き渡し"</formula>
    </cfRule>
    <cfRule type="expression" dxfId="11" priority="2">
      <formula>$E$89="屋内安全確保"</formula>
    </cfRule>
  </conditionalFormatting>
  <conditionalFormatting sqref="E99:F99">
    <cfRule type="expression" dxfId="10" priority="5">
      <formula>$E$89="利用者の家族等への引き渡し"</formula>
    </cfRule>
    <cfRule type="expression" dxfId="9" priority="6">
      <formula>$E$89="屋内安全確保"</formula>
    </cfRule>
  </conditionalFormatting>
  <conditionalFormatting sqref="E91:L91">
    <cfRule type="expression" dxfId="8" priority="13">
      <formula>$E$89="利用者の家族等への引き渡し"</formula>
    </cfRule>
    <cfRule type="expression" dxfId="7" priority="14">
      <formula>$E$89="屋内安全確保"</formula>
    </cfRule>
  </conditionalFormatting>
  <conditionalFormatting sqref="E93:L93">
    <cfRule type="expression" dxfId="6" priority="11">
      <formula>$E$89="利用者の家族等への引き渡し"</formula>
    </cfRule>
    <cfRule type="expression" dxfId="5" priority="12">
      <formula>$E$89="屋内安全確保"</formula>
    </cfRule>
  </conditionalFormatting>
  <conditionalFormatting sqref="E101:L101">
    <cfRule type="expression" dxfId="4" priority="9">
      <formula>$E$89="利用者の家族等への引き渡し"</formula>
    </cfRule>
    <cfRule type="expression" dxfId="3" priority="10">
      <formula>$E$89="屋内安全確保"</formula>
    </cfRule>
  </conditionalFormatting>
  <conditionalFormatting sqref="K97">
    <cfRule type="expression" dxfId="2" priority="3">
      <formula>$E$89="利用者の家族等への引き渡し"</formula>
    </cfRule>
    <cfRule type="expression" dxfId="1" priority="4">
      <formula>$E$89="屋内安全確保"</formula>
    </cfRule>
  </conditionalFormatting>
  <dataValidations count="21">
    <dataValidation type="whole" allowBlank="1" showInputMessage="1" showErrorMessage="1" errorTitle="西暦の入力" error="4桁の西暦で記載下さい" sqref="E10:E11" xr:uid="{00000000-0002-0000-0000-000000000000}">
      <formula1>1900</formula1>
      <formula2>2100</formula2>
    </dataValidation>
    <dataValidation type="list" allowBlank="1" showInputMessage="1" showErrorMessage="1" errorTitle="月の入力" error="月を選択して下さい" sqref="G10:G11" xr:uid="{00000000-0002-0000-0000-000001000000}">
      <formula1>"1,2,3,4,5,6,7,8,9,10,11,12"</formula1>
    </dataValidation>
    <dataValidation type="list" allowBlank="1" showInputMessage="1" showErrorMessage="1" errorTitle="日にちの入力" error="日にちを選択して下さい" sqref="I10:I11" xr:uid="{00000000-0002-0000-0000-000002000000}">
      <formula1>"1,2,3,4,5,6,7,8,9,10,11,12,13,14,15,16,17,18,19,20,21,22,23,24,25,26,27,28,29,30,31"</formula1>
    </dataValidation>
    <dataValidation type="list" allowBlank="1" showInputMessage="1" showErrorMessage="1" sqref="E71:F71" xr:uid="{00000000-0002-0000-0000-000003000000}">
      <formula1>"徒歩,車両"</formula1>
    </dataValidation>
    <dataValidation type="list" allowBlank="1" showInputMessage="1" showErrorMessage="1" sqref="E218:F218 E232:F232 E224:F224 E238:F238" xr:uid="{00000000-0002-0000-0000-000004000000}">
      <formula1>"１,２,３,４,５,６,７,８,９,１０,１１,１２"</formula1>
    </dataValidation>
    <dataValidation type="list" allowBlank="1" showInputMessage="1" sqref="E220:L220 E226:L226" xr:uid="{00000000-0002-0000-0000-000005000000}">
      <formula1>"防災情報及び避難誘導,防災情報,避難誘導"</formula1>
    </dataValidation>
    <dataValidation type="list" allowBlank="1" showInputMessage="1" sqref="E222:L222 E230:L230 E216:L216 E236:L236" xr:uid="{00000000-0002-0000-0000-000006000000}">
      <formula1>"新規採用の従業員,全従業員,全従業員及び利用者"</formula1>
    </dataValidation>
    <dataValidation type="list" allowBlank="1" showInputMessage="1" sqref="E240:L240 E234:L234" xr:uid="{00000000-0002-0000-0000-000007000000}">
      <formula1>"情報伝達訓練,情報伝達訓練、避難経路の確認,ハザードマップ等を活用した図上訓練,総合的な避難訓練"</formula1>
    </dataValidation>
    <dataValidation type="list" allowBlank="1" showInputMessage="1" showErrorMessage="1" sqref="I40:L40" xr:uid="{00000000-0002-0000-0000-000008000000}">
      <formula1>"平日と同じ,平日と異なる"</formula1>
    </dataValidation>
    <dataValidation operator="greaterThanOrEqual" allowBlank="1" showInputMessage="1" showErrorMessage="1" sqref="I129 I131 I133 I137 I139 I141 I143 I166 I208 I154 I156 I158 I160 I162 I164 I177 I179 I181 I183 I190 I192 I194 I196 I202 I204 I206 I168 I170 I135" xr:uid="{00000000-0002-0000-0000-000009000000}"/>
    <dataValidation type="list" allowBlank="1" showInputMessage="1" showErrorMessage="1" sqref="E129 E131 E133 E137 E139 E141 E143 E150 E154 E156 E158 E160 E162 E164 E166 E208 E152 E204 E181 E183 E177 E194 E196 E179 E190 E202 E192 E206 E168 E170 E135" xr:uid="{00000000-0002-0000-0000-00000A000000}">
      <formula1>"有,無"</formula1>
    </dataValidation>
    <dataValidation type="list" allowBlank="1" showInputMessage="1" showErrorMessage="1" sqref="E54:E56" xr:uid="{00000000-0002-0000-0000-00000B000000}">
      <formula1>"✔,"</formula1>
    </dataValidation>
    <dataValidation type="list" allowBlank="1" showInputMessage="1" showErrorMessage="1" sqref="E65:L65" xr:uid="{00000000-0002-0000-0000-00000C000000}">
      <formula1>"　,（避難先が避難了解済み）"</formula1>
    </dataValidation>
    <dataValidation type="list" allowBlank="1" showInputMessage="1" showErrorMessage="1" sqref="E28:L28" xr:uid="{00000000-0002-0000-0000-00000D000000}">
      <formula1>$W$244:$W$246</formula1>
    </dataValidation>
    <dataValidation type="list" allowBlank="1" showInputMessage="1" showErrorMessage="1" sqref="E75 E85:E86 E102 E124" xr:uid="{00000000-0002-0000-0000-00000E000000}">
      <formula1>$W$247:$W$250</formula1>
    </dataValidation>
    <dataValidation type="list" allowBlank="1" showInputMessage="1" showErrorMessage="1" sqref="E101:L101" xr:uid="{00000000-0002-0000-0000-00000F000000}">
      <formula1>$W$251:$W$252</formula1>
    </dataValidation>
    <dataValidation type="list" allowBlank="1" showInputMessage="1" showErrorMessage="1" sqref="E89:L89" xr:uid="{00000000-0002-0000-0000-000010000000}">
      <formula1>$Z$244:$Z$246</formula1>
    </dataValidation>
    <dataValidation type="list" allowBlank="1" showInputMessage="1" showErrorMessage="1" sqref="E97:F97" xr:uid="{00000000-0002-0000-0000-000011000000}">
      <formula1>$AD$244:$AD$246</formula1>
    </dataValidation>
    <dataValidation type="list" allowBlank="1" showInputMessage="1" showErrorMessage="1" sqref="E32:K32" xr:uid="{23B9282C-9AFF-452C-929B-F3276FB7292E}">
      <formula1>"平屋,2階建,3階建,4階建以上"</formula1>
    </dataValidation>
    <dataValidation type="list" allowBlank="1" showInputMessage="1" showErrorMessage="1" sqref="E30:K30" xr:uid="{E1FC8C4B-AF05-4711-AE20-AE6F90D2C3E7}">
      <formula1>"鉄筋コンクリート,木造,鉄骨,鉄筋鉄骨コンクリート"</formula1>
    </dataValidation>
    <dataValidation type="list" allowBlank="1" showInputMessage="1" showErrorMessage="1" sqref="E46:K46" xr:uid="{CFE1B08B-3200-4F63-94E3-1578DE15A0B0}">
      <formula1>"レベル１（L1）,レベル２（L2）"</formula1>
    </dataValidation>
  </dataValidations>
  <pageMargins left="0.7" right="0.7" top="0.75" bottom="0.75" header="0.3" footer="0.3"/>
  <pageSetup paperSize="9" scale="69" fitToHeight="0" orientation="portrait" r:id="rId1"/>
  <rowBreaks count="3" manualBreakCount="3">
    <brk id="57" max="13" man="1"/>
    <brk id="124" max="13" man="1"/>
    <brk id="212" max="13" man="1"/>
  </rowBreaks>
  <colBreaks count="1" manualBreakCount="1">
    <brk id="14" max="29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83F0FCA-59FB-4983-B346-01D0D3896B2C}">
          <x14:formula1>
            <xm:f>Sheet1!$A$2:$A$14</xm:f>
          </x14:formula1>
          <xm:sqref>E26:L26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Y320"/>
  <sheetViews>
    <sheetView showGridLines="0" tabSelected="1" view="pageBreakPreview" zoomScale="89" zoomScaleNormal="100" zoomScaleSheetLayoutView="89" workbookViewId="0"/>
  </sheetViews>
  <sheetFormatPr defaultColWidth="9" defaultRowHeight="13"/>
  <cols>
    <col min="1" max="1" width="9" style="90" customWidth="1"/>
    <col min="2" max="6" width="9" style="90"/>
    <col min="7" max="8" width="9.6328125" style="90" customWidth="1"/>
    <col min="9" max="9" width="9" style="90"/>
    <col min="10" max="10" width="10.453125" style="90" customWidth="1"/>
    <col min="11" max="11" width="3" style="90" customWidth="1"/>
    <col min="12" max="12" width="18.81640625" style="90" customWidth="1"/>
    <col min="13" max="13" width="1.90625" style="90" customWidth="1"/>
    <col min="14" max="14" width="11.453125" style="90" customWidth="1"/>
    <col min="15" max="15" width="9" style="90" customWidth="1"/>
    <col min="16" max="16384" width="9" style="90"/>
  </cols>
  <sheetData>
    <row r="1" spans="1:11" ht="17.25" customHeight="1">
      <c r="H1" s="442" t="s">
        <v>470</v>
      </c>
      <c r="I1" s="442"/>
      <c r="J1" s="442"/>
      <c r="K1" s="442"/>
    </row>
    <row r="2" spans="1:11" ht="17.25" customHeight="1"/>
    <row r="3" spans="1:11" ht="17.25" customHeight="1"/>
    <row r="4" spans="1:11" ht="17.25" customHeight="1">
      <c r="H4" s="336"/>
      <c r="I4" s="336"/>
    </row>
    <row r="5" spans="1:11" ht="17.25" customHeight="1">
      <c r="H5" s="336"/>
      <c r="I5" s="336"/>
    </row>
    <row r="6" spans="1:11" ht="17.25" customHeight="1"/>
    <row r="7" spans="1:11" ht="17.25" customHeight="1"/>
    <row r="8" spans="1:11" ht="17.25" customHeight="1"/>
    <row r="9" spans="1:11" ht="17.25" customHeight="1"/>
    <row r="10" spans="1:11" ht="17.25" customHeight="1"/>
    <row r="11" spans="1:11" ht="17.25" customHeight="1"/>
    <row r="12" spans="1:11" ht="17.25" customHeight="1">
      <c r="A12" s="443"/>
    </row>
    <row r="13" spans="1:11" ht="17.25" customHeight="1">
      <c r="A13" s="443"/>
    </row>
    <row r="14" spans="1:11" ht="17.25" customHeight="1">
      <c r="A14" s="305" t="s">
        <v>476</v>
      </c>
      <c r="B14" s="305"/>
      <c r="C14" s="305"/>
      <c r="D14" s="305"/>
      <c r="E14" s="305"/>
      <c r="F14" s="305"/>
      <c r="G14" s="305"/>
      <c r="H14" s="305"/>
      <c r="I14" s="305"/>
      <c r="J14" s="305"/>
      <c r="K14" s="444"/>
    </row>
    <row r="15" spans="1:11" ht="17.25" customHeight="1">
      <c r="A15" s="305"/>
      <c r="B15" s="305"/>
      <c r="C15" s="305"/>
      <c r="D15" s="305"/>
      <c r="E15" s="305"/>
      <c r="F15" s="305"/>
      <c r="G15" s="305"/>
      <c r="H15" s="305"/>
      <c r="I15" s="305"/>
      <c r="J15" s="305"/>
      <c r="K15" s="444"/>
    </row>
    <row r="16" spans="1:11" ht="17.25" customHeight="1">
      <c r="A16" s="186"/>
      <c r="B16" s="186"/>
      <c r="C16" s="186"/>
      <c r="D16" s="186"/>
      <c r="E16" s="186"/>
      <c r="F16" s="186"/>
      <c r="G16" s="186"/>
      <c r="H16" s="186"/>
      <c r="I16" s="186"/>
      <c r="J16" s="186"/>
      <c r="K16" s="444"/>
    </row>
    <row r="17" spans="1:11" ht="17.25" customHeight="1">
      <c r="A17" s="186"/>
      <c r="B17" s="186"/>
      <c r="C17" s="186"/>
      <c r="D17" s="186"/>
      <c r="E17" s="186"/>
      <c r="F17" s="186"/>
      <c r="G17" s="186"/>
      <c r="H17" s="186"/>
      <c r="I17" s="186"/>
      <c r="J17" s="186"/>
      <c r="K17" s="444"/>
    </row>
    <row r="18" spans="1:11" ht="17.25" customHeight="1">
      <c r="A18" s="186"/>
      <c r="B18" s="186"/>
      <c r="C18" s="186"/>
      <c r="D18" s="186"/>
      <c r="E18" s="186"/>
      <c r="F18" s="186"/>
      <c r="G18" s="186"/>
      <c r="H18" s="186"/>
      <c r="I18" s="186"/>
      <c r="J18" s="186"/>
      <c r="K18" s="444"/>
    </row>
    <row r="19" spans="1:11" ht="17.25" customHeight="1">
      <c r="A19" s="186"/>
      <c r="B19" s="186"/>
      <c r="C19" s="186"/>
      <c r="D19" s="186"/>
      <c r="E19" s="186"/>
      <c r="F19" s="186"/>
      <c r="G19" s="186"/>
      <c r="H19" s="186"/>
      <c r="I19" s="186"/>
      <c r="J19" s="186"/>
      <c r="K19" s="444"/>
    </row>
    <row r="20" spans="1:11" ht="17.25" customHeight="1">
      <c r="A20" s="186"/>
      <c r="B20" s="186"/>
      <c r="C20" s="186"/>
      <c r="D20" s="186"/>
      <c r="E20" s="186"/>
      <c r="F20" s="186"/>
      <c r="G20" s="186"/>
      <c r="H20" s="186"/>
      <c r="I20" s="186"/>
      <c r="J20" s="186"/>
      <c r="K20" s="444"/>
    </row>
    <row r="21" spans="1:11" ht="17.25" customHeight="1">
      <c r="A21" s="186"/>
      <c r="B21" s="186"/>
      <c r="C21" s="186"/>
      <c r="D21" s="186"/>
      <c r="E21" s="186"/>
      <c r="F21" s="186"/>
      <c r="G21" s="186"/>
      <c r="H21" s="186"/>
      <c r="I21" s="186"/>
      <c r="J21" s="186"/>
      <c r="K21" s="444"/>
    </row>
    <row r="22" spans="1:11" ht="17.25" customHeight="1">
      <c r="A22" s="186"/>
      <c r="B22" s="186"/>
      <c r="C22" s="186"/>
      <c r="D22" s="186"/>
      <c r="E22" s="186"/>
      <c r="F22" s="186"/>
      <c r="G22" s="186"/>
      <c r="H22" s="186"/>
      <c r="I22" s="186"/>
      <c r="J22" s="186"/>
      <c r="K22" s="444"/>
    </row>
    <row r="23" spans="1:11" ht="17.25" customHeight="1">
      <c r="A23" s="67"/>
      <c r="B23" s="67"/>
      <c r="C23" s="67"/>
      <c r="D23" s="67"/>
      <c r="E23" s="67"/>
      <c r="F23" s="67"/>
      <c r="G23" s="67"/>
      <c r="H23" s="67"/>
      <c r="I23" s="67"/>
      <c r="J23" s="67"/>
    </row>
    <row r="24" spans="1:11" ht="17.25" customHeight="1">
      <c r="A24" s="67"/>
      <c r="B24" s="67"/>
      <c r="C24" s="445" t="str">
        <f>"施 設 名："&amp;IF(入力シート!E12="","",入力シート!E12)</f>
        <v>施 設 名：特別養護老人ホーム○○</v>
      </c>
      <c r="D24" s="67"/>
      <c r="E24" s="67"/>
      <c r="F24" s="67"/>
      <c r="G24" s="67"/>
      <c r="H24" s="67"/>
      <c r="I24" s="67"/>
      <c r="J24" s="67"/>
    </row>
    <row r="25" spans="1:11" ht="17.25" customHeight="1">
      <c r="A25" s="67"/>
      <c r="B25" s="67"/>
      <c r="C25" s="67"/>
      <c r="D25" s="67"/>
      <c r="E25" s="67"/>
      <c r="F25" s="67"/>
      <c r="G25" s="67"/>
      <c r="H25" s="67"/>
      <c r="I25" s="67"/>
      <c r="J25" s="67"/>
    </row>
    <row r="26" spans="1:11" ht="17.25" customHeight="1">
      <c r="A26" s="67"/>
      <c r="B26" s="67"/>
      <c r="C26" s="445" t="str">
        <f>"所 在 地："&amp;入力シート!E20</f>
        <v>所 在 地：清水区三保○番○号</v>
      </c>
      <c r="D26" s="67"/>
      <c r="E26" s="67"/>
      <c r="F26" s="67"/>
      <c r="G26" s="67"/>
      <c r="H26" s="67"/>
      <c r="I26" s="67"/>
      <c r="J26" s="67"/>
    </row>
    <row r="27" spans="1:11" ht="17.25" customHeight="1"/>
    <row r="28" spans="1:11" ht="17.25" customHeight="1">
      <c r="C28" s="445" t="str">
        <f>"管 理 者："&amp;入力シート!E14</f>
        <v>管 理 者：静岡　太郎</v>
      </c>
      <c r="D28" s="445"/>
      <c r="E28" s="445"/>
      <c r="F28" s="445"/>
      <c r="G28" s="445"/>
      <c r="H28" s="445"/>
      <c r="I28" s="445"/>
      <c r="J28" s="445"/>
    </row>
    <row r="29" spans="1:11" ht="17.25" customHeight="1">
      <c r="C29" s="445"/>
      <c r="D29" s="445"/>
      <c r="E29" s="445"/>
      <c r="F29" s="445"/>
      <c r="G29" s="445"/>
      <c r="H29" s="445"/>
      <c r="I29" s="445"/>
      <c r="J29" s="445"/>
    </row>
    <row r="30" spans="1:11" ht="17.25" customHeight="1">
      <c r="C30" s="445" t="str">
        <f>"担 当 者："&amp;入力シート!E16</f>
        <v>担 当 者：〇〇次郎</v>
      </c>
      <c r="D30" s="445"/>
      <c r="E30" s="445"/>
      <c r="F30" s="445"/>
      <c r="G30" s="445"/>
      <c r="H30" s="445"/>
      <c r="I30" s="445"/>
      <c r="J30" s="445"/>
      <c r="K30" s="446"/>
    </row>
    <row r="31" spans="1:11" ht="17.25" customHeight="1">
      <c r="C31" s="445"/>
      <c r="D31" s="445"/>
      <c r="E31" s="445"/>
      <c r="F31" s="445"/>
      <c r="G31" s="445"/>
      <c r="H31" s="445"/>
      <c r="I31" s="445"/>
      <c r="J31" s="445"/>
      <c r="K31" s="446"/>
    </row>
    <row r="32" spans="1:11" ht="17.25" customHeight="1">
      <c r="C32" s="445" t="str">
        <f>"電話番号："&amp;入力シート!E22</f>
        <v>電話番号：054-221-1012</v>
      </c>
      <c r="D32" s="445"/>
      <c r="E32" s="445"/>
      <c r="F32" s="445"/>
      <c r="G32" s="445"/>
      <c r="H32" s="445"/>
      <c r="I32" s="445"/>
      <c r="J32" s="445"/>
      <c r="K32" s="447"/>
    </row>
    <row r="33" spans="1:10" ht="17.25" customHeight="1">
      <c r="B33" s="448"/>
    </row>
    <row r="34" spans="1:10" ht="17.25" customHeight="1">
      <c r="B34" s="448"/>
    </row>
    <row r="35" spans="1:10" ht="17.25" customHeight="1">
      <c r="B35" s="448"/>
    </row>
    <row r="36" spans="1:10" ht="17.25" customHeight="1">
      <c r="B36" s="448"/>
    </row>
    <row r="37" spans="1:10" ht="17.25" customHeight="1">
      <c r="B37" s="448"/>
      <c r="D37" s="449"/>
      <c r="E37" s="449"/>
      <c r="F37" s="449"/>
      <c r="G37" s="449"/>
      <c r="H37" s="449"/>
      <c r="I37" s="449"/>
      <c r="J37" s="449"/>
    </row>
    <row r="38" spans="1:10" ht="17.25" customHeight="1">
      <c r="A38" s="450"/>
      <c r="B38" s="450"/>
      <c r="C38" s="450"/>
      <c r="D38" s="450"/>
      <c r="E38" s="450"/>
      <c r="F38" s="450"/>
      <c r="G38" s="450"/>
      <c r="H38" s="450"/>
      <c r="I38" s="450"/>
      <c r="J38" s="450"/>
    </row>
    <row r="39" spans="1:10" ht="17.25" customHeight="1">
      <c r="A39" s="450"/>
      <c r="B39" s="450"/>
      <c r="C39" s="450"/>
      <c r="D39" s="450"/>
      <c r="E39" s="450"/>
      <c r="F39" s="450"/>
      <c r="G39" s="450"/>
      <c r="H39" s="450"/>
      <c r="I39" s="450"/>
      <c r="J39" s="450"/>
    </row>
    <row r="40" spans="1:10" ht="17.25" customHeight="1">
      <c r="A40" s="451" t="str">
        <f>入力シート!E10&amp;"年 "&amp;入力シート!G10&amp;"月　作成"</f>
        <v>2024年 5月　作成</v>
      </c>
      <c r="B40" s="451"/>
      <c r="C40" s="451"/>
      <c r="D40" s="451"/>
      <c r="E40" s="451"/>
      <c r="F40" s="451"/>
      <c r="G40" s="451"/>
      <c r="H40" s="451"/>
      <c r="I40" s="451"/>
      <c r="J40" s="451"/>
    </row>
    <row r="41" spans="1:10" ht="17.25" customHeight="1">
      <c r="A41" s="451"/>
      <c r="B41" s="451"/>
      <c r="C41" s="451"/>
      <c r="D41" s="451"/>
      <c r="E41" s="451"/>
      <c r="F41" s="451"/>
      <c r="G41" s="451"/>
      <c r="H41" s="451"/>
      <c r="I41" s="451"/>
      <c r="J41" s="451"/>
    </row>
    <row r="42" spans="1:10" ht="17.25" customHeight="1"/>
    <row r="43" spans="1:10" ht="17.25" customHeight="1"/>
    <row r="44" spans="1:10" ht="17.25" customHeight="1">
      <c r="A44" s="91"/>
    </row>
    <row r="45" spans="1:10" ht="17.25" customHeight="1">
      <c r="A45" s="91"/>
    </row>
    <row r="46" spans="1:10" ht="17.25" customHeight="1">
      <c r="A46" s="91"/>
    </row>
    <row r="47" spans="1:10" ht="17.25" customHeight="1"/>
    <row r="48" spans="1:10" ht="17.25" customHeight="1"/>
    <row r="49" spans="1:25" ht="17.25" customHeight="1">
      <c r="A49" s="91"/>
    </row>
    <row r="50" spans="1:25" ht="17.25" customHeight="1">
      <c r="A50" s="91"/>
    </row>
    <row r="51" spans="1:25" ht="16.5">
      <c r="A51" s="306" t="s">
        <v>3</v>
      </c>
      <c r="B51" s="306"/>
      <c r="C51" s="306"/>
      <c r="D51" s="306"/>
      <c r="E51" s="306"/>
      <c r="F51" s="306"/>
      <c r="G51" s="306"/>
      <c r="H51" s="306"/>
      <c r="I51" s="306"/>
      <c r="J51" s="306"/>
      <c r="K51" s="60"/>
    </row>
    <row r="52" spans="1:25" ht="17.25" customHeight="1">
      <c r="A52" s="268" t="s">
        <v>451</v>
      </c>
      <c r="B52" s="268"/>
      <c r="C52" s="268"/>
      <c r="D52" s="268"/>
      <c r="E52" s="268"/>
      <c r="F52" s="268"/>
      <c r="G52" s="268"/>
      <c r="H52" s="268"/>
      <c r="I52" s="268"/>
      <c r="J52" s="268"/>
      <c r="K52" s="58"/>
      <c r="Y52" s="90" t="s">
        <v>119</v>
      </c>
    </row>
    <row r="53" spans="1:25" ht="17.25" customHeight="1">
      <c r="A53" s="268"/>
      <c r="B53" s="268"/>
      <c r="C53" s="268"/>
      <c r="D53" s="268"/>
      <c r="E53" s="268"/>
      <c r="F53" s="268"/>
      <c r="G53" s="268"/>
      <c r="H53" s="268"/>
      <c r="I53" s="268"/>
      <c r="J53" s="268"/>
      <c r="K53" s="58"/>
    </row>
    <row r="54" spans="1:25" ht="17.25" customHeight="1">
      <c r="A54" s="268"/>
      <c r="B54" s="268"/>
      <c r="C54" s="268"/>
      <c r="D54" s="268"/>
      <c r="E54" s="268"/>
      <c r="F54" s="268"/>
      <c r="G54" s="268"/>
      <c r="H54" s="268"/>
      <c r="I54" s="268"/>
      <c r="J54" s="268"/>
      <c r="K54" s="58"/>
    </row>
    <row r="55" spans="1:25" ht="17.25" customHeight="1">
      <c r="A55" s="268"/>
      <c r="B55" s="268"/>
      <c r="C55" s="268"/>
      <c r="D55" s="268"/>
      <c r="E55" s="268"/>
      <c r="F55" s="268"/>
      <c r="G55" s="268"/>
      <c r="H55" s="268"/>
      <c r="I55" s="268"/>
      <c r="J55" s="268"/>
      <c r="K55" s="58"/>
    </row>
    <row r="56" spans="1:25" ht="17.25" customHeight="1">
      <c r="A56" s="268"/>
      <c r="B56" s="268"/>
      <c r="C56" s="268"/>
      <c r="D56" s="268"/>
      <c r="E56" s="268"/>
      <c r="F56" s="268"/>
      <c r="G56" s="268"/>
      <c r="H56" s="268"/>
      <c r="I56" s="268"/>
      <c r="J56" s="268"/>
      <c r="K56" s="58"/>
    </row>
    <row r="57" spans="1:25" ht="17.25" customHeight="1">
      <c r="A57" s="268"/>
      <c r="B57" s="268"/>
      <c r="C57" s="268"/>
      <c r="D57" s="268"/>
      <c r="E57" s="268"/>
      <c r="F57" s="268"/>
      <c r="G57" s="268"/>
      <c r="H57" s="268"/>
      <c r="I57" s="268"/>
      <c r="J57" s="268"/>
      <c r="K57" s="58"/>
    </row>
    <row r="58" spans="1:25" ht="17.25" customHeight="1">
      <c r="A58" s="58"/>
      <c r="B58" s="58"/>
      <c r="C58" s="58"/>
      <c r="D58" s="58"/>
      <c r="E58" s="58"/>
      <c r="F58" s="58"/>
      <c r="G58" s="58"/>
      <c r="H58" s="58"/>
      <c r="I58" s="58"/>
      <c r="J58" s="58"/>
      <c r="K58" s="58"/>
    </row>
    <row r="59" spans="1:25" ht="17.25" customHeight="1">
      <c r="A59" s="231" t="s">
        <v>19</v>
      </c>
      <c r="B59" s="231"/>
      <c r="C59" s="231"/>
      <c r="D59" s="231"/>
      <c r="E59" s="231"/>
      <c r="F59" s="231"/>
      <c r="G59" s="231"/>
      <c r="H59" s="231"/>
      <c r="I59" s="231"/>
      <c r="J59" s="231"/>
      <c r="K59" s="58"/>
    </row>
    <row r="60" spans="1:25" ht="17.25" customHeight="1">
      <c r="A60" s="237" t="s">
        <v>452</v>
      </c>
      <c r="B60" s="237"/>
      <c r="C60" s="237"/>
      <c r="D60" s="237"/>
      <c r="E60" s="237"/>
      <c r="F60" s="237"/>
      <c r="G60" s="237"/>
      <c r="H60" s="237"/>
      <c r="I60" s="237"/>
      <c r="J60" s="237"/>
      <c r="K60" s="58"/>
    </row>
    <row r="61" spans="1:25" ht="17.25" customHeight="1">
      <c r="A61" s="237"/>
      <c r="B61" s="237"/>
      <c r="C61" s="237"/>
      <c r="D61" s="237"/>
      <c r="E61" s="237"/>
      <c r="F61" s="237"/>
      <c r="G61" s="237"/>
      <c r="H61" s="237"/>
      <c r="I61" s="237"/>
      <c r="J61" s="237"/>
      <c r="K61" s="58"/>
    </row>
    <row r="62" spans="1:25" ht="17.25" customHeight="1">
      <c r="A62" s="58"/>
      <c r="B62" s="58"/>
      <c r="C62" s="58"/>
      <c r="D62" s="58"/>
      <c r="E62" s="58"/>
      <c r="F62" s="58"/>
      <c r="G62" s="58"/>
      <c r="H62" s="58"/>
      <c r="I62" s="58"/>
      <c r="J62" s="58"/>
      <c r="K62" s="58"/>
    </row>
    <row r="63" spans="1:25" ht="16.5">
      <c r="A63" s="306" t="s">
        <v>129</v>
      </c>
      <c r="B63" s="306"/>
      <c r="C63" s="306"/>
      <c r="D63" s="306"/>
      <c r="E63" s="306"/>
      <c r="F63" s="306"/>
      <c r="G63" s="306"/>
      <c r="H63" s="306"/>
      <c r="I63" s="306"/>
      <c r="J63" s="306"/>
      <c r="K63" s="60"/>
    </row>
    <row r="64" spans="1:25" ht="17.25" customHeight="1">
      <c r="A64" s="231" t="s">
        <v>130</v>
      </c>
      <c r="B64" s="231"/>
      <c r="C64" s="231"/>
      <c r="D64" s="231"/>
      <c r="E64" s="231"/>
      <c r="F64" s="231"/>
      <c r="G64" s="231"/>
      <c r="H64" s="231"/>
      <c r="I64" s="231"/>
      <c r="J64" s="231"/>
      <c r="K64" s="60"/>
    </row>
    <row r="65" spans="1:11" ht="16.5">
      <c r="A65" s="59" t="str">
        <f>IF(入力シート!E54="✔","☑","□")</f>
        <v>☑</v>
      </c>
      <c r="B65" s="60" t="s">
        <v>123</v>
      </c>
      <c r="C65" s="60"/>
      <c r="D65" s="60"/>
      <c r="E65" s="60"/>
      <c r="F65" s="60"/>
      <c r="G65" s="60"/>
      <c r="H65" s="60"/>
      <c r="I65" s="60"/>
      <c r="J65" s="60"/>
      <c r="K65" s="60"/>
    </row>
    <row r="66" spans="1:11" ht="16.5">
      <c r="A66" s="59" t="str">
        <f>IF(入力シート!E55="✔","☑","□")</f>
        <v>☑</v>
      </c>
      <c r="B66" s="60" t="s">
        <v>126</v>
      </c>
      <c r="C66" s="60"/>
      <c r="D66" s="60"/>
      <c r="E66" s="60"/>
      <c r="F66" s="60"/>
      <c r="G66" s="60"/>
      <c r="H66" s="60"/>
      <c r="I66" s="60"/>
      <c r="J66" s="60"/>
      <c r="K66" s="60"/>
    </row>
    <row r="67" spans="1:11" ht="16.5">
      <c r="A67" s="59" t="str">
        <f>IF(入力シート!E56="✔","☑","□")</f>
        <v>□</v>
      </c>
      <c r="B67" s="60" t="s">
        <v>65</v>
      </c>
      <c r="C67" s="59" t="s">
        <v>131</v>
      </c>
      <c r="D67" s="310" t="str">
        <f>IF(入力シート!E56="","",IF(入力シート!H56="","",入力シート!H56))</f>
        <v/>
      </c>
      <c r="E67" s="310"/>
      <c r="F67" s="310"/>
      <c r="G67" s="310"/>
      <c r="H67" s="310"/>
      <c r="I67" s="310"/>
      <c r="J67" s="60" t="s">
        <v>132</v>
      </c>
      <c r="K67" s="60"/>
    </row>
    <row r="68" spans="1:11" ht="18" customHeight="1">
      <c r="A68" s="61"/>
      <c r="B68" s="61"/>
      <c r="C68" s="61"/>
      <c r="D68" s="61"/>
      <c r="E68" s="61"/>
      <c r="F68" s="61"/>
      <c r="G68" s="61"/>
      <c r="H68" s="61"/>
      <c r="I68" s="61"/>
      <c r="J68" s="61"/>
      <c r="K68" s="61"/>
    </row>
    <row r="69" spans="1:11" ht="17.5">
      <c r="A69" s="306" t="s">
        <v>133</v>
      </c>
      <c r="B69" s="306"/>
      <c r="C69" s="306"/>
      <c r="D69" s="306"/>
      <c r="E69" s="306"/>
      <c r="F69" s="306"/>
      <c r="G69" s="306"/>
      <c r="H69" s="306"/>
      <c r="I69" s="306"/>
      <c r="J69" s="306"/>
      <c r="K69" s="61"/>
    </row>
    <row r="70" spans="1:11" ht="18" customHeight="1">
      <c r="A70" s="233" t="s">
        <v>20</v>
      </c>
      <c r="B70" s="233"/>
      <c r="C70" s="233"/>
      <c r="D70" s="233"/>
      <c r="E70" s="233"/>
      <c r="F70" s="233"/>
      <c r="G70" s="233"/>
      <c r="H70" s="233"/>
      <c r="I70" s="233"/>
      <c r="J70" s="233"/>
      <c r="K70" s="61"/>
    </row>
    <row r="71" spans="1:11" ht="17.5">
      <c r="A71" s="233"/>
      <c r="B71" s="233"/>
      <c r="C71" s="233"/>
      <c r="D71" s="233"/>
      <c r="E71" s="233"/>
      <c r="F71" s="233"/>
      <c r="G71" s="233"/>
      <c r="H71" s="233"/>
      <c r="I71" s="233"/>
      <c r="J71" s="233"/>
      <c r="K71" s="61"/>
    </row>
    <row r="72" spans="1:11" ht="17.5">
      <c r="A72" s="58"/>
      <c r="B72" s="58"/>
      <c r="C72" s="58"/>
      <c r="D72" s="58"/>
      <c r="E72" s="58"/>
      <c r="F72" s="58"/>
      <c r="G72" s="58"/>
      <c r="H72" s="58"/>
      <c r="I72" s="58"/>
      <c r="J72" s="58"/>
      <c r="K72" s="61"/>
    </row>
    <row r="73" spans="1:11" ht="18" thickBot="1">
      <c r="A73" s="315" t="s">
        <v>29</v>
      </c>
      <c r="B73" s="315"/>
      <c r="C73" s="315"/>
      <c r="D73" s="315"/>
      <c r="E73" s="315"/>
      <c r="F73" s="315"/>
      <c r="G73" s="315"/>
      <c r="H73" s="315"/>
      <c r="I73" s="315"/>
      <c r="J73" s="315"/>
      <c r="K73" s="61"/>
    </row>
    <row r="74" spans="1:11" ht="18" customHeight="1">
      <c r="A74" s="61"/>
      <c r="B74" s="293" t="s">
        <v>286</v>
      </c>
      <c r="C74" s="452"/>
      <c r="D74" s="453" t="str">
        <f>入力シート!E26</f>
        <v>保育園</v>
      </c>
      <c r="E74" s="454"/>
      <c r="F74" s="454"/>
      <c r="G74" s="454"/>
      <c r="H74" s="454"/>
      <c r="I74" s="455"/>
      <c r="J74" s="291"/>
      <c r="K74" s="61"/>
    </row>
    <row r="75" spans="1:11" ht="17.5">
      <c r="A75" s="61"/>
      <c r="B75" s="313" t="s">
        <v>396</v>
      </c>
      <c r="C75" s="314"/>
      <c r="D75" s="456" t="str">
        <f>入力シート!E28</f>
        <v>通所</v>
      </c>
      <c r="E75" s="457"/>
      <c r="F75" s="457"/>
      <c r="G75" s="457"/>
      <c r="H75" s="457"/>
      <c r="I75" s="458"/>
      <c r="J75" s="459"/>
      <c r="K75" s="61"/>
    </row>
    <row r="76" spans="1:11" ht="18" thickBot="1">
      <c r="A76" s="61"/>
      <c r="B76" s="460" t="s">
        <v>390</v>
      </c>
      <c r="C76" s="461"/>
      <c r="D76" s="462" t="str">
        <f>入力シート!E30</f>
        <v>鉄筋コンクリート</v>
      </c>
      <c r="E76" s="463"/>
      <c r="F76" s="464"/>
      <c r="G76" s="465" t="str">
        <f>入力シート!E32</f>
        <v>3階建</v>
      </c>
      <c r="H76" s="466"/>
      <c r="I76" s="467"/>
      <c r="J76" s="61"/>
      <c r="K76" s="61"/>
    </row>
    <row r="77" spans="1:11" ht="18" thickBot="1">
      <c r="A77" s="61"/>
      <c r="B77" s="61"/>
      <c r="C77" s="61"/>
      <c r="D77" s="230"/>
      <c r="E77" s="230"/>
      <c r="F77" s="468"/>
      <c r="G77" s="469"/>
      <c r="H77" s="469"/>
      <c r="I77" s="470"/>
      <c r="J77" s="61"/>
      <c r="K77" s="61"/>
    </row>
    <row r="78" spans="1:11" ht="17.5">
      <c r="A78" s="61"/>
      <c r="B78" s="293" t="s">
        <v>25</v>
      </c>
      <c r="C78" s="294"/>
      <c r="D78" s="294"/>
      <c r="E78" s="294"/>
      <c r="F78" s="294"/>
      <c r="G78" s="294"/>
      <c r="H78" s="294"/>
      <c r="I78" s="295"/>
      <c r="J78" s="61"/>
      <c r="K78" s="61"/>
    </row>
    <row r="79" spans="1:11" ht="17.5">
      <c r="A79" s="61"/>
      <c r="B79" s="313" t="s">
        <v>21</v>
      </c>
      <c r="C79" s="311"/>
      <c r="D79" s="311"/>
      <c r="E79" s="314"/>
      <c r="F79" s="307" t="s">
        <v>22</v>
      </c>
      <c r="G79" s="311"/>
      <c r="H79" s="311"/>
      <c r="I79" s="312"/>
      <c r="J79" s="61"/>
      <c r="K79" s="61"/>
    </row>
    <row r="80" spans="1:11" ht="17.5">
      <c r="A80" s="61"/>
      <c r="B80" s="313" t="s">
        <v>23</v>
      </c>
      <c r="C80" s="308"/>
      <c r="D80" s="307" t="s">
        <v>24</v>
      </c>
      <c r="E80" s="308"/>
      <c r="F80" s="307" t="s">
        <v>23</v>
      </c>
      <c r="G80" s="308"/>
      <c r="H80" s="307" t="s">
        <v>24</v>
      </c>
      <c r="I80" s="309"/>
      <c r="J80" s="61"/>
      <c r="K80" s="61"/>
    </row>
    <row r="81" spans="1:11" ht="17.5">
      <c r="A81" s="61"/>
      <c r="B81" s="301" t="s">
        <v>26</v>
      </c>
      <c r="C81" s="297"/>
      <c r="D81" s="296" t="s">
        <v>26</v>
      </c>
      <c r="E81" s="297"/>
      <c r="F81" s="140"/>
      <c r="G81" s="62"/>
      <c r="H81" s="140"/>
      <c r="I81" s="63"/>
      <c r="J81" s="61"/>
      <c r="K81" s="61"/>
    </row>
    <row r="82" spans="1:11" ht="17.5">
      <c r="A82" s="61"/>
      <c r="B82" s="302" t="str">
        <f>入力シート!K36&amp;"名"</f>
        <v>10名</v>
      </c>
      <c r="C82" s="303"/>
      <c r="D82" s="304" t="str">
        <f>入力シート!G36&amp;"名"</f>
        <v>5名</v>
      </c>
      <c r="E82" s="303"/>
      <c r="F82" s="290" t="s">
        <v>22</v>
      </c>
      <c r="G82" s="291"/>
      <c r="H82" s="290" t="s">
        <v>22</v>
      </c>
      <c r="I82" s="292"/>
      <c r="J82" s="61"/>
      <c r="K82" s="61"/>
    </row>
    <row r="83" spans="1:11" ht="17.5">
      <c r="A83" s="61"/>
      <c r="B83" s="301" t="s">
        <v>27</v>
      </c>
      <c r="C83" s="297"/>
      <c r="D83" s="296" t="s">
        <v>27</v>
      </c>
      <c r="E83" s="297"/>
      <c r="F83" s="290" t="str">
        <f>IF(入力シート!I40="平日と異なる",入力シート!K42&amp;"名","（平日と同じ）")</f>
        <v>10名</v>
      </c>
      <c r="G83" s="291"/>
      <c r="H83" s="290" t="str">
        <f>IF(入力シート!I40="平日と異なる",入力シート!G42&amp;"名","（平日と同じ）")</f>
        <v>5名</v>
      </c>
      <c r="I83" s="292"/>
      <c r="J83" s="61"/>
      <c r="K83" s="61"/>
    </row>
    <row r="84" spans="1:11" ht="18" thickBot="1">
      <c r="A84" s="61"/>
      <c r="B84" s="298" t="str">
        <f>入力シート!K38&amp;"名"</f>
        <v>10名</v>
      </c>
      <c r="C84" s="299"/>
      <c r="D84" s="300" t="str">
        <f>入力シート!G38&amp;"名"</f>
        <v>2名</v>
      </c>
      <c r="E84" s="299"/>
      <c r="F84" s="64"/>
      <c r="G84" s="65"/>
      <c r="H84" s="64"/>
      <c r="I84" s="66"/>
      <c r="J84" s="61"/>
      <c r="K84" s="61"/>
    </row>
    <row r="85" spans="1:11" ht="17.5">
      <c r="A85" s="61"/>
      <c r="B85" s="471" t="s">
        <v>453</v>
      </c>
      <c r="C85" s="471"/>
      <c r="D85" s="471"/>
      <c r="E85" s="471"/>
      <c r="F85" s="471"/>
      <c r="G85" s="471"/>
      <c r="H85" s="471"/>
      <c r="I85" s="471"/>
      <c r="J85" s="61"/>
      <c r="K85" s="61"/>
    </row>
    <row r="86" spans="1:11" ht="17.5">
      <c r="A86" s="61"/>
      <c r="B86" s="471" t="s">
        <v>454</v>
      </c>
      <c r="C86" s="471"/>
      <c r="D86" s="471"/>
      <c r="E86" s="471"/>
      <c r="F86" s="471"/>
      <c r="G86" s="471"/>
      <c r="H86" s="471"/>
      <c r="I86" s="471"/>
      <c r="J86" s="61"/>
      <c r="K86" s="61"/>
    </row>
    <row r="87" spans="1:11" ht="17.5">
      <c r="A87" s="61"/>
      <c r="B87" s="471" t="s">
        <v>455</v>
      </c>
      <c r="C87" s="471"/>
      <c r="D87" s="471"/>
      <c r="E87" s="471"/>
      <c r="F87" s="471"/>
      <c r="G87" s="471"/>
      <c r="H87" s="471"/>
      <c r="I87" s="471"/>
      <c r="J87" s="61"/>
      <c r="K87" s="61"/>
    </row>
    <row r="88" spans="1:11" ht="17.5">
      <c r="B88" s="61"/>
      <c r="C88" s="61"/>
      <c r="D88" s="61"/>
      <c r="E88" s="61"/>
      <c r="F88" s="61"/>
      <c r="G88" s="61"/>
      <c r="H88" s="61"/>
      <c r="I88" s="61"/>
      <c r="J88" s="187"/>
      <c r="K88" s="61"/>
    </row>
    <row r="89" spans="1:11" ht="18" thickBot="1">
      <c r="A89" s="187" t="s">
        <v>167</v>
      </c>
      <c r="B89" s="61"/>
      <c r="C89" s="61"/>
      <c r="D89" s="61"/>
      <c r="E89" s="61"/>
      <c r="F89" s="61"/>
      <c r="G89" s="61"/>
      <c r="H89" s="61"/>
      <c r="I89" s="61"/>
      <c r="J89" s="61"/>
      <c r="K89" s="61"/>
    </row>
    <row r="90" spans="1:11" ht="17.5">
      <c r="A90" s="61"/>
      <c r="B90" s="472" t="s">
        <v>168</v>
      </c>
      <c r="C90" s="473"/>
      <c r="D90" s="473"/>
      <c r="E90" s="474" t="s">
        <v>169</v>
      </c>
      <c r="F90" s="475"/>
      <c r="G90" s="476">
        <f>入力シート!E48</f>
        <v>3</v>
      </c>
      <c r="H90" s="477"/>
      <c r="I90" s="61"/>
      <c r="J90" s="61"/>
      <c r="K90" s="61"/>
    </row>
    <row r="91" spans="1:11" ht="17.5">
      <c r="A91" s="61"/>
      <c r="B91" s="478"/>
      <c r="C91" s="479"/>
      <c r="D91" s="479"/>
      <c r="E91" s="290"/>
      <c r="F91" s="480"/>
      <c r="G91" s="481"/>
      <c r="H91" s="482"/>
      <c r="I91" s="61"/>
      <c r="J91" s="61"/>
      <c r="K91" s="61"/>
    </row>
    <row r="92" spans="1:11" ht="17.5">
      <c r="A92" s="61"/>
      <c r="B92" s="478"/>
      <c r="C92" s="479"/>
      <c r="D92" s="479"/>
      <c r="E92" s="290"/>
      <c r="F92" s="480"/>
      <c r="G92" s="481"/>
      <c r="H92" s="482"/>
      <c r="I92" s="61"/>
      <c r="J92" s="61"/>
      <c r="K92" s="61"/>
    </row>
    <row r="93" spans="1:11" ht="17.5">
      <c r="A93" s="61"/>
      <c r="B93" s="478"/>
      <c r="C93" s="479"/>
      <c r="D93" s="479"/>
      <c r="E93" s="304"/>
      <c r="F93" s="303"/>
      <c r="G93" s="483"/>
      <c r="H93" s="484"/>
      <c r="I93" s="61"/>
      <c r="J93" s="61"/>
      <c r="K93" s="61"/>
    </row>
    <row r="94" spans="1:11" ht="17.5">
      <c r="A94" s="61"/>
      <c r="B94" s="478"/>
      <c r="C94" s="479"/>
      <c r="D94" s="479"/>
      <c r="E94" s="479" t="s">
        <v>170</v>
      </c>
      <c r="F94" s="479"/>
      <c r="G94" s="485">
        <f>入力シート!E50</f>
        <v>10</v>
      </c>
      <c r="H94" s="486"/>
      <c r="I94" s="61"/>
      <c r="J94" s="61"/>
      <c r="K94" s="61"/>
    </row>
    <row r="95" spans="1:11" ht="18" thickBot="1">
      <c r="A95" s="61"/>
      <c r="B95" s="487"/>
      <c r="C95" s="488"/>
      <c r="D95" s="488"/>
      <c r="E95" s="488"/>
      <c r="F95" s="488"/>
      <c r="G95" s="489"/>
      <c r="H95" s="490"/>
      <c r="I95" s="61"/>
      <c r="J95" s="61"/>
      <c r="K95" s="61"/>
    </row>
    <row r="96" spans="1:11" ht="17.5">
      <c r="A96" s="61"/>
      <c r="B96" s="61"/>
      <c r="C96" s="61"/>
      <c r="D96" s="61"/>
      <c r="E96" s="61"/>
      <c r="F96" s="61"/>
      <c r="G96" s="61"/>
      <c r="H96" s="61"/>
      <c r="I96" s="61"/>
      <c r="J96" s="61"/>
      <c r="K96" s="61"/>
    </row>
    <row r="97" spans="1:11" ht="17.5">
      <c r="A97" s="61"/>
      <c r="B97" s="61"/>
      <c r="C97" s="61"/>
      <c r="D97" s="61"/>
      <c r="E97" s="61"/>
      <c r="F97" s="61"/>
      <c r="G97" s="61"/>
      <c r="H97" s="61"/>
      <c r="I97" s="61"/>
      <c r="J97" s="61"/>
      <c r="K97" s="61"/>
    </row>
    <row r="98" spans="1:11" ht="18" customHeight="1">
      <c r="A98" s="68"/>
      <c r="B98" s="68"/>
      <c r="C98" s="68"/>
      <c r="D98" s="68"/>
      <c r="E98" s="68"/>
      <c r="F98" s="68"/>
      <c r="G98" s="68"/>
      <c r="H98" s="68"/>
      <c r="I98" s="68"/>
      <c r="J98" s="68"/>
      <c r="K98" s="68"/>
    </row>
    <row r="99" spans="1:11" ht="16.5">
      <c r="A99" s="60" t="s">
        <v>135</v>
      </c>
      <c r="B99" s="60"/>
      <c r="C99" s="60"/>
      <c r="D99" s="60"/>
      <c r="E99" s="60"/>
      <c r="F99" s="60"/>
      <c r="G99" s="60"/>
      <c r="H99" s="60"/>
      <c r="I99" s="60"/>
      <c r="J99" s="60"/>
      <c r="K99" s="60"/>
    </row>
    <row r="100" spans="1:11" ht="18" customHeight="1">
      <c r="A100" s="212" t="s">
        <v>162</v>
      </c>
      <c r="B100" s="53"/>
      <c r="C100" s="53"/>
      <c r="D100" s="53"/>
      <c r="E100" s="53"/>
      <c r="F100" s="53"/>
      <c r="G100" s="53"/>
      <c r="H100" s="53"/>
      <c r="I100" s="53"/>
      <c r="J100" s="53"/>
      <c r="K100" s="58"/>
    </row>
    <row r="101" spans="1:11" ht="18" customHeight="1">
      <c r="A101" s="53"/>
      <c r="B101" s="53"/>
      <c r="C101" s="53"/>
      <c r="D101" s="53"/>
      <c r="E101" s="53"/>
      <c r="F101" s="53"/>
      <c r="G101" s="53"/>
      <c r="H101" s="53"/>
      <c r="I101" s="53"/>
      <c r="J101" s="53"/>
      <c r="K101" s="58"/>
    </row>
    <row r="102" spans="1:11" ht="18" customHeight="1">
      <c r="A102" s="255" t="s">
        <v>31</v>
      </c>
      <c r="B102" s="255"/>
      <c r="C102" s="255"/>
      <c r="D102" s="255"/>
      <c r="E102" s="255"/>
      <c r="F102" s="255"/>
      <c r="G102" s="255"/>
      <c r="H102" s="255"/>
      <c r="I102" s="255"/>
      <c r="J102" s="255"/>
      <c r="K102" s="58"/>
    </row>
    <row r="103" spans="1:11" ht="18" customHeight="1" thickBot="1">
      <c r="A103" s="216"/>
      <c r="B103" s="81"/>
      <c r="C103" s="81"/>
      <c r="D103" s="81"/>
      <c r="E103" s="217"/>
      <c r="F103" s="81"/>
      <c r="G103" s="81"/>
      <c r="H103" s="81"/>
      <c r="I103" s="81"/>
      <c r="J103" s="81"/>
      <c r="K103" s="58"/>
    </row>
    <row r="104" spans="1:11" ht="17.25" customHeight="1" thickBot="1">
      <c r="A104" s="234" t="s">
        <v>4</v>
      </c>
      <c r="B104" s="235"/>
      <c r="C104" s="235"/>
      <c r="D104" s="235"/>
      <c r="E104" s="236"/>
      <c r="F104" s="192"/>
      <c r="G104" s="363" t="s">
        <v>5</v>
      </c>
      <c r="H104" s="363"/>
      <c r="I104" s="234" t="s">
        <v>6</v>
      </c>
      <c r="J104" s="236"/>
      <c r="K104" s="491"/>
    </row>
    <row r="105" spans="1:11" ht="17.25" customHeight="1">
      <c r="A105" s="492" t="s">
        <v>457</v>
      </c>
      <c r="B105" s="493"/>
      <c r="C105" s="493"/>
      <c r="D105" s="493"/>
      <c r="E105" s="494"/>
      <c r="F105" s="232"/>
      <c r="G105" s="256" t="s">
        <v>190</v>
      </c>
      <c r="H105" s="257"/>
      <c r="I105" s="262" t="s">
        <v>191</v>
      </c>
      <c r="J105" s="263"/>
      <c r="K105" s="495"/>
    </row>
    <row r="106" spans="1:11" ht="17.25" customHeight="1">
      <c r="A106" s="82"/>
      <c r="B106" s="237" t="s">
        <v>225</v>
      </c>
      <c r="C106" s="237"/>
      <c r="D106" s="237"/>
      <c r="E106" s="238"/>
      <c r="F106" s="232"/>
      <c r="G106" s="258"/>
      <c r="H106" s="259"/>
      <c r="I106" s="261"/>
      <c r="J106" s="244"/>
      <c r="K106" s="495"/>
    </row>
    <row r="107" spans="1:11" ht="17.25" customHeight="1">
      <c r="A107" s="82" t="s">
        <v>137</v>
      </c>
      <c r="B107" s="237"/>
      <c r="C107" s="237"/>
      <c r="D107" s="237"/>
      <c r="E107" s="238"/>
      <c r="F107" s="232"/>
      <c r="G107" s="258" t="s">
        <v>136</v>
      </c>
      <c r="H107" s="259"/>
      <c r="I107" s="260" t="s">
        <v>238</v>
      </c>
      <c r="J107" s="242"/>
      <c r="K107" s="495"/>
    </row>
    <row r="108" spans="1:11" ht="17.25" customHeight="1">
      <c r="A108" s="83"/>
      <c r="B108" s="237"/>
      <c r="C108" s="237"/>
      <c r="D108" s="237"/>
      <c r="E108" s="238"/>
      <c r="F108" s="232"/>
      <c r="G108" s="258"/>
      <c r="H108" s="259"/>
      <c r="I108" s="261"/>
      <c r="J108" s="244"/>
      <c r="K108" s="495"/>
    </row>
    <row r="109" spans="1:11" ht="17.25" customHeight="1">
      <c r="A109" s="73"/>
      <c r="E109" s="496"/>
      <c r="F109" s="232"/>
      <c r="G109" s="258" t="s">
        <v>278</v>
      </c>
      <c r="H109" s="259"/>
      <c r="I109" s="260" t="s">
        <v>275</v>
      </c>
      <c r="J109" s="242"/>
      <c r="K109" s="495"/>
    </row>
    <row r="110" spans="1:11" ht="17.25" customHeight="1">
      <c r="A110" s="82" t="s">
        <v>137</v>
      </c>
      <c r="B110" s="237" t="s">
        <v>181</v>
      </c>
      <c r="C110" s="237"/>
      <c r="D110" s="237"/>
      <c r="E110" s="238"/>
      <c r="F110" s="232"/>
      <c r="G110" s="258"/>
      <c r="H110" s="259"/>
      <c r="I110" s="261"/>
      <c r="J110" s="244"/>
      <c r="K110" s="495"/>
    </row>
    <row r="111" spans="1:11" ht="17.25" customHeight="1">
      <c r="A111" s="83"/>
      <c r="B111" s="53"/>
      <c r="C111" s="53"/>
      <c r="D111" s="53"/>
      <c r="E111" s="170"/>
      <c r="F111" s="232"/>
      <c r="G111" s="258" t="s">
        <v>279</v>
      </c>
      <c r="H111" s="259"/>
      <c r="I111" s="260" t="s">
        <v>239</v>
      </c>
      <c r="J111" s="242"/>
      <c r="K111" s="495"/>
    </row>
    <row r="112" spans="1:11" ht="17.25" customHeight="1" thickBot="1">
      <c r="A112" s="497" t="str">
        <f>IF(入力シート!E46="レベル２（L2）","➢","")</f>
        <v>➢</v>
      </c>
      <c r="B112" s="498" t="str">
        <f>IF(入力シート!E46="レベル２（L2）","津波警報の発表","")</f>
        <v>津波警報の発表</v>
      </c>
      <c r="C112" s="498"/>
      <c r="D112" s="498"/>
      <c r="E112" s="499"/>
      <c r="F112" s="232"/>
      <c r="G112" s="347"/>
      <c r="H112" s="348"/>
      <c r="I112" s="261"/>
      <c r="J112" s="244"/>
      <c r="K112" s="495"/>
    </row>
    <row r="113" spans="1:11" ht="17.25" customHeight="1" thickBot="1">
      <c r="A113" s="86"/>
      <c r="B113" s="84"/>
      <c r="C113" s="84"/>
      <c r="D113" s="84"/>
      <c r="E113" s="84"/>
      <c r="F113" s="87"/>
      <c r="G113" s="53"/>
      <c r="H113" s="53"/>
      <c r="I113" s="89"/>
      <c r="J113" s="89"/>
      <c r="K113" s="495"/>
    </row>
    <row r="114" spans="1:11" ht="17.25" customHeight="1">
      <c r="A114" s="492" t="s">
        <v>457</v>
      </c>
      <c r="B114" s="493"/>
      <c r="C114" s="493"/>
      <c r="D114" s="493"/>
      <c r="E114" s="494"/>
      <c r="F114" s="358"/>
      <c r="G114" s="359" t="s">
        <v>190</v>
      </c>
      <c r="H114" s="360"/>
      <c r="I114" s="349" t="s">
        <v>191</v>
      </c>
      <c r="J114" s="263"/>
      <c r="K114" s="500"/>
    </row>
    <row r="115" spans="1:11" ht="17.25" customHeight="1">
      <c r="A115" s="73"/>
      <c r="E115" s="496"/>
      <c r="F115" s="358"/>
      <c r="G115" s="361"/>
      <c r="H115" s="260"/>
      <c r="I115" s="243"/>
      <c r="J115" s="244"/>
      <c r="K115" s="500"/>
    </row>
    <row r="116" spans="1:11" ht="17.25" customHeight="1">
      <c r="A116" s="501" t="str">
        <f>IF(入力シート!E46="レベル１（L1）","➢","")</f>
        <v/>
      </c>
      <c r="B116" s="237" t="str">
        <f>IF(入力シート!E46="レベル１（L1）","津波警報の発表","")</f>
        <v/>
      </c>
      <c r="C116" s="237"/>
      <c r="D116" s="237"/>
      <c r="E116" s="238"/>
      <c r="F116" s="358"/>
      <c r="G116" s="339" t="s">
        <v>136</v>
      </c>
      <c r="H116" s="340"/>
      <c r="I116" s="241" t="s">
        <v>237</v>
      </c>
      <c r="J116" s="242"/>
      <c r="K116" s="500"/>
    </row>
    <row r="117" spans="1:11" ht="17.25" customHeight="1">
      <c r="A117" s="73"/>
      <c r="E117" s="496"/>
      <c r="F117" s="358"/>
      <c r="G117" s="339"/>
      <c r="H117" s="340"/>
      <c r="I117" s="243"/>
      <c r="J117" s="244"/>
      <c r="K117" s="500"/>
    </row>
    <row r="118" spans="1:11" ht="17.25" customHeight="1">
      <c r="A118" s="82" t="s">
        <v>137</v>
      </c>
      <c r="B118" s="237" t="s">
        <v>182</v>
      </c>
      <c r="C118" s="237"/>
      <c r="D118" s="237"/>
      <c r="E118" s="238"/>
      <c r="F118" s="358"/>
      <c r="G118" s="339" t="s">
        <v>280</v>
      </c>
      <c r="H118" s="346"/>
      <c r="I118" s="241" t="s">
        <v>239</v>
      </c>
      <c r="J118" s="242"/>
      <c r="K118" s="500"/>
    </row>
    <row r="119" spans="1:11" ht="17.25" customHeight="1">
      <c r="A119" s="73"/>
      <c r="E119" s="496"/>
      <c r="F119" s="358"/>
      <c r="G119" s="339"/>
      <c r="H119" s="346"/>
      <c r="I119" s="243"/>
      <c r="J119" s="244"/>
      <c r="K119" s="500"/>
    </row>
    <row r="120" spans="1:11" ht="17.25" customHeight="1">
      <c r="A120" s="82" t="s">
        <v>137</v>
      </c>
      <c r="B120" s="237" t="s">
        <v>183</v>
      </c>
      <c r="C120" s="237"/>
      <c r="D120" s="237"/>
      <c r="E120" s="238"/>
      <c r="F120" s="358"/>
      <c r="G120" s="339" t="s">
        <v>184</v>
      </c>
      <c r="H120" s="346"/>
      <c r="I120" s="241" t="s">
        <v>275</v>
      </c>
      <c r="J120" s="242"/>
      <c r="K120" s="500"/>
    </row>
    <row r="121" spans="1:11" ht="17.25" customHeight="1">
      <c r="A121" s="73"/>
      <c r="E121" s="496"/>
      <c r="F121" s="358"/>
      <c r="G121" s="339"/>
      <c r="H121" s="346"/>
      <c r="I121" s="243"/>
      <c r="J121" s="244"/>
      <c r="K121" s="500"/>
    </row>
    <row r="122" spans="1:11" ht="17.25" customHeight="1">
      <c r="A122" s="82" t="s">
        <v>137</v>
      </c>
      <c r="B122" s="237" t="s">
        <v>226</v>
      </c>
      <c r="C122" s="237"/>
      <c r="D122" s="237"/>
      <c r="E122" s="238"/>
      <c r="F122" s="358"/>
      <c r="G122" s="339" t="s">
        <v>277</v>
      </c>
      <c r="H122" s="346"/>
      <c r="I122" s="241" t="s">
        <v>237</v>
      </c>
      <c r="J122" s="242"/>
      <c r="K122" s="500"/>
    </row>
    <row r="123" spans="1:11" ht="17.25" customHeight="1">
      <c r="A123" s="73"/>
      <c r="B123" s="237"/>
      <c r="C123" s="237"/>
      <c r="D123" s="237"/>
      <c r="E123" s="238"/>
      <c r="F123" s="358"/>
      <c r="G123" s="339"/>
      <c r="H123" s="346"/>
      <c r="I123" s="243"/>
      <c r="J123" s="244"/>
      <c r="K123" s="500"/>
    </row>
    <row r="124" spans="1:11" ht="17.25" customHeight="1">
      <c r="A124" s="83"/>
      <c r="B124" s="237"/>
      <c r="C124" s="237"/>
      <c r="D124" s="237"/>
      <c r="E124" s="238"/>
      <c r="F124" s="358"/>
      <c r="G124" s="241" t="s">
        <v>276</v>
      </c>
      <c r="H124" s="242"/>
      <c r="I124" s="241" t="s">
        <v>237</v>
      </c>
      <c r="J124" s="242"/>
      <c r="K124" s="500"/>
    </row>
    <row r="125" spans="1:11" ht="17.25" customHeight="1" thickBot="1">
      <c r="A125" s="85"/>
      <c r="B125" s="502"/>
      <c r="C125" s="502"/>
      <c r="D125" s="502"/>
      <c r="E125" s="503"/>
      <c r="F125" s="358"/>
      <c r="G125" s="243"/>
      <c r="H125" s="244"/>
      <c r="I125" s="243"/>
      <c r="J125" s="244"/>
      <c r="K125" s="500"/>
    </row>
    <row r="126" spans="1:11" ht="17.25" customHeight="1" thickBot="1">
      <c r="A126" s="86"/>
      <c r="B126" s="53"/>
      <c r="C126" s="53"/>
      <c r="D126" s="53"/>
      <c r="E126" s="53"/>
      <c r="F126" s="87"/>
      <c r="G126" s="89"/>
      <c r="H126" s="89"/>
      <c r="I126" s="89"/>
      <c r="J126" s="89"/>
      <c r="K126" s="500"/>
    </row>
    <row r="127" spans="1:11" ht="17.25" customHeight="1">
      <c r="A127" s="180"/>
      <c r="B127" s="181"/>
      <c r="C127" s="181"/>
      <c r="D127" s="181"/>
      <c r="E127" s="182"/>
      <c r="F127" s="232"/>
      <c r="G127" s="341" t="s">
        <v>190</v>
      </c>
      <c r="H127" s="342"/>
      <c r="I127" s="349" t="s">
        <v>193</v>
      </c>
      <c r="J127" s="263"/>
      <c r="K127" s="495"/>
    </row>
    <row r="128" spans="1:11" ht="17.25" customHeight="1">
      <c r="A128" s="82"/>
      <c r="B128" s="265"/>
      <c r="C128" s="266"/>
      <c r="D128" s="266"/>
      <c r="E128" s="267"/>
      <c r="F128" s="232"/>
      <c r="G128" s="239" t="s">
        <v>136</v>
      </c>
      <c r="H128" s="240"/>
      <c r="I128" s="241" t="s">
        <v>238</v>
      </c>
      <c r="J128" s="242"/>
      <c r="K128" s="495"/>
    </row>
    <row r="129" spans="1:20" ht="17.25" customHeight="1">
      <c r="A129" s="82"/>
      <c r="B129" s="53"/>
      <c r="C129" s="53"/>
      <c r="D129" s="53"/>
      <c r="E129" s="170"/>
      <c r="F129" s="232"/>
      <c r="G129" s="239"/>
      <c r="H129" s="240"/>
      <c r="I129" s="243"/>
      <c r="J129" s="244"/>
      <c r="K129" s="495"/>
    </row>
    <row r="130" spans="1:20" ht="17.25" customHeight="1">
      <c r="A130" s="82"/>
      <c r="B130" s="233"/>
      <c r="C130" s="233"/>
      <c r="D130" s="233"/>
      <c r="E130" s="264"/>
      <c r="F130" s="232"/>
      <c r="G130" s="239" t="s">
        <v>194</v>
      </c>
      <c r="H130" s="240"/>
      <c r="I130" s="241" t="s">
        <v>240</v>
      </c>
      <c r="J130" s="242"/>
      <c r="K130" s="495"/>
    </row>
    <row r="131" spans="1:20" ht="17.25" customHeight="1">
      <c r="A131" s="88"/>
      <c r="B131" s="233"/>
      <c r="C131" s="233"/>
      <c r="D131" s="233"/>
      <c r="E131" s="264"/>
      <c r="F131" s="232"/>
      <c r="G131" s="239" t="s">
        <v>195</v>
      </c>
      <c r="H131" s="240"/>
      <c r="I131" s="241" t="s">
        <v>239</v>
      </c>
      <c r="J131" s="242"/>
      <c r="K131" s="495"/>
    </row>
    <row r="132" spans="1:20" ht="17.25" customHeight="1" thickBot="1">
      <c r="A132" s="172"/>
      <c r="B132" s="356"/>
      <c r="C132" s="356"/>
      <c r="D132" s="356"/>
      <c r="E132" s="357"/>
      <c r="F132" s="232"/>
      <c r="G132" s="239"/>
      <c r="H132" s="240"/>
      <c r="I132" s="243"/>
      <c r="J132" s="244"/>
      <c r="K132" s="495"/>
    </row>
    <row r="133" spans="1:20" ht="16.5">
      <c r="A133" s="60" t="s">
        <v>192</v>
      </c>
      <c r="B133" s="60"/>
      <c r="C133" s="60"/>
      <c r="D133" s="60"/>
      <c r="E133" s="60"/>
      <c r="F133" s="60"/>
      <c r="G133" s="60"/>
      <c r="H133" s="60"/>
      <c r="I133" s="60"/>
      <c r="J133" s="60"/>
      <c r="K133" s="495"/>
    </row>
    <row r="134" spans="1:20" ht="8.5" customHeight="1">
      <c r="A134" s="60"/>
      <c r="B134" s="60"/>
      <c r="C134" s="60"/>
      <c r="D134" s="60"/>
      <c r="E134" s="60"/>
      <c r="F134" s="60"/>
      <c r="G134" s="60"/>
      <c r="H134" s="60"/>
      <c r="I134" s="60"/>
      <c r="J134" s="60"/>
      <c r="K134" s="495"/>
    </row>
    <row r="135" spans="1:20" ht="17.25" customHeight="1">
      <c r="A135" s="504" t="s">
        <v>138</v>
      </c>
      <c r="B135" s="505" t="s">
        <v>473</v>
      </c>
      <c r="C135" s="505"/>
      <c r="D135" s="505"/>
      <c r="E135" s="505"/>
      <c r="F135" s="505"/>
      <c r="G135" s="505"/>
      <c r="H135" s="505"/>
      <c r="I135" s="505"/>
      <c r="J135" s="505"/>
      <c r="K135" s="495"/>
    </row>
    <row r="136" spans="1:20" ht="17.25" customHeight="1">
      <c r="A136" s="506" t="s">
        <v>227</v>
      </c>
      <c r="B136" s="507" t="s">
        <v>458</v>
      </c>
      <c r="C136" s="508"/>
      <c r="D136" s="508"/>
      <c r="E136" s="508"/>
      <c r="F136" s="508"/>
      <c r="G136" s="508"/>
      <c r="H136" s="508"/>
      <c r="I136" s="508"/>
      <c r="J136" s="508"/>
      <c r="L136" s="509"/>
      <c r="M136" s="509"/>
      <c r="N136" s="509"/>
      <c r="O136" s="509"/>
      <c r="P136" s="509"/>
      <c r="Q136" s="509"/>
      <c r="R136" s="509"/>
      <c r="S136" s="509"/>
      <c r="T136" s="509"/>
    </row>
    <row r="137" spans="1:20" ht="17.25" customHeight="1">
      <c r="A137" s="508"/>
      <c r="B137" s="507" t="s">
        <v>459</v>
      </c>
      <c r="C137" s="508"/>
      <c r="D137" s="508"/>
      <c r="E137" s="508"/>
      <c r="F137" s="508"/>
      <c r="G137" s="508"/>
      <c r="H137" s="508"/>
      <c r="I137" s="508"/>
      <c r="J137" s="508"/>
      <c r="L137" s="509"/>
      <c r="M137" s="509"/>
      <c r="N137" s="509"/>
      <c r="O137" s="509"/>
      <c r="P137" s="509"/>
      <c r="Q137" s="509"/>
      <c r="R137" s="509"/>
      <c r="S137" s="509"/>
      <c r="T137" s="509"/>
    </row>
    <row r="138" spans="1:20" ht="17.25" customHeight="1">
      <c r="A138" s="508"/>
      <c r="B138" s="510" t="s">
        <v>460</v>
      </c>
      <c r="C138" s="510"/>
      <c r="D138" s="510"/>
      <c r="E138" s="510"/>
      <c r="F138" s="510"/>
      <c r="G138" s="510"/>
      <c r="H138" s="510"/>
      <c r="I138" s="510"/>
      <c r="J138" s="510"/>
      <c r="L138" s="509"/>
      <c r="M138" s="509"/>
      <c r="N138" s="509"/>
      <c r="O138" s="509"/>
      <c r="P138" s="509"/>
      <c r="Q138" s="509"/>
      <c r="R138" s="509"/>
      <c r="S138" s="509"/>
      <c r="T138" s="509"/>
    </row>
    <row r="139" spans="1:20" ht="17.25" customHeight="1">
      <c r="A139" s="508"/>
      <c r="B139" s="510"/>
      <c r="C139" s="510"/>
      <c r="D139" s="510"/>
      <c r="E139" s="510"/>
      <c r="F139" s="510"/>
      <c r="G139" s="510"/>
      <c r="H139" s="510"/>
      <c r="I139" s="510"/>
      <c r="J139" s="510"/>
      <c r="L139" s="509"/>
      <c r="M139" s="509"/>
      <c r="N139" s="509"/>
      <c r="O139" s="509"/>
      <c r="P139" s="509"/>
      <c r="Q139" s="509"/>
      <c r="R139" s="509"/>
      <c r="S139" s="509"/>
      <c r="T139" s="509"/>
    </row>
    <row r="140" spans="1:20" ht="17.25" customHeight="1">
      <c r="A140" s="508"/>
      <c r="B140" s="509" t="s">
        <v>461</v>
      </c>
      <c r="C140" s="509"/>
      <c r="D140" s="509"/>
      <c r="E140" s="509"/>
      <c r="F140" s="509"/>
      <c r="G140" s="509"/>
      <c r="H140" s="509"/>
      <c r="I140" s="509"/>
      <c r="J140" s="509"/>
      <c r="L140" s="511"/>
      <c r="M140" s="511"/>
      <c r="N140" s="511"/>
      <c r="O140" s="511"/>
      <c r="P140" s="511"/>
      <c r="Q140" s="511"/>
      <c r="R140" s="511"/>
      <c r="S140" s="511"/>
      <c r="T140" s="511"/>
    </row>
    <row r="141" spans="1:20" ht="17.25" customHeight="1">
      <c r="A141" s="508"/>
      <c r="B141" s="509" t="s">
        <v>462</v>
      </c>
      <c r="C141" s="509"/>
      <c r="D141" s="509"/>
      <c r="E141" s="509"/>
      <c r="F141" s="509"/>
      <c r="G141" s="509"/>
      <c r="H141" s="509"/>
      <c r="I141" s="509"/>
      <c r="J141" s="509"/>
      <c r="L141" s="511"/>
      <c r="M141" s="511"/>
      <c r="N141" s="511"/>
      <c r="O141" s="511"/>
      <c r="P141" s="511"/>
      <c r="Q141" s="511"/>
      <c r="R141" s="511"/>
      <c r="S141" s="511"/>
      <c r="T141" s="511"/>
    </row>
    <row r="142" spans="1:20" ht="17.25" customHeight="1">
      <c r="A142" s="508"/>
      <c r="B142" s="509"/>
      <c r="C142" s="509"/>
      <c r="D142" s="509"/>
      <c r="E142" s="509"/>
      <c r="F142" s="509"/>
      <c r="G142" s="509"/>
      <c r="H142" s="509"/>
      <c r="I142" s="509"/>
      <c r="J142" s="509"/>
      <c r="L142" s="511"/>
      <c r="M142" s="511"/>
      <c r="N142" s="511"/>
      <c r="O142" s="511"/>
      <c r="P142" s="511"/>
      <c r="Q142" s="511"/>
      <c r="R142" s="511"/>
      <c r="S142" s="511"/>
      <c r="T142" s="511"/>
    </row>
    <row r="143" spans="1:20" ht="17.25" customHeight="1">
      <c r="A143" s="508"/>
      <c r="B143" s="509"/>
      <c r="C143" s="509"/>
      <c r="D143" s="509"/>
      <c r="E143" s="509"/>
      <c r="F143" s="509"/>
      <c r="G143" s="509"/>
      <c r="H143" s="509"/>
      <c r="I143" s="509"/>
      <c r="J143" s="509"/>
      <c r="L143" s="511"/>
      <c r="M143" s="511"/>
      <c r="N143" s="511"/>
      <c r="O143" s="511"/>
      <c r="P143" s="511"/>
      <c r="Q143" s="511"/>
      <c r="R143" s="511"/>
      <c r="S143" s="511"/>
      <c r="T143" s="511"/>
    </row>
    <row r="144" spans="1:20" ht="17.25" customHeight="1">
      <c r="A144" s="508"/>
      <c r="B144" s="509"/>
      <c r="C144" s="509"/>
      <c r="D144" s="509"/>
      <c r="E144" s="509"/>
      <c r="F144" s="509"/>
      <c r="G144" s="509"/>
      <c r="H144" s="509"/>
      <c r="I144" s="509"/>
      <c r="J144" s="509"/>
      <c r="L144" s="511"/>
      <c r="M144" s="511"/>
      <c r="N144" s="511"/>
      <c r="O144" s="511"/>
      <c r="P144" s="511"/>
      <c r="Q144" s="511"/>
      <c r="R144" s="511"/>
      <c r="S144" s="511"/>
      <c r="T144" s="511"/>
    </row>
    <row r="145" spans="1:20" ht="17.25" customHeight="1">
      <c r="A145" s="508"/>
      <c r="B145" s="509"/>
      <c r="C145" s="509"/>
      <c r="D145" s="509"/>
      <c r="E145" s="509"/>
      <c r="F145" s="509"/>
      <c r="G145" s="509"/>
      <c r="H145" s="509"/>
      <c r="I145" s="509"/>
      <c r="J145" s="509"/>
      <c r="L145" s="511"/>
      <c r="M145" s="511"/>
      <c r="N145" s="511"/>
      <c r="O145" s="511"/>
      <c r="P145" s="511"/>
      <c r="Q145" s="511"/>
      <c r="R145" s="511"/>
      <c r="S145" s="511"/>
      <c r="T145" s="511"/>
    </row>
    <row r="146" spans="1:20" ht="7" customHeight="1">
      <c r="A146" s="508"/>
      <c r="B146" s="509"/>
      <c r="C146" s="509"/>
      <c r="D146" s="509"/>
      <c r="E146" s="509"/>
      <c r="F146" s="509"/>
      <c r="G146" s="509"/>
      <c r="H146" s="509"/>
      <c r="I146" s="509"/>
      <c r="J146" s="509"/>
      <c r="L146" s="511"/>
      <c r="M146" s="511"/>
      <c r="N146" s="511"/>
      <c r="O146" s="511"/>
      <c r="P146" s="511"/>
      <c r="Q146" s="511"/>
      <c r="R146" s="511"/>
      <c r="S146" s="511"/>
      <c r="T146" s="511"/>
    </row>
    <row r="147" spans="1:20" ht="17.25" customHeight="1">
      <c r="A147" s="506" t="s">
        <v>227</v>
      </c>
      <c r="B147" s="512" t="s">
        <v>185</v>
      </c>
      <c r="C147" s="512"/>
      <c r="D147" s="512"/>
      <c r="E147" s="512"/>
      <c r="F147" s="512"/>
      <c r="G147" s="512"/>
      <c r="H147" s="512"/>
      <c r="I147" s="512"/>
      <c r="J147" s="512"/>
      <c r="L147" s="509"/>
      <c r="M147" s="509"/>
      <c r="N147" s="509"/>
      <c r="O147" s="509"/>
      <c r="P147" s="509"/>
      <c r="Q147" s="509"/>
      <c r="R147" s="509"/>
      <c r="S147" s="509"/>
      <c r="T147" s="509"/>
    </row>
    <row r="148" spans="1:20" ht="17.25" customHeight="1">
      <c r="A148" s="508"/>
      <c r="B148" s="512"/>
      <c r="C148" s="512"/>
      <c r="D148" s="512"/>
      <c r="E148" s="512"/>
      <c r="F148" s="512"/>
      <c r="G148" s="512"/>
      <c r="H148" s="512"/>
      <c r="I148" s="512"/>
      <c r="J148" s="512"/>
      <c r="L148" s="509"/>
      <c r="M148" s="509"/>
      <c r="N148" s="509"/>
      <c r="O148" s="509"/>
      <c r="P148" s="509"/>
      <c r="Q148" s="509"/>
      <c r="R148" s="509"/>
      <c r="S148" s="509"/>
      <c r="T148" s="509"/>
    </row>
    <row r="149" spans="1:20" ht="17.25" customHeight="1">
      <c r="A149" s="508"/>
      <c r="B149" s="512"/>
      <c r="C149" s="512"/>
      <c r="D149" s="512"/>
      <c r="E149" s="512"/>
      <c r="F149" s="512"/>
      <c r="G149" s="512"/>
      <c r="H149" s="512"/>
      <c r="I149" s="512"/>
      <c r="J149" s="512"/>
      <c r="L149" s="509"/>
      <c r="M149" s="509"/>
      <c r="N149" s="509"/>
      <c r="O149" s="509"/>
      <c r="P149" s="509"/>
      <c r="Q149" s="509"/>
      <c r="R149" s="509"/>
      <c r="S149" s="509"/>
      <c r="T149" s="509"/>
    </row>
    <row r="150" spans="1:20" ht="17.25" customHeight="1">
      <c r="B150" s="512"/>
      <c r="C150" s="512"/>
      <c r="D150" s="512"/>
      <c r="E150" s="512"/>
      <c r="F150" s="512"/>
      <c r="G150" s="512"/>
      <c r="H150" s="512"/>
      <c r="I150" s="512"/>
      <c r="J150" s="512"/>
    </row>
    <row r="151" spans="1:20" ht="17.25" customHeight="1">
      <c r="B151" s="508"/>
      <c r="C151" s="508"/>
      <c r="D151" s="508"/>
      <c r="E151" s="508"/>
      <c r="F151" s="508"/>
      <c r="G151" s="508"/>
      <c r="H151" s="508"/>
      <c r="I151" s="508"/>
      <c r="J151" s="508"/>
    </row>
    <row r="152" spans="1:20" ht="16.5">
      <c r="A152" s="60" t="s">
        <v>139</v>
      </c>
      <c r="B152" s="60"/>
      <c r="C152" s="60"/>
      <c r="D152" s="60"/>
      <c r="E152" s="60"/>
      <c r="F152" s="60"/>
      <c r="G152" s="60"/>
      <c r="H152" s="60"/>
      <c r="I152" s="60"/>
      <c r="J152" s="60"/>
      <c r="K152" s="60"/>
    </row>
    <row r="153" spans="1:20" ht="16.5">
      <c r="A153" s="60"/>
      <c r="B153" s="60"/>
      <c r="C153" s="60"/>
      <c r="D153" s="60"/>
      <c r="E153" s="60"/>
      <c r="F153" s="60"/>
      <c r="G153" s="60"/>
      <c r="H153" s="60"/>
      <c r="I153" s="60"/>
      <c r="J153" s="60"/>
      <c r="K153" s="60"/>
    </row>
    <row r="154" spans="1:20" ht="16.5">
      <c r="A154" s="60" t="s">
        <v>140</v>
      </c>
      <c r="B154" s="60"/>
      <c r="C154" s="60"/>
      <c r="D154" s="60"/>
      <c r="E154" s="60"/>
      <c r="F154" s="60"/>
      <c r="G154" s="60"/>
      <c r="H154" s="60"/>
      <c r="I154" s="60"/>
      <c r="J154" s="60"/>
      <c r="K154" s="60"/>
    </row>
    <row r="155" spans="1:20" ht="17.5">
      <c r="A155" s="60" t="s">
        <v>164</v>
      </c>
      <c r="B155" s="60"/>
      <c r="C155" s="60"/>
      <c r="D155" s="60"/>
      <c r="E155" s="60"/>
      <c r="F155" s="60"/>
      <c r="G155" s="60"/>
      <c r="H155" s="60"/>
      <c r="I155" s="60"/>
      <c r="J155" s="60"/>
      <c r="K155" s="468"/>
    </row>
    <row r="156" spans="1:20" ht="17" thickBot="1">
      <c r="A156" s="91"/>
    </row>
    <row r="157" spans="1:20" ht="16.5">
      <c r="A157" s="92" t="s">
        <v>7</v>
      </c>
      <c r="B157" s="215"/>
      <c r="C157" s="183" t="s">
        <v>8</v>
      </c>
      <c r="D157" s="184"/>
      <c r="E157" s="184"/>
      <c r="F157" s="184"/>
      <c r="G157" s="184"/>
      <c r="H157" s="184"/>
      <c r="I157" s="184"/>
      <c r="J157" s="185"/>
      <c r="K157" s="192"/>
    </row>
    <row r="158" spans="1:20" ht="16.25" customHeight="1">
      <c r="A158" s="368" t="s">
        <v>188</v>
      </c>
      <c r="B158" s="369"/>
      <c r="C158" s="148" t="s">
        <v>290</v>
      </c>
      <c r="D158" s="141"/>
      <c r="E158" s="141"/>
      <c r="F158" s="141"/>
      <c r="G158" s="141"/>
      <c r="H158" s="141"/>
      <c r="I158" s="141"/>
      <c r="J158" s="142"/>
      <c r="K158" s="60"/>
    </row>
    <row r="159" spans="1:20" ht="17.25" customHeight="1">
      <c r="A159" s="190"/>
      <c r="B159" s="191"/>
      <c r="C159" s="196" t="s">
        <v>58</v>
      </c>
      <c r="D159" s="60"/>
      <c r="E159" s="60"/>
      <c r="F159" s="60"/>
      <c r="G159" s="60"/>
      <c r="H159" s="60"/>
      <c r="I159" s="60"/>
      <c r="J159" s="195"/>
      <c r="K159" s="60"/>
    </row>
    <row r="160" spans="1:20" ht="17.25" customHeight="1">
      <c r="A160" s="73"/>
      <c r="B160" s="191"/>
      <c r="C160" s="196" t="s">
        <v>291</v>
      </c>
      <c r="D160" s="60"/>
      <c r="E160" s="60"/>
      <c r="F160" s="60"/>
      <c r="G160" s="60"/>
      <c r="H160" s="60"/>
      <c r="I160" s="60"/>
      <c r="J160" s="195"/>
      <c r="K160" s="60"/>
    </row>
    <row r="161" spans="1:11" ht="17.25" customHeight="1">
      <c r="A161" s="190"/>
      <c r="B161" s="191"/>
      <c r="C161" s="196" t="s">
        <v>12</v>
      </c>
      <c r="D161" s="60"/>
      <c r="E161" s="60"/>
      <c r="F161" s="60"/>
      <c r="G161" s="60"/>
      <c r="H161" s="60"/>
      <c r="I161" s="60"/>
      <c r="J161" s="195"/>
      <c r="K161" s="58"/>
    </row>
    <row r="162" spans="1:11" ht="17.25" customHeight="1">
      <c r="A162" s="190"/>
      <c r="B162" s="191"/>
      <c r="C162" s="343" t="s">
        <v>408</v>
      </c>
      <c r="D162" s="306"/>
      <c r="E162" s="306"/>
      <c r="F162" s="306"/>
      <c r="G162" s="306"/>
      <c r="H162" s="306"/>
      <c r="I162" s="306"/>
      <c r="J162" s="344"/>
      <c r="K162" s="58"/>
    </row>
    <row r="163" spans="1:11" ht="17.25" customHeight="1">
      <c r="A163" s="190"/>
      <c r="B163" s="191"/>
      <c r="C163" s="345"/>
      <c r="D163" s="306"/>
      <c r="E163" s="306"/>
      <c r="F163" s="306"/>
      <c r="G163" s="306"/>
      <c r="H163" s="306"/>
      <c r="I163" s="306"/>
      <c r="J163" s="344"/>
      <c r="K163" s="58"/>
    </row>
    <row r="164" spans="1:11" ht="17.25" customHeight="1">
      <c r="A164" s="190"/>
      <c r="B164" s="191"/>
      <c r="C164" s="343" t="s">
        <v>406</v>
      </c>
      <c r="D164" s="306"/>
      <c r="E164" s="306"/>
      <c r="F164" s="306"/>
      <c r="G164" s="306"/>
      <c r="H164" s="306"/>
      <c r="I164" s="306"/>
      <c r="J164" s="344"/>
      <c r="K164" s="58"/>
    </row>
    <row r="165" spans="1:11" ht="17.25" customHeight="1">
      <c r="A165" s="190"/>
      <c r="B165" s="191"/>
      <c r="C165" s="345"/>
      <c r="D165" s="306"/>
      <c r="E165" s="306"/>
      <c r="F165" s="306"/>
      <c r="G165" s="306"/>
      <c r="H165" s="306"/>
      <c r="I165" s="306"/>
      <c r="J165" s="344"/>
      <c r="K165" s="58"/>
    </row>
    <row r="166" spans="1:11" ht="17.25" customHeight="1">
      <c r="A166" s="190"/>
      <c r="B166" s="191"/>
      <c r="C166" s="343" t="s">
        <v>407</v>
      </c>
      <c r="D166" s="306"/>
      <c r="E166" s="306"/>
      <c r="F166" s="306"/>
      <c r="G166" s="306"/>
      <c r="H166" s="306"/>
      <c r="I166" s="306"/>
      <c r="J166" s="344"/>
      <c r="K166" s="58"/>
    </row>
    <row r="167" spans="1:11" ht="17.25" customHeight="1">
      <c r="A167" s="188"/>
      <c r="B167" s="189"/>
      <c r="C167" s="350"/>
      <c r="D167" s="351"/>
      <c r="E167" s="351"/>
      <c r="F167" s="351"/>
      <c r="G167" s="351"/>
      <c r="H167" s="351"/>
      <c r="I167" s="351"/>
      <c r="J167" s="352"/>
      <c r="K167" s="58"/>
    </row>
    <row r="168" spans="1:11" ht="16.25" customHeight="1">
      <c r="A168" s="368" t="s">
        <v>186</v>
      </c>
      <c r="B168" s="369"/>
      <c r="C168" s="141" t="s">
        <v>290</v>
      </c>
      <c r="D168" s="141"/>
      <c r="E168" s="141"/>
      <c r="F168" s="141"/>
      <c r="G168" s="141"/>
      <c r="H168" s="141"/>
      <c r="I168" s="141"/>
      <c r="J168" s="142"/>
      <c r="K168" s="60"/>
    </row>
    <row r="169" spans="1:11" ht="17.25" customHeight="1">
      <c r="A169" s="190"/>
      <c r="B169" s="191"/>
      <c r="C169" s="60" t="s">
        <v>112</v>
      </c>
      <c r="D169" s="60"/>
      <c r="E169" s="60"/>
      <c r="F169" s="60"/>
      <c r="G169" s="60"/>
      <c r="H169" s="60"/>
      <c r="I169" s="60"/>
      <c r="J169" s="195"/>
      <c r="K169" s="60"/>
    </row>
    <row r="170" spans="1:11" ht="17.25" customHeight="1">
      <c r="A170" s="190"/>
      <c r="B170" s="191"/>
      <c r="C170" s="60" t="s">
        <v>291</v>
      </c>
      <c r="D170" s="60"/>
      <c r="E170" s="60"/>
      <c r="F170" s="60"/>
      <c r="G170" s="60"/>
      <c r="H170" s="60"/>
      <c r="I170" s="60"/>
      <c r="J170" s="195"/>
      <c r="K170" s="60"/>
    </row>
    <row r="171" spans="1:11" ht="17.25" customHeight="1">
      <c r="A171" s="190"/>
      <c r="B171" s="191"/>
      <c r="C171" s="60" t="s">
        <v>187</v>
      </c>
      <c r="D171" s="60"/>
      <c r="E171" s="60"/>
      <c r="F171" s="60"/>
      <c r="G171" s="60"/>
      <c r="H171" s="60"/>
      <c r="I171" s="60"/>
      <c r="J171" s="195"/>
      <c r="K171" s="60"/>
    </row>
    <row r="172" spans="1:11" ht="17.25" customHeight="1">
      <c r="A172" s="190"/>
      <c r="B172" s="191"/>
      <c r="C172" s="60" t="s">
        <v>12</v>
      </c>
      <c r="D172" s="60"/>
      <c r="E172" s="60"/>
      <c r="F172" s="60"/>
      <c r="G172" s="60"/>
      <c r="H172" s="60"/>
      <c r="I172" s="60"/>
      <c r="J172" s="195"/>
      <c r="K172" s="58"/>
    </row>
    <row r="173" spans="1:11" ht="17.25" customHeight="1">
      <c r="A173" s="190"/>
      <c r="B173" s="191"/>
      <c r="C173" s="343" t="s">
        <v>406</v>
      </c>
      <c r="D173" s="231"/>
      <c r="E173" s="231"/>
      <c r="F173" s="231"/>
      <c r="G173" s="231"/>
      <c r="H173" s="231"/>
      <c r="I173" s="231"/>
      <c r="J173" s="364"/>
      <c r="K173" s="58"/>
    </row>
    <row r="174" spans="1:11" ht="17.25" customHeight="1" thickBot="1">
      <c r="A174" s="190"/>
      <c r="B174" s="191"/>
      <c r="C174" s="365"/>
      <c r="D174" s="366"/>
      <c r="E174" s="366"/>
      <c r="F174" s="366"/>
      <c r="G174" s="366"/>
      <c r="H174" s="366"/>
      <c r="I174" s="366"/>
      <c r="J174" s="367"/>
      <c r="K174" s="58"/>
    </row>
    <row r="175" spans="1:11" ht="17.25" customHeight="1">
      <c r="A175" s="93" t="s">
        <v>120</v>
      </c>
      <c r="B175" s="362" t="s">
        <v>121</v>
      </c>
      <c r="C175" s="362"/>
      <c r="D175" s="362"/>
      <c r="E175" s="362"/>
      <c r="F175" s="362"/>
      <c r="G175" s="362"/>
      <c r="H175" s="362"/>
      <c r="I175" s="362"/>
      <c r="J175" s="362"/>
      <c r="K175" s="58"/>
    </row>
    <row r="176" spans="1:11" ht="17.25" customHeight="1">
      <c r="A176" s="94"/>
      <c r="B176" s="231"/>
      <c r="C176" s="231"/>
      <c r="D176" s="231"/>
      <c r="E176" s="231"/>
      <c r="F176" s="231"/>
      <c r="G176" s="231"/>
      <c r="H176" s="231"/>
      <c r="I176" s="231"/>
      <c r="J176" s="231"/>
      <c r="K176" s="58"/>
    </row>
    <row r="177" spans="1:23" ht="17.25" customHeight="1">
      <c r="A177" s="94" t="s">
        <v>120</v>
      </c>
      <c r="B177" s="231" t="s">
        <v>141</v>
      </c>
      <c r="C177" s="231"/>
      <c r="D177" s="231"/>
      <c r="E177" s="231"/>
      <c r="F177" s="231"/>
      <c r="G177" s="231"/>
      <c r="H177" s="231"/>
      <c r="I177" s="231"/>
      <c r="J177" s="231"/>
      <c r="K177" s="58"/>
    </row>
    <row r="178" spans="1:23" ht="17.25" customHeight="1">
      <c r="A178" s="94"/>
      <c r="B178" s="231"/>
      <c r="C178" s="231"/>
      <c r="D178" s="231"/>
      <c r="E178" s="231"/>
      <c r="F178" s="231"/>
      <c r="G178" s="231"/>
      <c r="H178" s="231"/>
      <c r="I178" s="231"/>
      <c r="J178" s="231"/>
      <c r="K178" s="58"/>
    </row>
    <row r="179" spans="1:23" ht="17.25" customHeight="1">
      <c r="A179" s="58"/>
      <c r="B179" s="58"/>
      <c r="C179" s="58"/>
      <c r="D179" s="58"/>
      <c r="E179" s="58"/>
      <c r="F179" s="58"/>
      <c r="G179" s="58"/>
      <c r="H179" s="58"/>
      <c r="I179" s="58"/>
      <c r="J179" s="58"/>
      <c r="K179" s="58"/>
    </row>
    <row r="180" spans="1:23" ht="16.5">
      <c r="A180" s="60" t="s">
        <v>445</v>
      </c>
      <c r="B180" s="60"/>
      <c r="C180" s="60"/>
      <c r="D180" s="60"/>
      <c r="E180" s="60"/>
      <c r="F180" s="60"/>
      <c r="G180" s="60"/>
      <c r="H180" s="60"/>
      <c r="I180" s="60"/>
      <c r="J180" s="60"/>
      <c r="K180" s="60"/>
    </row>
    <row r="181" spans="1:23" ht="17.25" customHeight="1">
      <c r="A181" s="232" t="s">
        <v>446</v>
      </c>
      <c r="B181" s="232"/>
      <c r="C181" s="232"/>
      <c r="D181" s="232"/>
      <c r="E181" s="232"/>
      <c r="F181" s="232"/>
      <c r="G181" s="232"/>
      <c r="H181" s="232"/>
      <c r="I181" s="232"/>
      <c r="J181" s="232"/>
      <c r="K181" s="58"/>
    </row>
    <row r="182" spans="1:23" ht="17.25" customHeight="1">
      <c r="A182" s="232"/>
      <c r="B182" s="232"/>
      <c r="C182" s="232"/>
      <c r="D182" s="232"/>
      <c r="E182" s="232"/>
      <c r="F182" s="232"/>
      <c r="G182" s="232"/>
      <c r="H182" s="232"/>
      <c r="I182" s="232"/>
      <c r="J182" s="232"/>
      <c r="K182" s="58"/>
      <c r="N182" s="231"/>
      <c r="O182" s="231"/>
      <c r="P182" s="231"/>
      <c r="Q182" s="231"/>
      <c r="R182" s="231"/>
      <c r="S182" s="231"/>
      <c r="T182" s="231"/>
      <c r="U182" s="231"/>
      <c r="V182" s="231"/>
    </row>
    <row r="183" spans="1:23" ht="18" customHeight="1">
      <c r="A183" s="232"/>
      <c r="B183" s="232"/>
      <c r="C183" s="232"/>
      <c r="D183" s="232"/>
      <c r="E183" s="232"/>
      <c r="F183" s="232"/>
      <c r="G183" s="232"/>
      <c r="H183" s="232"/>
      <c r="I183" s="232"/>
      <c r="J183" s="232"/>
      <c r="K183" s="58"/>
      <c r="N183" s="231"/>
      <c r="O183" s="231"/>
      <c r="P183" s="231"/>
      <c r="Q183" s="231"/>
      <c r="R183" s="231"/>
      <c r="S183" s="231"/>
      <c r="T183" s="231"/>
      <c r="U183" s="231"/>
      <c r="V183" s="231"/>
    </row>
    <row r="184" spans="1:23" ht="18" customHeight="1">
      <c r="A184" s="231" t="s">
        <v>444</v>
      </c>
      <c r="B184" s="231"/>
      <c r="C184" s="231"/>
      <c r="D184" s="231"/>
      <c r="E184" s="231"/>
      <c r="F184" s="231"/>
      <c r="G184" s="231"/>
      <c r="H184" s="231"/>
      <c r="I184" s="231"/>
      <c r="J184" s="231"/>
      <c r="K184" s="58"/>
      <c r="N184" s="231"/>
      <c r="O184" s="231"/>
      <c r="P184" s="231"/>
      <c r="Q184" s="231"/>
      <c r="R184" s="231"/>
      <c r="S184" s="231"/>
      <c r="T184" s="231"/>
      <c r="U184" s="231"/>
      <c r="V184" s="231"/>
    </row>
    <row r="185" spans="1:23" ht="18" customHeight="1">
      <c r="A185" s="231"/>
      <c r="B185" s="231"/>
      <c r="C185" s="231"/>
      <c r="D185" s="231"/>
      <c r="E185" s="231"/>
      <c r="F185" s="231"/>
      <c r="G185" s="231"/>
      <c r="H185" s="231"/>
      <c r="I185" s="231"/>
      <c r="J185" s="231"/>
      <c r="K185" s="58"/>
    </row>
    <row r="186" spans="1:23" ht="18" customHeight="1">
      <c r="A186" s="231"/>
      <c r="B186" s="231"/>
      <c r="C186" s="231"/>
      <c r="D186" s="231"/>
      <c r="E186" s="231"/>
      <c r="F186" s="231"/>
      <c r="G186" s="231"/>
      <c r="H186" s="231"/>
      <c r="I186" s="231"/>
      <c r="J186" s="231"/>
      <c r="K186" s="58"/>
    </row>
    <row r="187" spans="1:23" ht="18" customHeight="1">
      <c r="A187" s="58"/>
      <c r="B187" s="58"/>
      <c r="C187" s="58"/>
      <c r="D187" s="58"/>
      <c r="E187" s="58"/>
      <c r="F187" s="58"/>
      <c r="G187" s="58"/>
      <c r="H187" s="58"/>
      <c r="I187" s="58"/>
      <c r="J187" s="58"/>
      <c r="K187" s="58"/>
      <c r="O187" s="231"/>
      <c r="P187" s="231"/>
      <c r="Q187" s="231"/>
      <c r="R187" s="231"/>
      <c r="S187" s="231"/>
      <c r="T187" s="231"/>
      <c r="U187" s="231"/>
      <c r="V187" s="231"/>
      <c r="W187" s="231"/>
    </row>
    <row r="188" spans="1:23" ht="18" customHeight="1">
      <c r="A188" s="58"/>
      <c r="B188" s="58"/>
      <c r="C188" s="58"/>
      <c r="D188" s="58"/>
      <c r="E188" s="58"/>
      <c r="F188" s="58"/>
      <c r="G188" s="58"/>
      <c r="H188" s="58"/>
      <c r="I188" s="58"/>
      <c r="J188" s="58"/>
      <c r="K188" s="58"/>
      <c r="O188" s="231"/>
      <c r="P188" s="231"/>
      <c r="Q188" s="231"/>
      <c r="R188" s="231"/>
      <c r="S188" s="231"/>
      <c r="T188" s="231"/>
      <c r="U188" s="231"/>
      <c r="V188" s="231"/>
      <c r="W188" s="231"/>
    </row>
    <row r="189" spans="1:23" ht="17.25" customHeight="1">
      <c r="A189" s="53"/>
      <c r="B189" s="53"/>
      <c r="C189" s="53"/>
      <c r="D189" s="53"/>
      <c r="E189" s="53"/>
      <c r="F189" s="53"/>
      <c r="G189" s="53"/>
      <c r="H189" s="53"/>
      <c r="I189" s="53"/>
      <c r="J189" s="53"/>
      <c r="K189" s="58"/>
      <c r="O189" s="231"/>
      <c r="P189" s="231"/>
      <c r="Q189" s="231"/>
      <c r="R189" s="231"/>
      <c r="S189" s="231"/>
      <c r="T189" s="231"/>
      <c r="U189" s="231"/>
      <c r="V189" s="231"/>
      <c r="W189" s="231"/>
    </row>
    <row r="190" spans="1:23" ht="16.5">
      <c r="A190" s="60" t="s">
        <v>142</v>
      </c>
      <c r="B190" s="60"/>
      <c r="C190" s="60"/>
      <c r="D190" s="60"/>
      <c r="E190" s="60"/>
      <c r="F190" s="60"/>
      <c r="G190" s="60"/>
      <c r="H190" s="60"/>
      <c r="I190" s="60"/>
      <c r="J190" s="60"/>
      <c r="K190" s="60"/>
    </row>
    <row r="191" spans="1:23" ht="16.5">
      <c r="A191" s="60" t="s">
        <v>447</v>
      </c>
      <c r="B191" s="60"/>
      <c r="C191" s="60"/>
      <c r="D191" s="60"/>
      <c r="E191" s="60"/>
      <c r="F191" s="60"/>
      <c r="G191" s="60"/>
      <c r="H191" s="60"/>
      <c r="I191" s="60"/>
      <c r="J191" s="60"/>
      <c r="K191" s="60"/>
    </row>
    <row r="192" spans="1:23" ht="17.25" customHeight="1">
      <c r="A192" s="233" t="s">
        <v>274</v>
      </c>
      <c r="B192" s="233"/>
      <c r="C192" s="233"/>
      <c r="D192" s="233"/>
      <c r="E192" s="233"/>
      <c r="F192" s="233"/>
      <c r="G192" s="233"/>
      <c r="H192" s="233"/>
      <c r="I192" s="233"/>
      <c r="J192" s="233"/>
      <c r="K192" s="58"/>
    </row>
    <row r="193" spans="1:11" ht="17.25" customHeight="1">
      <c r="A193" s="233"/>
      <c r="B193" s="233"/>
      <c r="C193" s="233"/>
      <c r="D193" s="233"/>
      <c r="E193" s="233"/>
      <c r="F193" s="233"/>
      <c r="G193" s="233"/>
      <c r="H193" s="233"/>
      <c r="I193" s="233"/>
      <c r="J193" s="233"/>
      <c r="K193" s="58"/>
    </row>
    <row r="194" spans="1:11" ht="17.25" customHeight="1">
      <c r="A194" s="233"/>
      <c r="B194" s="233"/>
      <c r="C194" s="233"/>
      <c r="D194" s="233"/>
      <c r="E194" s="233"/>
      <c r="F194" s="233"/>
      <c r="G194" s="233"/>
      <c r="H194" s="233"/>
      <c r="I194" s="233"/>
      <c r="J194" s="233"/>
      <c r="K194" s="58"/>
    </row>
    <row r="195" spans="1:11" ht="17.25" customHeight="1">
      <c r="A195" s="233"/>
      <c r="B195" s="233"/>
      <c r="C195" s="233"/>
      <c r="D195" s="233"/>
      <c r="E195" s="233"/>
      <c r="F195" s="233"/>
      <c r="G195" s="233"/>
      <c r="H195" s="233"/>
      <c r="I195" s="233"/>
      <c r="J195" s="233"/>
      <c r="K195" s="58"/>
    </row>
    <row r="196" spans="1:11" ht="17.25" customHeight="1">
      <c r="A196" s="233"/>
      <c r="B196" s="233"/>
      <c r="C196" s="233"/>
      <c r="D196" s="233"/>
      <c r="E196" s="233"/>
      <c r="F196" s="233"/>
      <c r="G196" s="233"/>
      <c r="H196" s="233"/>
      <c r="I196" s="233"/>
      <c r="J196" s="233"/>
      <c r="K196" s="58"/>
    </row>
    <row r="197" spans="1:11" ht="17.25" customHeight="1">
      <c r="A197" s="233"/>
      <c r="B197" s="233"/>
      <c r="C197" s="233"/>
      <c r="D197" s="233"/>
      <c r="E197" s="233"/>
      <c r="F197" s="233"/>
      <c r="G197" s="233"/>
      <c r="H197" s="233"/>
      <c r="I197" s="233"/>
      <c r="J197" s="233"/>
      <c r="K197" s="58"/>
    </row>
    <row r="198" spans="1:11" ht="17.25" customHeight="1">
      <c r="A198" s="233"/>
      <c r="B198" s="233"/>
      <c r="C198" s="233"/>
      <c r="D198" s="233"/>
      <c r="E198" s="233"/>
      <c r="F198" s="233"/>
      <c r="G198" s="233"/>
      <c r="H198" s="233"/>
      <c r="I198" s="233"/>
      <c r="J198" s="233"/>
      <c r="K198" s="58"/>
    </row>
    <row r="199" spans="1:11" ht="17.25" customHeight="1">
      <c r="A199" s="53"/>
      <c r="B199" s="53"/>
      <c r="C199" s="53"/>
      <c r="D199" s="53"/>
      <c r="E199" s="53"/>
      <c r="F199" s="53"/>
      <c r="G199" s="53"/>
      <c r="H199" s="53"/>
      <c r="I199" s="53"/>
      <c r="J199" s="53"/>
      <c r="K199" s="58"/>
    </row>
    <row r="200" spans="1:11" ht="16.5">
      <c r="A200" s="60" t="s">
        <v>448</v>
      </c>
      <c r="B200" s="60"/>
      <c r="C200" s="60"/>
      <c r="D200" s="60"/>
      <c r="E200" s="60"/>
      <c r="F200" s="60"/>
      <c r="G200" s="60"/>
      <c r="H200" s="60"/>
      <c r="I200" s="60"/>
      <c r="J200" s="60"/>
      <c r="K200" s="60"/>
    </row>
    <row r="201" spans="1:11" ht="17.25" customHeight="1">
      <c r="A201" s="233" t="s">
        <v>163</v>
      </c>
      <c r="B201" s="233"/>
      <c r="C201" s="233"/>
      <c r="D201" s="233"/>
      <c r="E201" s="233"/>
      <c r="F201" s="233"/>
      <c r="G201" s="233"/>
      <c r="H201" s="233"/>
      <c r="I201" s="233"/>
      <c r="J201" s="233"/>
      <c r="K201" s="58"/>
    </row>
    <row r="202" spans="1:11" ht="17.25" customHeight="1">
      <c r="A202" s="233"/>
      <c r="B202" s="233"/>
      <c r="C202" s="233"/>
      <c r="D202" s="233"/>
      <c r="E202" s="233"/>
      <c r="F202" s="233"/>
      <c r="G202" s="233"/>
      <c r="H202" s="233"/>
      <c r="I202" s="233"/>
      <c r="J202" s="233"/>
      <c r="K202" s="58"/>
    </row>
    <row r="203" spans="1:11" ht="16.5">
      <c r="A203" s="91"/>
      <c r="B203" s="68"/>
      <c r="C203" s="68"/>
      <c r="D203" s="68"/>
      <c r="E203" s="68"/>
      <c r="F203" s="68"/>
      <c r="G203" s="68"/>
      <c r="H203" s="68"/>
      <c r="I203" s="68"/>
      <c r="J203" s="68"/>
      <c r="K203" s="68"/>
    </row>
    <row r="204" spans="1:11" ht="16.5">
      <c r="A204" s="60" t="s">
        <v>449</v>
      </c>
      <c r="B204" s="60"/>
      <c r="C204" s="60"/>
      <c r="D204" s="60"/>
      <c r="E204" s="60"/>
      <c r="F204" s="60"/>
      <c r="G204" s="60"/>
      <c r="H204" s="60"/>
      <c r="I204" s="60"/>
      <c r="J204" s="60"/>
      <c r="K204" s="60"/>
    </row>
    <row r="205" spans="1:11" ht="17.25" customHeight="1">
      <c r="A205" s="233" t="s">
        <v>143</v>
      </c>
      <c r="B205" s="233"/>
      <c r="C205" s="233"/>
      <c r="D205" s="233"/>
      <c r="E205" s="233"/>
      <c r="F205" s="233"/>
      <c r="G205" s="233"/>
      <c r="H205" s="233"/>
      <c r="I205" s="233"/>
      <c r="J205" s="233"/>
      <c r="K205" s="58"/>
    </row>
    <row r="206" spans="1:11" ht="17" thickBot="1">
      <c r="A206" s="91"/>
      <c r="B206" s="68"/>
      <c r="C206" s="150"/>
      <c r="D206" s="150"/>
      <c r="E206" s="150"/>
      <c r="F206" s="150"/>
      <c r="G206" s="150"/>
      <c r="H206" s="150"/>
      <c r="I206" s="150"/>
      <c r="J206" s="68"/>
      <c r="K206" s="68"/>
    </row>
    <row r="207" spans="1:11" ht="26">
      <c r="A207" s="513"/>
      <c r="B207" s="514"/>
      <c r="C207" s="327" t="s">
        <v>197</v>
      </c>
      <c r="D207" s="328"/>
      <c r="E207" s="166" t="s">
        <v>198</v>
      </c>
      <c r="F207" s="337" t="s">
        <v>199</v>
      </c>
      <c r="G207" s="337"/>
      <c r="H207" s="167" t="s">
        <v>200</v>
      </c>
      <c r="I207" s="193" t="s">
        <v>201</v>
      </c>
      <c r="J207" s="194"/>
      <c r="K207" s="68"/>
    </row>
    <row r="208" spans="1:11" ht="14.25" customHeight="1">
      <c r="A208" s="197" t="s">
        <v>196</v>
      </c>
      <c r="B208" s="198"/>
      <c r="C208" s="245" t="str">
        <f>IF(入力シート!E62="","",入力シート!E62)</f>
        <v>清水三保第一小学校</v>
      </c>
      <c r="D208" s="246"/>
      <c r="E208" s="251" t="str">
        <f>入力シート!E69&amp;"m"</f>
        <v>500m</v>
      </c>
      <c r="F208" s="245" t="str">
        <f>入力シート!E71&amp;IF(入力シート!E71="車両"," "&amp;入力シート!K71&amp;"台","")</f>
        <v>車両 4台</v>
      </c>
      <c r="G208" s="246"/>
      <c r="H208" s="251" t="str">
        <f>入力シート!E73&amp;"分"</f>
        <v>5分</v>
      </c>
      <c r="I208" s="245" t="str">
        <f>入力シート!E75</f>
        <v>津波警報、大津波警報</v>
      </c>
      <c r="J208" s="253"/>
      <c r="K208" s="68"/>
    </row>
    <row r="209" spans="1:15" ht="14.25" customHeight="1">
      <c r="A209" s="199"/>
      <c r="B209" s="200"/>
      <c r="C209" s="247" t="str">
        <f>IF(入力シート!E65="","",入力シート!E65)</f>
        <v>（避難先が避難了解済み）</v>
      </c>
      <c r="D209" s="248"/>
      <c r="E209" s="252"/>
      <c r="F209" s="247"/>
      <c r="G209" s="248"/>
      <c r="H209" s="252"/>
      <c r="I209" s="247"/>
      <c r="J209" s="324"/>
      <c r="K209" s="68"/>
    </row>
    <row r="210" spans="1:15" ht="15" customHeight="1">
      <c r="A210" s="197" t="s">
        <v>202</v>
      </c>
      <c r="B210" s="198"/>
      <c r="C210" s="245" t="str">
        <f>IF(入力シート!E79="","避難不可",入力シート!E79)</f>
        <v>施設の３階</v>
      </c>
      <c r="D210" s="246"/>
      <c r="E210" s="515"/>
      <c r="F210" s="515"/>
      <c r="G210" s="516"/>
      <c r="H210" s="246" t="str">
        <f>入力シート!E83&amp;"分"</f>
        <v>10分</v>
      </c>
      <c r="I210" s="245" t="str">
        <f>入力シート!E85</f>
        <v>津波警報、大津波警報</v>
      </c>
      <c r="J210" s="253"/>
      <c r="K210" s="68"/>
    </row>
    <row r="211" spans="1:15" ht="14.25" customHeight="1" thickBot="1">
      <c r="A211" s="201"/>
      <c r="B211" s="202"/>
      <c r="C211" s="249" t="str">
        <f>IF(入力シート!E81="","","／"&amp;入力シート!E81)</f>
        <v>／３階</v>
      </c>
      <c r="D211" s="250"/>
      <c r="E211" s="517"/>
      <c r="F211" s="517"/>
      <c r="G211" s="518"/>
      <c r="H211" s="250"/>
      <c r="I211" s="249"/>
      <c r="J211" s="254"/>
      <c r="K211" s="68"/>
      <c r="N211" s="515"/>
      <c r="O211" s="519"/>
    </row>
    <row r="212" spans="1:15" ht="17" thickBot="1">
      <c r="A212" s="91"/>
      <c r="B212" s="68"/>
      <c r="C212" s="68"/>
      <c r="D212" s="68"/>
      <c r="E212" s="68"/>
      <c r="F212" s="68"/>
      <c r="G212" s="68"/>
      <c r="H212" s="68"/>
      <c r="I212" s="68"/>
      <c r="J212" s="68"/>
      <c r="K212" s="68"/>
      <c r="N212" s="517"/>
      <c r="O212" s="520"/>
    </row>
    <row r="213" spans="1:15" ht="17" thickBot="1">
      <c r="A213" s="60" t="s">
        <v>450</v>
      </c>
      <c r="B213" s="60"/>
      <c r="C213" s="60"/>
      <c r="D213" s="60"/>
      <c r="E213" s="60"/>
      <c r="F213" s="60"/>
      <c r="G213" s="60"/>
      <c r="H213" s="60"/>
      <c r="I213" s="60"/>
      <c r="J213" s="60"/>
      <c r="K213" s="68"/>
      <c r="N213" s="521"/>
      <c r="O213" s="521"/>
    </row>
    <row r="214" spans="1:15" ht="17" thickBot="1">
      <c r="A214" s="60" t="s">
        <v>228</v>
      </c>
      <c r="B214" s="60"/>
      <c r="C214" s="234" t="str">
        <f>IF(入力シート!E89="","",入力シート!E89)</f>
        <v>屋内安全確保</v>
      </c>
      <c r="D214" s="235"/>
      <c r="E214" s="235"/>
      <c r="F214" s="236"/>
      <c r="G214" s="60"/>
      <c r="H214" s="60"/>
      <c r="I214" s="60"/>
      <c r="J214" s="60"/>
      <c r="K214" s="68"/>
      <c r="N214" s="521"/>
      <c r="O214" s="521"/>
    </row>
    <row r="215" spans="1:15" ht="16.75" customHeight="1" thickBot="1">
      <c r="A215" s="353" t="s">
        <v>235</v>
      </c>
      <c r="B215" s="353"/>
      <c r="C215" s="353"/>
      <c r="D215" s="353"/>
      <c r="E215" s="353"/>
      <c r="F215" s="53"/>
      <c r="G215" s="53"/>
      <c r="H215" s="53"/>
      <c r="I215" s="53"/>
      <c r="J215" s="53"/>
      <c r="K215" s="68"/>
      <c r="N215" s="521"/>
      <c r="O215" s="521"/>
    </row>
    <row r="216" spans="1:15" ht="26">
      <c r="A216" s="513"/>
      <c r="B216" s="514"/>
      <c r="C216" s="327" t="s">
        <v>116</v>
      </c>
      <c r="D216" s="328"/>
      <c r="E216" s="166" t="s">
        <v>198</v>
      </c>
      <c r="F216" s="329" t="s">
        <v>199</v>
      </c>
      <c r="G216" s="330"/>
      <c r="H216" s="167" t="s">
        <v>200</v>
      </c>
      <c r="I216" s="193" t="s">
        <v>201</v>
      </c>
      <c r="J216" s="194"/>
      <c r="K216" s="68"/>
    </row>
    <row r="217" spans="1:15" ht="14.25" customHeight="1">
      <c r="A217" s="197" t="s">
        <v>110</v>
      </c>
      <c r="B217" s="198"/>
      <c r="C217" s="245" t="str">
        <f>IF(入力シート!E91="","",入力シート!E91)</f>
        <v/>
      </c>
      <c r="D217" s="246"/>
      <c r="E217" s="331" t="str">
        <f>入力シート!E95&amp;"m"&amp;""</f>
        <v>m</v>
      </c>
      <c r="F217" s="245" t="str">
        <f>入力シート!E97&amp;IF(入力シート!E97="車両"," "&amp;入力シート!K97&amp;"台","")</f>
        <v/>
      </c>
      <c r="G217" s="246"/>
      <c r="H217" s="333" t="str">
        <f>入力シート!E99&amp;"分"</f>
        <v>分</v>
      </c>
      <c r="I217" s="203" t="str">
        <f>入力シート!E101&amp;""</f>
        <v/>
      </c>
      <c r="J217" s="205"/>
      <c r="K217" s="68"/>
    </row>
    <row r="218" spans="1:15" ht="14.25" customHeight="1">
      <c r="A218" s="199"/>
      <c r="B218" s="200"/>
      <c r="C218" s="247"/>
      <c r="D218" s="248"/>
      <c r="E218" s="332"/>
      <c r="F218" s="247"/>
      <c r="G218" s="248"/>
      <c r="H218" s="334"/>
      <c r="I218" s="204"/>
      <c r="J218" s="206"/>
      <c r="K218" s="68"/>
    </row>
    <row r="219" spans="1:15" ht="18" customHeight="1">
      <c r="A219" s="67"/>
      <c r="B219" s="61"/>
      <c r="C219" s="61"/>
      <c r="D219" s="61"/>
      <c r="E219" s="61"/>
      <c r="F219" s="61"/>
      <c r="G219" s="61"/>
      <c r="H219" s="61"/>
      <c r="I219" s="61"/>
      <c r="J219" s="522" t="s">
        <v>134</v>
      </c>
      <c r="K219" s="68"/>
    </row>
    <row r="220" spans="1:15" ht="18" customHeight="1">
      <c r="A220" s="187" t="s">
        <v>28</v>
      </c>
      <c r="B220" s="68"/>
      <c r="C220" s="68"/>
      <c r="D220" s="68"/>
      <c r="E220" s="68"/>
      <c r="F220" s="68"/>
      <c r="G220" s="68"/>
      <c r="H220" s="68"/>
      <c r="I220" s="68"/>
      <c r="J220" s="187"/>
      <c r="K220" s="68"/>
    </row>
    <row r="221" spans="1:15" ht="18" customHeight="1">
      <c r="K221" s="68"/>
    </row>
    <row r="222" spans="1:15" ht="18" customHeight="1">
      <c r="A222" s="233" t="s">
        <v>474</v>
      </c>
      <c r="B222" s="233"/>
      <c r="C222" s="233"/>
      <c r="D222" s="233"/>
      <c r="E222" s="233"/>
      <c r="F222" s="233"/>
      <c r="G222" s="233"/>
      <c r="H222" s="233"/>
      <c r="I222" s="233"/>
      <c r="J222" s="233"/>
      <c r="K222" s="68"/>
      <c r="L222" s="90" t="s">
        <v>292</v>
      </c>
    </row>
    <row r="223" spans="1:15" ht="18" customHeight="1">
      <c r="A223" s="233"/>
      <c r="B223" s="233"/>
      <c r="C223" s="233"/>
      <c r="D223" s="233"/>
      <c r="E223" s="233"/>
      <c r="F223" s="233"/>
      <c r="G223" s="233"/>
      <c r="H223" s="233"/>
      <c r="I223" s="233"/>
      <c r="J223" s="233"/>
      <c r="K223" s="68"/>
      <c r="L223" s="90" t="s">
        <v>180</v>
      </c>
    </row>
    <row r="224" spans="1:15" ht="18" customHeight="1">
      <c r="A224" s="233"/>
      <c r="B224" s="233"/>
      <c r="C224" s="233"/>
      <c r="D224" s="233"/>
      <c r="E224" s="233"/>
      <c r="F224" s="233"/>
      <c r="G224" s="233"/>
      <c r="H224" s="233"/>
      <c r="I224" s="233"/>
      <c r="J224" s="233"/>
      <c r="K224" s="68"/>
    </row>
    <row r="225" spans="1:11" ht="18" customHeight="1">
      <c r="A225" s="233"/>
      <c r="B225" s="233"/>
      <c r="C225" s="233"/>
      <c r="D225" s="233"/>
      <c r="E225" s="233"/>
      <c r="F225" s="233"/>
      <c r="G225" s="233"/>
      <c r="H225" s="233"/>
      <c r="I225" s="233"/>
      <c r="J225" s="233"/>
      <c r="K225" s="68"/>
    </row>
    <row r="226" spans="1:11" ht="18" customHeight="1">
      <c r="A226" s="53"/>
      <c r="B226" s="53"/>
      <c r="C226" s="53"/>
      <c r="D226" s="53"/>
      <c r="E226" s="53"/>
      <c r="F226" s="53"/>
      <c r="G226" s="53"/>
      <c r="H226" s="53"/>
      <c r="I226" s="53"/>
      <c r="J226" s="53"/>
      <c r="K226" s="68"/>
    </row>
    <row r="227" spans="1:11" ht="18" customHeight="1" thickBot="1">
      <c r="A227" s="229"/>
      <c r="B227" s="53"/>
      <c r="C227" s="53"/>
      <c r="D227" s="53"/>
      <c r="E227" s="53"/>
      <c r="F227" s="53"/>
      <c r="G227" s="53"/>
      <c r="H227" s="53"/>
      <c r="I227" s="53"/>
      <c r="J227" s="229"/>
      <c r="K227" s="68"/>
    </row>
    <row r="228" spans="1:11" ht="18" customHeight="1">
      <c r="A228" s="523" t="s">
        <v>30</v>
      </c>
      <c r="B228" s="524"/>
      <c r="C228" s="69"/>
      <c r="D228" s="69"/>
      <c r="E228" s="69"/>
      <c r="F228" s="69"/>
      <c r="G228" s="69"/>
      <c r="H228" s="69"/>
      <c r="I228" s="69"/>
      <c r="J228" s="70"/>
      <c r="K228" s="68"/>
    </row>
    <row r="229" spans="1:11" ht="18" customHeight="1">
      <c r="A229" s="71"/>
      <c r="B229" s="68"/>
      <c r="C229" s="68"/>
      <c r="D229" s="68"/>
      <c r="E229" s="68"/>
      <c r="F229" s="68"/>
      <c r="G229" s="68"/>
      <c r="H229" s="68"/>
      <c r="I229" s="68"/>
      <c r="J229" s="72"/>
      <c r="K229" s="68"/>
    </row>
    <row r="230" spans="1:11" ht="18" customHeight="1">
      <c r="A230" s="71"/>
      <c r="B230" s="525" t="s">
        <v>463</v>
      </c>
      <c r="C230" s="525"/>
      <c r="D230" s="525"/>
      <c r="E230" s="525"/>
      <c r="F230" s="525"/>
      <c r="G230" s="525"/>
      <c r="H230" s="525"/>
      <c r="I230" s="525"/>
      <c r="J230" s="72"/>
      <c r="K230" s="68"/>
    </row>
    <row r="231" spans="1:11" ht="18" customHeight="1">
      <c r="A231" s="71"/>
      <c r="B231" s="525"/>
      <c r="C231" s="525"/>
      <c r="D231" s="525"/>
      <c r="E231" s="525"/>
      <c r="F231" s="525"/>
      <c r="G231" s="525"/>
      <c r="H231" s="525"/>
      <c r="I231" s="525"/>
      <c r="J231" s="72"/>
      <c r="K231" s="68"/>
    </row>
    <row r="232" spans="1:11" ht="18" customHeight="1">
      <c r="A232" s="71"/>
      <c r="B232" s="525"/>
      <c r="C232" s="525"/>
      <c r="D232" s="525"/>
      <c r="E232" s="525"/>
      <c r="F232" s="525"/>
      <c r="G232" s="525"/>
      <c r="H232" s="525"/>
      <c r="I232" s="525"/>
      <c r="J232" s="72"/>
      <c r="K232" s="68"/>
    </row>
    <row r="233" spans="1:11" ht="18" customHeight="1">
      <c r="A233" s="71"/>
      <c r="B233" s="68"/>
      <c r="C233" s="68"/>
      <c r="D233" s="68"/>
      <c r="E233" s="68"/>
      <c r="F233" s="68"/>
      <c r="G233" s="68"/>
      <c r="H233" s="68"/>
      <c r="I233" s="68"/>
      <c r="J233" s="72"/>
      <c r="K233" s="68"/>
    </row>
    <row r="234" spans="1:11" ht="18" customHeight="1">
      <c r="A234" s="73"/>
      <c r="J234" s="72"/>
      <c r="K234" s="68"/>
    </row>
    <row r="235" spans="1:11" ht="18" customHeight="1">
      <c r="A235" s="358" t="s">
        <v>475</v>
      </c>
      <c r="B235" s="232"/>
      <c r="C235" s="232"/>
      <c r="D235" s="232"/>
      <c r="E235" s="232"/>
      <c r="F235" s="232"/>
      <c r="G235" s="232"/>
      <c r="H235" s="232"/>
      <c r="I235" s="232"/>
      <c r="J235" s="526"/>
      <c r="K235" s="68"/>
    </row>
    <row r="236" spans="1:11" ht="18" customHeight="1">
      <c r="A236" s="358"/>
      <c r="B236" s="232"/>
      <c r="C236" s="232"/>
      <c r="D236" s="232"/>
      <c r="E236" s="232"/>
      <c r="F236" s="232"/>
      <c r="G236" s="232"/>
      <c r="H236" s="232"/>
      <c r="I236" s="232"/>
      <c r="J236" s="526"/>
      <c r="K236" s="68"/>
    </row>
    <row r="237" spans="1:11" ht="18" customHeight="1">
      <c r="A237" s="358"/>
      <c r="B237" s="232"/>
      <c r="C237" s="232"/>
      <c r="D237" s="232"/>
      <c r="E237" s="232"/>
      <c r="F237" s="232"/>
      <c r="G237" s="232"/>
      <c r="H237" s="232"/>
      <c r="I237" s="232"/>
      <c r="J237" s="526"/>
      <c r="K237" s="68"/>
    </row>
    <row r="238" spans="1:11" ht="18" customHeight="1">
      <c r="A238" s="358"/>
      <c r="B238" s="232"/>
      <c r="C238" s="232"/>
      <c r="D238" s="232"/>
      <c r="E238" s="232"/>
      <c r="F238" s="232"/>
      <c r="G238" s="232"/>
      <c r="H238" s="232"/>
      <c r="I238" s="232"/>
      <c r="J238" s="526"/>
      <c r="K238" s="68"/>
    </row>
    <row r="239" spans="1:11" ht="18" customHeight="1">
      <c r="A239" s="358"/>
      <c r="B239" s="232"/>
      <c r="C239" s="232"/>
      <c r="D239" s="232"/>
      <c r="E239" s="232"/>
      <c r="F239" s="232"/>
      <c r="G239" s="232"/>
      <c r="H239" s="232"/>
      <c r="I239" s="232"/>
      <c r="J239" s="526"/>
      <c r="K239" s="68"/>
    </row>
    <row r="240" spans="1:11" ht="18" customHeight="1">
      <c r="A240" s="358"/>
      <c r="B240" s="232"/>
      <c r="C240" s="232"/>
      <c r="D240" s="232"/>
      <c r="E240" s="232"/>
      <c r="F240" s="232"/>
      <c r="G240" s="232"/>
      <c r="H240" s="232"/>
      <c r="I240" s="232"/>
      <c r="J240" s="526"/>
      <c r="K240" s="68"/>
    </row>
    <row r="241" spans="1:11" ht="18" customHeight="1">
      <c r="A241" s="71"/>
      <c r="J241" s="72"/>
      <c r="K241" s="68"/>
    </row>
    <row r="242" spans="1:11" ht="18" customHeight="1">
      <c r="A242" s="71"/>
      <c r="B242" s="237" t="s">
        <v>464</v>
      </c>
      <c r="C242" s="237"/>
      <c r="D242" s="237"/>
      <c r="E242" s="237"/>
      <c r="F242" s="237"/>
      <c r="G242" s="237"/>
      <c r="H242" s="237"/>
      <c r="I242" s="237"/>
      <c r="J242" s="72"/>
      <c r="K242" s="68"/>
    </row>
    <row r="243" spans="1:11" ht="18" customHeight="1">
      <c r="A243" s="71"/>
      <c r="B243" s="237"/>
      <c r="C243" s="237"/>
      <c r="D243" s="237"/>
      <c r="E243" s="237"/>
      <c r="F243" s="237"/>
      <c r="G243" s="237"/>
      <c r="H243" s="237"/>
      <c r="I243" s="237"/>
      <c r="J243" s="72"/>
      <c r="K243" s="68"/>
    </row>
    <row r="244" spans="1:11" ht="18" customHeight="1">
      <c r="A244" s="71"/>
      <c r="B244" s="237"/>
      <c r="C244" s="237"/>
      <c r="D244" s="237"/>
      <c r="E244" s="237"/>
      <c r="F244" s="237"/>
      <c r="G244" s="237"/>
      <c r="H244" s="237"/>
      <c r="I244" s="237"/>
      <c r="J244" s="72"/>
      <c r="K244" s="68"/>
    </row>
    <row r="245" spans="1:11" ht="18" customHeight="1">
      <c r="A245" s="71"/>
      <c r="J245" s="72"/>
      <c r="K245" s="68"/>
    </row>
    <row r="246" spans="1:11" ht="18" customHeight="1">
      <c r="A246" s="71"/>
      <c r="J246" s="72"/>
      <c r="K246" s="68"/>
    </row>
    <row r="247" spans="1:11" ht="18" customHeight="1">
      <c r="A247" s="71"/>
      <c r="J247" s="72"/>
      <c r="K247" s="68"/>
    </row>
    <row r="248" spans="1:11" ht="18" customHeight="1">
      <c r="A248" s="71"/>
      <c r="B248" s="68"/>
      <c r="C248" s="68"/>
      <c r="D248" s="68"/>
      <c r="E248" s="68"/>
      <c r="F248" s="68"/>
      <c r="G248" s="68"/>
      <c r="H248" s="68"/>
      <c r="I248" s="68"/>
      <c r="J248" s="72"/>
      <c r="K248" s="68"/>
    </row>
    <row r="249" spans="1:11" ht="18" customHeight="1">
      <c r="A249" s="71"/>
      <c r="B249" s="336"/>
      <c r="D249" s="68"/>
      <c r="J249" s="72"/>
      <c r="K249" s="68"/>
    </row>
    <row r="250" spans="1:11" ht="18" customHeight="1">
      <c r="A250" s="71"/>
      <c r="B250" s="336"/>
      <c r="D250" s="68"/>
      <c r="E250" s="68"/>
      <c r="F250" s="68"/>
      <c r="G250" s="68"/>
      <c r="H250" s="68"/>
      <c r="I250" s="68"/>
      <c r="J250" s="72"/>
      <c r="K250" s="68"/>
    </row>
    <row r="251" spans="1:11" ht="18" customHeight="1">
      <c r="A251" s="71"/>
      <c r="B251" s="68"/>
      <c r="C251" s="68"/>
      <c r="D251" s="68"/>
      <c r="E251" s="68"/>
      <c r="F251" s="68"/>
      <c r="G251" s="68"/>
      <c r="H251" s="68"/>
      <c r="I251" s="68"/>
      <c r="J251" s="72"/>
      <c r="K251" s="68"/>
    </row>
    <row r="252" spans="1:11" ht="18" customHeight="1">
      <c r="A252" s="71"/>
      <c r="B252" s="68"/>
      <c r="C252" s="68"/>
      <c r="D252" s="68"/>
      <c r="E252" s="68"/>
      <c r="F252" s="68"/>
      <c r="G252" s="68"/>
      <c r="H252" s="68"/>
      <c r="I252" s="68"/>
      <c r="J252" s="72"/>
      <c r="K252" s="68"/>
    </row>
    <row r="253" spans="1:11" ht="18" customHeight="1">
      <c r="A253" s="71"/>
      <c r="B253" s="68"/>
      <c r="C253" s="68"/>
      <c r="D253" s="68"/>
      <c r="E253" s="68"/>
      <c r="F253" s="68"/>
      <c r="G253" s="68"/>
      <c r="H253" s="68"/>
      <c r="I253" s="68"/>
      <c r="J253" s="72"/>
      <c r="K253" s="68"/>
    </row>
    <row r="254" spans="1:11" ht="18" customHeight="1">
      <c r="A254" s="71"/>
      <c r="B254" s="68"/>
      <c r="C254" s="68"/>
      <c r="D254" s="68"/>
      <c r="E254" s="68"/>
      <c r="F254" s="68"/>
      <c r="G254" s="68"/>
      <c r="H254" s="68"/>
      <c r="I254" s="68"/>
      <c r="J254" s="72"/>
      <c r="K254" s="68"/>
    </row>
    <row r="255" spans="1:11" ht="18" customHeight="1">
      <c r="A255" s="71"/>
      <c r="B255" s="74" t="s">
        <v>109</v>
      </c>
      <c r="C255" s="75"/>
      <c r="D255" s="74" t="str">
        <f>入力シート!E20</f>
        <v>清水区三保○番○号</v>
      </c>
      <c r="E255" s="76"/>
      <c r="F255" s="76"/>
      <c r="G255" s="76"/>
      <c r="H255" s="76"/>
      <c r="I255" s="75"/>
      <c r="J255" s="72"/>
      <c r="K255" s="68"/>
    </row>
    <row r="256" spans="1:11" ht="18" customHeight="1">
      <c r="A256" s="71"/>
      <c r="B256" s="338" t="s">
        <v>110</v>
      </c>
      <c r="C256" s="77" t="s">
        <v>116</v>
      </c>
      <c r="D256" s="74" t="str">
        <f>IF(入力シート!E62="","",入力シート!E62)</f>
        <v>清水三保第一小学校</v>
      </c>
      <c r="E256" s="527"/>
      <c r="F256" s="527"/>
      <c r="G256" s="527"/>
      <c r="H256" s="527"/>
      <c r="I256" s="528"/>
      <c r="J256" s="72"/>
      <c r="K256" s="68"/>
    </row>
    <row r="257" spans="1:11" ht="18" customHeight="1">
      <c r="A257" s="71"/>
      <c r="B257" s="338"/>
      <c r="C257" s="77" t="s">
        <v>117</v>
      </c>
      <c r="D257" s="76" t="str">
        <f>IF(入力シート!E67="","",入力シート!E67)</f>
        <v>清水区三保1069-1</v>
      </c>
      <c r="E257" s="76"/>
      <c r="F257" s="76"/>
      <c r="G257" s="76"/>
      <c r="H257" s="76"/>
      <c r="I257" s="75"/>
      <c r="J257" s="72"/>
      <c r="K257" s="68"/>
    </row>
    <row r="258" spans="1:11" ht="18" customHeight="1">
      <c r="A258" s="71"/>
      <c r="B258" s="68"/>
      <c r="C258" s="68"/>
      <c r="D258" s="68"/>
      <c r="E258" s="68"/>
      <c r="F258" s="68"/>
      <c r="G258" s="68"/>
      <c r="H258" s="68"/>
      <c r="I258" s="68"/>
      <c r="J258" s="72"/>
      <c r="K258" s="68"/>
    </row>
    <row r="259" spans="1:11" ht="18" customHeight="1">
      <c r="A259" s="71"/>
      <c r="B259" s="68"/>
      <c r="C259" s="68"/>
      <c r="D259" s="68"/>
      <c r="E259" s="68"/>
      <c r="F259" s="68"/>
      <c r="G259" s="68"/>
      <c r="H259" s="68"/>
      <c r="I259" s="68"/>
      <c r="J259" s="72"/>
      <c r="K259" s="68"/>
    </row>
    <row r="260" spans="1:11" ht="18" customHeight="1" thickBot="1">
      <c r="A260" s="78"/>
      <c r="B260" s="79"/>
      <c r="C260" s="79"/>
      <c r="D260" s="79"/>
      <c r="E260" s="79"/>
      <c r="F260" s="79"/>
      <c r="G260" s="79"/>
      <c r="H260" s="79"/>
      <c r="I260" s="79"/>
      <c r="J260" s="80"/>
      <c r="K260" s="68"/>
    </row>
    <row r="261" spans="1:11" s="532" customFormat="1" ht="14.25" customHeight="1">
      <c r="A261" s="529"/>
      <c r="B261" s="529"/>
      <c r="C261" s="530"/>
      <c r="D261" s="530"/>
      <c r="E261" s="530"/>
      <c r="F261" s="530"/>
      <c r="G261" s="530"/>
      <c r="H261" s="530"/>
      <c r="I261" s="530"/>
      <c r="J261" s="530"/>
      <c r="K261" s="531"/>
    </row>
    <row r="262" spans="1:11" s="532" customFormat="1" ht="14.25" customHeight="1">
      <c r="A262" s="60" t="s">
        <v>241</v>
      </c>
      <c r="B262" s="60"/>
      <c r="C262" s="60"/>
      <c r="D262" s="60"/>
      <c r="E262" s="60"/>
      <c r="F262" s="60"/>
      <c r="G262" s="60"/>
      <c r="H262" s="60"/>
      <c r="I262" s="60"/>
      <c r="J262" s="60"/>
      <c r="K262" s="531"/>
    </row>
    <row r="263" spans="1:11" s="532" customFormat="1" ht="17.25" customHeight="1">
      <c r="A263" s="231" t="s">
        <v>242</v>
      </c>
      <c r="B263" s="231"/>
      <c r="C263" s="231"/>
      <c r="D263" s="231"/>
      <c r="E263" s="231"/>
      <c r="F263" s="231"/>
      <c r="G263" s="231"/>
      <c r="H263" s="231"/>
      <c r="I263" s="231"/>
      <c r="J263" s="231"/>
      <c r="K263" s="531"/>
    </row>
    <row r="264" spans="1:11" s="532" customFormat="1" ht="17.25" customHeight="1">
      <c r="A264" s="231"/>
      <c r="B264" s="231"/>
      <c r="C264" s="231"/>
      <c r="D264" s="231"/>
      <c r="E264" s="231"/>
      <c r="F264" s="231"/>
      <c r="G264" s="231"/>
      <c r="H264" s="231"/>
      <c r="I264" s="231"/>
      <c r="J264" s="231"/>
      <c r="K264" s="531"/>
    </row>
    <row r="265" spans="1:11" s="532" customFormat="1" ht="14.25" customHeight="1">
      <c r="A265" s="174"/>
      <c r="B265" s="174"/>
      <c r="C265" s="218"/>
      <c r="D265" s="218"/>
      <c r="E265" s="218"/>
      <c r="F265" s="218"/>
      <c r="G265" s="218"/>
      <c r="H265" s="218"/>
      <c r="I265" s="218"/>
      <c r="J265" s="218"/>
      <c r="K265" s="531"/>
    </row>
    <row r="266" spans="1:11" s="532" customFormat="1" ht="16.5">
      <c r="A266" s="174" t="s">
        <v>243</v>
      </c>
      <c r="B266" s="174"/>
      <c r="C266" s="218"/>
      <c r="D266" s="335" t="s">
        <v>244</v>
      </c>
      <c r="E266" s="335"/>
      <c r="F266" s="335"/>
      <c r="G266" s="218"/>
      <c r="H266" s="218"/>
      <c r="I266" s="218"/>
      <c r="J266" s="218"/>
      <c r="K266" s="531"/>
    </row>
    <row r="267" spans="1:11" s="532" customFormat="1" ht="14.25" customHeight="1">
      <c r="A267" s="322" t="s">
        <v>245</v>
      </c>
      <c r="B267" s="323"/>
      <c r="C267" s="326" t="s">
        <v>252</v>
      </c>
      <c r="D267" s="326"/>
      <c r="E267" s="326"/>
      <c r="F267" s="326"/>
      <c r="G267" s="219" t="s">
        <v>250</v>
      </c>
      <c r="H267" s="325" t="s">
        <v>251</v>
      </c>
      <c r="I267" s="273"/>
      <c r="J267" s="274"/>
      <c r="K267" s="531"/>
    </row>
    <row r="268" spans="1:11" s="532" customFormat="1" ht="14.25" customHeight="1">
      <c r="A268" s="316" t="s">
        <v>253</v>
      </c>
      <c r="B268" s="317"/>
      <c r="C268" s="269" t="s">
        <v>246</v>
      </c>
      <c r="D268" s="269"/>
      <c r="E268" s="269"/>
      <c r="F268" s="269"/>
      <c r="G268" s="219" t="str">
        <f>入力シート!E106&amp;""</f>
        <v>1</v>
      </c>
      <c r="H268" s="325" t="str">
        <f>入力シート!G106&amp;""</f>
        <v>施設中央</v>
      </c>
      <c r="I268" s="273"/>
      <c r="J268" s="274"/>
      <c r="K268" s="531"/>
    </row>
    <row r="269" spans="1:11" s="532" customFormat="1" ht="14.25" customHeight="1">
      <c r="A269" s="318"/>
      <c r="B269" s="319"/>
      <c r="C269" s="269" t="s">
        <v>249</v>
      </c>
      <c r="D269" s="269"/>
      <c r="E269" s="269"/>
      <c r="F269" s="269"/>
      <c r="G269" s="219" t="str">
        <f>入力シート!E108&amp;""</f>
        <v>1</v>
      </c>
      <c r="H269" s="325" t="str">
        <f>入力シート!G108&amp;""</f>
        <v>施設入口</v>
      </c>
      <c r="I269" s="273"/>
      <c r="J269" s="274"/>
      <c r="K269" s="531"/>
    </row>
    <row r="270" spans="1:11" s="532" customFormat="1" ht="14.25" customHeight="1">
      <c r="A270" s="318"/>
      <c r="B270" s="319"/>
      <c r="C270" s="269" t="s">
        <v>247</v>
      </c>
      <c r="D270" s="269"/>
      <c r="E270" s="269"/>
      <c r="F270" s="269"/>
      <c r="G270" s="219" t="str">
        <f>入力シート!E110&amp;""</f>
        <v>5</v>
      </c>
      <c r="H270" s="220" t="str">
        <f>入力シート!G110&amp;""</f>
        <v>１階保管庫</v>
      </c>
      <c r="I270" s="221"/>
      <c r="J270" s="222"/>
      <c r="K270" s="531"/>
    </row>
    <row r="271" spans="1:11" s="532" customFormat="1" ht="14.25" customHeight="1">
      <c r="A271" s="320"/>
      <c r="B271" s="321"/>
      <c r="C271" s="223" t="s">
        <v>248</v>
      </c>
      <c r="D271" s="273" t="s">
        <v>265</v>
      </c>
      <c r="E271" s="273"/>
      <c r="F271" s="274"/>
      <c r="G271" s="219" t="str">
        <f>入力シート!E112&amp;""</f>
        <v/>
      </c>
      <c r="H271" s="220" t="str">
        <f>入力シート!G112&amp;""</f>
        <v/>
      </c>
      <c r="I271" s="221"/>
      <c r="J271" s="222"/>
      <c r="K271" s="531"/>
    </row>
    <row r="272" spans="1:11" s="532" customFormat="1" ht="14.25" customHeight="1">
      <c r="A272" s="316" t="s">
        <v>254</v>
      </c>
      <c r="B272" s="317"/>
      <c r="C272" s="269" t="s">
        <v>255</v>
      </c>
      <c r="D272" s="269"/>
      <c r="E272" s="269"/>
      <c r="F272" s="269"/>
      <c r="G272" s="219" t="str">
        <f>入力シート!E115&amp;""</f>
        <v>3</v>
      </c>
      <c r="H272" s="220" t="str">
        <f>入力シート!G115&amp;""</f>
        <v>施設内倉庫</v>
      </c>
      <c r="I272" s="221"/>
      <c r="J272" s="222"/>
      <c r="K272" s="531"/>
    </row>
    <row r="273" spans="1:12" s="532" customFormat="1" ht="14.25" customHeight="1">
      <c r="A273" s="318"/>
      <c r="B273" s="319"/>
      <c r="C273" s="269" t="s">
        <v>256</v>
      </c>
      <c r="D273" s="269"/>
      <c r="E273" s="269"/>
      <c r="F273" s="269"/>
      <c r="G273" s="219" t="str">
        <f>入力シート!E117&amp;""</f>
        <v>100</v>
      </c>
      <c r="H273" s="220" t="str">
        <f>入力シート!G117&amp;""</f>
        <v>土のう袋</v>
      </c>
      <c r="I273" s="221"/>
      <c r="J273" s="222"/>
      <c r="K273" s="531"/>
    </row>
    <row r="274" spans="1:12" s="532" customFormat="1" ht="14.25" customHeight="1">
      <c r="A274" s="318"/>
      <c r="B274" s="319"/>
      <c r="C274" s="269" t="s">
        <v>257</v>
      </c>
      <c r="D274" s="269"/>
      <c r="E274" s="269"/>
      <c r="F274" s="269"/>
      <c r="G274" s="219" t="str">
        <f>入力シート!E119&amp;""</f>
        <v/>
      </c>
      <c r="H274" s="220" t="str">
        <f>入力シート!G119&amp;""</f>
        <v/>
      </c>
      <c r="I274" s="221"/>
      <c r="J274" s="222"/>
      <c r="K274" s="531"/>
    </row>
    <row r="275" spans="1:12" s="532" customFormat="1" ht="14.25" customHeight="1">
      <c r="A275" s="318"/>
      <c r="B275" s="319"/>
      <c r="C275" s="270" t="s">
        <v>258</v>
      </c>
      <c r="D275" s="271"/>
      <c r="E275" s="271"/>
      <c r="F275" s="272"/>
      <c r="G275" s="219" t="str">
        <f>入力シート!E121&amp;""</f>
        <v/>
      </c>
      <c r="H275" s="220" t="str">
        <f>入力シート!G121&amp;""</f>
        <v/>
      </c>
      <c r="I275" s="221"/>
      <c r="J275" s="222"/>
      <c r="K275" s="531"/>
    </row>
    <row r="276" spans="1:12" s="532" customFormat="1" ht="14.25" customHeight="1">
      <c r="A276" s="320"/>
      <c r="B276" s="321"/>
      <c r="C276" s="223" t="s">
        <v>248</v>
      </c>
      <c r="D276" s="273" t="s">
        <v>265</v>
      </c>
      <c r="E276" s="273"/>
      <c r="F276" s="274"/>
      <c r="G276" s="219" t="str">
        <f>入力シート!E123&amp;""</f>
        <v/>
      </c>
      <c r="H276" s="220" t="str">
        <f>入力シート!G123&amp;""</f>
        <v/>
      </c>
      <c r="I276" s="221"/>
      <c r="J276" s="222"/>
      <c r="K276" s="531"/>
    </row>
    <row r="277" spans="1:12" s="532" customFormat="1" ht="14.25" customHeight="1">
      <c r="A277" s="529"/>
      <c r="B277" s="529"/>
      <c r="C277" s="529"/>
      <c r="D277" s="529"/>
      <c r="E277" s="529"/>
      <c r="F277" s="529"/>
      <c r="G277" s="529"/>
      <c r="H277" s="529"/>
      <c r="I277" s="529"/>
      <c r="J277" s="529"/>
      <c r="K277" s="531"/>
    </row>
    <row r="278" spans="1:12" ht="16.5">
      <c r="A278" s="60" t="s">
        <v>259</v>
      </c>
      <c r="B278" s="60"/>
      <c r="C278" s="60"/>
      <c r="D278" s="60"/>
      <c r="E278" s="60"/>
      <c r="F278" s="60"/>
      <c r="G278" s="60"/>
      <c r="H278" s="60"/>
      <c r="I278" s="60"/>
      <c r="J278" s="60"/>
      <c r="K278" s="60"/>
    </row>
    <row r="279" spans="1:12" ht="17.25" customHeight="1">
      <c r="A279" s="231" t="s">
        <v>160</v>
      </c>
      <c r="B279" s="231"/>
      <c r="C279" s="231"/>
      <c r="D279" s="231"/>
      <c r="E279" s="231"/>
      <c r="F279" s="231"/>
      <c r="G279" s="231"/>
      <c r="H279" s="231"/>
      <c r="I279" s="231"/>
      <c r="J279" s="231"/>
      <c r="K279" s="58"/>
    </row>
    <row r="280" spans="1:12" ht="17.25" customHeight="1">
      <c r="A280" s="231"/>
      <c r="B280" s="231"/>
      <c r="C280" s="231"/>
      <c r="D280" s="231"/>
      <c r="E280" s="231"/>
      <c r="F280" s="231"/>
      <c r="G280" s="231"/>
      <c r="H280" s="231"/>
      <c r="I280" s="231"/>
      <c r="J280" s="231"/>
      <c r="K280" s="58"/>
    </row>
    <row r="281" spans="1:12" ht="17.25" customHeight="1">
      <c r="A281" s="233" t="s">
        <v>144</v>
      </c>
      <c r="B281" s="233"/>
      <c r="C281" s="233"/>
      <c r="D281" s="233"/>
      <c r="E281" s="233"/>
      <c r="F281" s="233"/>
      <c r="G281" s="233"/>
      <c r="H281" s="233"/>
      <c r="I281" s="233"/>
      <c r="J281" s="233"/>
      <c r="K281" s="58"/>
    </row>
    <row r="282" spans="1:12" ht="17.25" customHeight="1">
      <c r="A282" s="233"/>
      <c r="B282" s="233"/>
      <c r="C282" s="233"/>
      <c r="D282" s="233"/>
      <c r="E282" s="233"/>
      <c r="F282" s="233"/>
      <c r="G282" s="233"/>
      <c r="H282" s="233"/>
      <c r="I282" s="233"/>
      <c r="J282" s="233"/>
      <c r="K282" s="58"/>
    </row>
    <row r="283" spans="1:12" ht="17" thickBot="1">
      <c r="A283" s="60" t="s">
        <v>9</v>
      </c>
      <c r="B283" s="192"/>
      <c r="C283" s="192"/>
      <c r="D283" s="192"/>
      <c r="E283" s="192"/>
      <c r="F283" s="192"/>
      <c r="G283" s="192"/>
      <c r="H283" s="192"/>
      <c r="I283" s="192"/>
      <c r="J283" s="192"/>
      <c r="K283" s="60"/>
    </row>
    <row r="284" spans="1:12" ht="17.25" customHeight="1">
      <c r="B284" s="285" t="s">
        <v>33</v>
      </c>
      <c r="C284" s="286"/>
      <c r="D284" s="286"/>
      <c r="E284" s="286"/>
      <c r="F284" s="286"/>
      <c r="G284" s="286"/>
      <c r="H284" s="286"/>
      <c r="I284" s="287"/>
      <c r="J284" s="95"/>
      <c r="K284" s="491"/>
    </row>
    <row r="285" spans="1:12" ht="17.25" customHeight="1">
      <c r="B285" s="275" t="s">
        <v>10</v>
      </c>
      <c r="C285" s="276"/>
      <c r="D285" s="279" t="str">
        <f>IF(L285&lt;&gt;"",RIGHT(L285,LEN(L285)-1),"")</f>
        <v>テレビ3台、ラジオ5台、タブレット端末2台、インターネットに接続したパソコン2台、ファックス2台、携帯電話5台、携帯電話用バッテリー3個、乾電池20個</v>
      </c>
      <c r="E285" s="280"/>
      <c r="F285" s="280"/>
      <c r="G285" s="280"/>
      <c r="H285" s="280"/>
      <c r="I285" s="281"/>
      <c r="J285" s="96"/>
      <c r="K285" s="15"/>
      <c r="L285" s="90" t="str">
        <f>IF(入力シート!E129="有","、"&amp;入力シート!C129&amp;IF(入力シート!I129&lt;&gt;"",入力シート!I129&amp;入力シート!K129,""),"")&amp;IF(入力シート!E131="有","、"&amp;入力シート!C131&amp;IF(入力シート!I131&lt;&gt;"",入力シート!I131&amp;入力シート!K131,""),"")&amp;IF(入力シート!E133="有","、"&amp;入力シート!C133&amp;IF(入力シート!I133&lt;&gt;"",入力シート!I133&amp;入力シート!K133,""),"")&amp;IF(入力シート!E135="有","、"&amp;入力シート!C135&amp;IF(入力シート!I135&lt;&gt;"",入力シート!I135&amp;入力シート!K135,""),"")&amp;IF(入力シート!E137="有","、"&amp;入力シート!C137&amp;IF(入力シート!I137&lt;&gt;"",入力シート!I137&amp;入力シート!K137,""),"")&amp;IF(入力シート!E139="有","、"&amp;入力シート!C139&amp;IF(入力シート!I139&lt;&gt;"",入力シート!I139&amp;入力シート!K139,""),"")&amp;IF(入力シート!E141="有","、"&amp;入力シート!C141&amp;IF(入力シート!I141&lt;&gt;"",入力シート!I141&amp;入力シート!K141,""),"")&amp;IF(入力シート!E143="有","、"&amp;入力シート!C143&amp;IF(入力シート!I143&lt;&gt;"",入力シート!I143&amp;入力シート!K143,""),"")&amp;IF(入力シート!E145&lt;&gt;"","、"&amp;入力シート!E145,"")</f>
        <v>、テレビ3台、ラジオ5台、タブレット端末2台、インターネットに接続したパソコン2台、ファックス2台、携帯電話5台、携帯電話用バッテリー3個、乾電池20個</v>
      </c>
    </row>
    <row r="286" spans="1:12" ht="17.25" customHeight="1">
      <c r="B286" s="288"/>
      <c r="C286" s="289"/>
      <c r="D286" s="533"/>
      <c r="E286" s="233"/>
      <c r="F286" s="233"/>
      <c r="G286" s="233"/>
      <c r="H286" s="233"/>
      <c r="I286" s="264"/>
      <c r="J286" s="96"/>
      <c r="K286" s="15"/>
    </row>
    <row r="287" spans="1:12" ht="17.25" customHeight="1">
      <c r="B287" s="288"/>
      <c r="C287" s="289"/>
      <c r="D287" s="533"/>
      <c r="E287" s="233"/>
      <c r="F287" s="233"/>
      <c r="G287" s="233"/>
      <c r="H287" s="233"/>
      <c r="I287" s="264"/>
      <c r="J287" s="96"/>
      <c r="K287" s="15"/>
    </row>
    <row r="288" spans="1:12" ht="17.25" customHeight="1">
      <c r="B288" s="277"/>
      <c r="C288" s="278"/>
      <c r="D288" s="282"/>
      <c r="E288" s="283"/>
      <c r="F288" s="283"/>
      <c r="G288" s="283"/>
      <c r="H288" s="283"/>
      <c r="I288" s="284"/>
      <c r="J288" s="96"/>
      <c r="K288" s="15"/>
    </row>
    <row r="289" spans="1:12" ht="17.25" customHeight="1">
      <c r="B289" s="275" t="s">
        <v>145</v>
      </c>
      <c r="C289" s="276"/>
      <c r="D289" s="279" t="str">
        <f>IF(L289&lt;&gt;"",RIGHT(L289,LEN(L289)-1),"")</f>
        <v>従業員名簿、利用者名簿、案内旗1枚、携帯電話5台、携帯電話用バッテリー3個、拡声器1台、懐中電灯5台、乾電池20個、ライフジャケット10着、蛍光塗料1個、救急用品1個</v>
      </c>
      <c r="E289" s="280"/>
      <c r="F289" s="280"/>
      <c r="G289" s="280"/>
      <c r="H289" s="280"/>
      <c r="I289" s="281"/>
      <c r="J289" s="96"/>
      <c r="K289" s="15"/>
      <c r="L289" s="90" t="str">
        <f>IF(入力シート!E150="有","、"&amp;入力シート!C150,"")&amp;IF(入力シート!E152="有","、"&amp;入力シート!C152,"")&amp;IF(入力シート!E154="有","、"&amp;入力シート!C154&amp;IF(入力シート!I154&lt;&gt;"",入力シート!I154&amp;入力シート!K154,""),"")&amp;IF(入力シート!E156="有","、"&amp;入力シート!C156&amp;IF(入力シート!I156&lt;&gt;"",入力シート!I156&amp;入力シート!K156,""),"")&amp;IF(入力シート!E158="有","、"&amp;入力シート!C158&amp;IF(入力シート!I158&lt;&gt;"",入力シート!I158&amp;入力シート!K158,""),"")&amp;IF(入力シート!E160="有","、"&amp;入力シート!C160&amp;IF(入力シート!I160&lt;&gt;"",入力シート!I160&amp;入力シート!K160,""),"")&amp;IF(入力シート!E162="有","、"&amp;入力シート!C162&amp;IF(入力シート!I162&lt;&gt;"",入力シート!I162&amp;入力シート!K162,""),"")&amp;IF(入力シート!E164="有","、"&amp;入力シート!C164&amp;IF(入力シート!I164&lt;&gt;"",入力シート!I164&amp;入力シート!K164,""),"")&amp;IF(入力シート!E166="有","、"&amp;入力シート!C166&amp;IF(入力シート!I166&lt;&gt;"",入力シート!I166&amp;入力シート!K166,""),"")&amp;IF(入力シート!E168="有","、"&amp;入力シート!C168&amp;IF(入力シート!I168&lt;&gt;"",入力シート!I168&amp;入力シート!K168,""),"")&amp;IF(入力シート!E170="有","、"&amp;入力シート!C170&amp;IF(入力シート!I170&lt;&gt;"",入力シート!I170&amp;入力シート!K170,""),"")&amp;IF(入力シート!E172&lt;&gt;"","、"&amp;入力シート!E172,"")</f>
        <v>、従業員名簿、利用者名簿、案内旗1枚、携帯電話5台、携帯電話用バッテリー3個、拡声器1台、懐中電灯5台、乾電池20個、ライフジャケット10着、蛍光塗料1個、救急用品1個</v>
      </c>
    </row>
    <row r="290" spans="1:12" ht="17.25" customHeight="1">
      <c r="B290" s="288"/>
      <c r="C290" s="289"/>
      <c r="D290" s="533"/>
      <c r="E290" s="233"/>
      <c r="F290" s="233"/>
      <c r="G290" s="233"/>
      <c r="H290" s="233"/>
      <c r="I290" s="264"/>
      <c r="J290" s="96"/>
      <c r="K290" s="15"/>
    </row>
    <row r="291" spans="1:12" ht="17.25" customHeight="1">
      <c r="B291" s="288"/>
      <c r="C291" s="289"/>
      <c r="D291" s="533"/>
      <c r="E291" s="233"/>
      <c r="F291" s="233"/>
      <c r="G291" s="233"/>
      <c r="H291" s="233"/>
      <c r="I291" s="264"/>
      <c r="J291" s="96"/>
      <c r="K291" s="15"/>
    </row>
    <row r="292" spans="1:12" ht="17.25" customHeight="1">
      <c r="B292" s="288"/>
      <c r="C292" s="289"/>
      <c r="D292" s="533"/>
      <c r="E292" s="233"/>
      <c r="F292" s="233"/>
      <c r="G292" s="233"/>
      <c r="H292" s="233"/>
      <c r="I292" s="264"/>
      <c r="J292" s="96"/>
      <c r="K292" s="15"/>
    </row>
    <row r="293" spans="1:12" ht="17.25" customHeight="1">
      <c r="B293" s="277"/>
      <c r="C293" s="278"/>
      <c r="D293" s="533"/>
      <c r="E293" s="233"/>
      <c r="F293" s="233"/>
      <c r="G293" s="233"/>
      <c r="H293" s="233"/>
      <c r="I293" s="264"/>
      <c r="J293" s="96"/>
      <c r="K293" s="15"/>
    </row>
    <row r="294" spans="1:12" ht="17.25" customHeight="1">
      <c r="B294" s="275" t="s">
        <v>32</v>
      </c>
      <c r="C294" s="276"/>
      <c r="D294" s="279" t="str">
        <f>IF(L294&lt;&gt;"",RIGHT(L294,LEN(L294)-1),"")</f>
        <v>水3日分、食料3日分、寝具10人分、防寒具10人分</v>
      </c>
      <c r="E294" s="280"/>
      <c r="F294" s="280"/>
      <c r="G294" s="280"/>
      <c r="H294" s="280"/>
      <c r="I294" s="281"/>
      <c r="J294" s="97"/>
      <c r="K294" s="15"/>
      <c r="L294" s="90" t="str">
        <f>IF(入力シート!E177="有","、"&amp;入力シート!C177&amp;IF(入力シート!I177&lt;&gt;"",入力シート!I177&amp;入力シート!K177,""),"")&amp;IF(入力シート!E179="有","、"&amp;入力シート!C179&amp;IF(入力シート!I179&lt;&gt;"",入力シート!I179&amp;入力シート!K179,""),"")&amp;IF(入力シート!E181="有","、"&amp;入力シート!C181&amp;IF(入力シート!I181&lt;&gt;"",入力シート!I181&amp;入力シート!K181,""),"")&amp;IF(入力シート!E183="有","、"&amp;入力シート!C183&amp;IF(入力シート!I183&lt;&gt;"",入力シート!I183&amp;入力シート!K183,""),"")&amp;IF(入力シート!E185&lt;&gt;"","、"&amp;入力シート!E185,"")</f>
        <v>、水3日分、食料3日分、寝具10人分、防寒具10人分</v>
      </c>
    </row>
    <row r="295" spans="1:12" ht="17.25" customHeight="1">
      <c r="B295" s="277"/>
      <c r="C295" s="278"/>
      <c r="D295" s="282"/>
      <c r="E295" s="283"/>
      <c r="F295" s="283"/>
      <c r="G295" s="283"/>
      <c r="H295" s="283"/>
      <c r="I295" s="284"/>
      <c r="J295" s="97"/>
      <c r="K295" s="15"/>
    </row>
    <row r="296" spans="1:12" ht="17.25" customHeight="1">
      <c r="B296" s="275" t="s">
        <v>23</v>
      </c>
      <c r="C296" s="276"/>
      <c r="D296" s="279" t="str">
        <f>IF(L296&lt;&gt;"",RIGHT(L296,LEN(L296)-1),"")</f>
        <v>おむつ100枚、おしりふき100枚、おやつ30個、おんぶひも3個</v>
      </c>
      <c r="E296" s="280"/>
      <c r="F296" s="280"/>
      <c r="G296" s="280"/>
      <c r="H296" s="280"/>
      <c r="I296" s="281"/>
      <c r="J296" s="97"/>
      <c r="K296" s="15"/>
      <c r="L296" s="90" t="str">
        <f>IF(入力シート!E190="有","、"&amp;入力シート!C190&amp;IF(入力シート!I190&lt;&gt;"",入力シート!I190&amp;入力シート!K190,""),"")&amp;IF(入力シート!E192="有","、"&amp;入力シート!C192&amp;IF(入力シート!I192&lt;&gt;"",入力シート!I192&amp;入力シート!K192,""),"")&amp;IF(入力シート!E194="有","、"&amp;入力シート!C194&amp;IF(入力シート!I194&lt;&gt;"",入力シート!I194&amp;入力シート!K194,""),"")&amp;IF(入力シート!E196="有","、"&amp;入力シート!C196&amp;IF(入力シート!I196&lt;&gt;"",入力シート!I196&amp;入力シート!K196,""),"")&amp;IF(入力シート!E198&lt;&gt;"","、"&amp;入力シート!E198,"")</f>
        <v>、おむつ100枚、おしりふき100枚、おやつ30個、おんぶひも3個</v>
      </c>
    </row>
    <row r="297" spans="1:12" ht="17.25" customHeight="1">
      <c r="B297" s="277"/>
      <c r="C297" s="278"/>
      <c r="D297" s="282"/>
      <c r="E297" s="283"/>
      <c r="F297" s="283"/>
      <c r="G297" s="283"/>
      <c r="H297" s="283"/>
      <c r="I297" s="284"/>
      <c r="J297" s="97"/>
      <c r="K297" s="15"/>
    </row>
    <row r="298" spans="1:12" ht="17.25" customHeight="1">
      <c r="B298" s="275" t="s">
        <v>146</v>
      </c>
      <c r="C298" s="276"/>
      <c r="D298" s="279" t="str">
        <f>IF(L298&lt;&gt;"",RIGHT(L298,LEN(L298)-1),"")</f>
        <v>ウエットティッシュ100個、ゴミ袋10枚、タオル10枚、携帯トイレ10枚</v>
      </c>
      <c r="E298" s="280"/>
      <c r="F298" s="280"/>
      <c r="G298" s="280"/>
      <c r="H298" s="280"/>
      <c r="I298" s="281"/>
      <c r="J298" s="97"/>
      <c r="K298" s="15"/>
      <c r="L298" s="90" t="str">
        <f>IF(入力シート!E202="有","、"&amp;入力シート!C202&amp;IF(入力シート!I202&lt;&gt;"",入力シート!I202&amp;入力シート!K202,""),"")&amp;IF(入力シート!E204="有","、"&amp;入力シート!C204&amp;IF(入力シート!I204&lt;&gt;"",入力シート!I204&amp;入力シート!K204,""),"")&amp;IF(入力シート!E206="有","、"&amp;入力シート!C206&amp;IF(入力シート!I206&lt;&gt;"",入力シート!I206&amp;入力シート!K206,""),"")&amp;IF(入力シート!E208="有","、"&amp;入力シート!C208&amp;IF(入力シート!I208&lt;&gt;"",入力シート!I208&amp;入力シート!K208,""),"")&amp;IF(入力シート!E210&lt;&gt;"","、"&amp;入力シート!E210,"")</f>
        <v>、ウエットティッシュ100個、ゴミ袋10枚、タオル10枚、携帯トイレ10枚</v>
      </c>
    </row>
    <row r="299" spans="1:12" ht="17.25" customHeight="1" thickBot="1">
      <c r="B299" s="354"/>
      <c r="C299" s="355"/>
      <c r="D299" s="534"/>
      <c r="E299" s="353"/>
      <c r="F299" s="353"/>
      <c r="G299" s="353"/>
      <c r="H299" s="353"/>
      <c r="I299" s="535"/>
      <c r="J299" s="97"/>
      <c r="K299" s="15"/>
    </row>
    <row r="300" spans="1:12" ht="17.25" customHeight="1">
      <c r="A300" s="91"/>
      <c r="B300" s="68"/>
      <c r="C300" s="68"/>
      <c r="D300" s="2"/>
      <c r="E300" s="2"/>
      <c r="F300" s="2"/>
      <c r="G300" s="2"/>
      <c r="H300" s="2"/>
      <c r="I300" s="2"/>
      <c r="J300" s="2"/>
      <c r="K300" s="2"/>
    </row>
    <row r="301" spans="1:12" ht="18" customHeight="1">
      <c r="A301" s="60" t="s">
        <v>260</v>
      </c>
      <c r="B301" s="60"/>
      <c r="C301" s="60"/>
      <c r="D301" s="60"/>
      <c r="E301" s="60"/>
      <c r="F301" s="60"/>
      <c r="G301" s="60"/>
      <c r="H301" s="60"/>
      <c r="I301" s="60"/>
      <c r="J301" s="60"/>
      <c r="K301" s="58"/>
    </row>
    <row r="302" spans="1:12" ht="18" customHeight="1">
      <c r="A302" s="231" t="s">
        <v>161</v>
      </c>
      <c r="B302" s="231"/>
      <c r="C302" s="231"/>
      <c r="D302" s="231"/>
      <c r="E302" s="231"/>
      <c r="F302" s="231"/>
      <c r="G302" s="231"/>
      <c r="H302" s="231"/>
      <c r="I302" s="231"/>
      <c r="J302" s="231"/>
      <c r="K302" s="58"/>
    </row>
    <row r="303" spans="1:12" ht="18" customHeight="1">
      <c r="A303" s="231"/>
      <c r="B303" s="231"/>
      <c r="C303" s="231"/>
      <c r="D303" s="231"/>
      <c r="E303" s="231"/>
      <c r="F303" s="231"/>
      <c r="G303" s="231"/>
      <c r="H303" s="231"/>
      <c r="I303" s="231"/>
      <c r="J303" s="231"/>
      <c r="K303" s="58"/>
    </row>
    <row r="304" spans="1:12" ht="18" customHeight="1">
      <c r="A304" s="58"/>
      <c r="B304" s="58"/>
      <c r="C304" s="58"/>
      <c r="D304" s="58"/>
      <c r="E304" s="58"/>
      <c r="F304" s="58"/>
      <c r="G304" s="58"/>
      <c r="H304" s="58"/>
      <c r="I304" s="58"/>
      <c r="J304" s="58"/>
      <c r="K304" s="58"/>
    </row>
    <row r="305" spans="1:11" ht="18" customHeight="1">
      <c r="A305" s="231" t="s">
        <v>53</v>
      </c>
      <c r="B305" s="231"/>
      <c r="C305" s="231"/>
      <c r="D305" s="231"/>
      <c r="E305" s="231"/>
      <c r="F305" s="231"/>
      <c r="G305" s="231"/>
      <c r="H305" s="231"/>
      <c r="I305" s="231"/>
      <c r="J305" s="231"/>
      <c r="K305" s="58"/>
    </row>
    <row r="306" spans="1:11" ht="18" customHeight="1">
      <c r="A306" s="233" t="str">
        <f>IF(入力シート!E216&lt;&gt;"","　毎年"&amp;入力シート!E218&amp;"月に"&amp;入力シート!E216&amp;"を対象に"&amp;入力シート!E220&amp;"に関する研修を実施する。","")&amp;IF(入力シート!E222&lt;&gt;"","毎年"&amp;入力シート!E224&amp;"月に"&amp;入力シート!E222&amp;"を対象に"&amp;入力シート!E226&amp;"に関する研修を実施する。","")</f>
        <v>　毎年4月に新規採用の従業員を対象に防災情報及び避難誘導に関する研修を実施する。毎年5月に全従業員及び利用者を対象に防災情報及び避難誘導に関する研修を実施する。</v>
      </c>
      <c r="B306" s="233"/>
      <c r="C306" s="233"/>
      <c r="D306" s="233"/>
      <c r="E306" s="233"/>
      <c r="F306" s="233"/>
      <c r="G306" s="233"/>
      <c r="H306" s="233"/>
      <c r="I306" s="233"/>
      <c r="J306" s="233"/>
      <c r="K306" s="58"/>
    </row>
    <row r="307" spans="1:11" ht="18" customHeight="1">
      <c r="A307" s="233"/>
      <c r="B307" s="233"/>
      <c r="C307" s="233"/>
      <c r="D307" s="233"/>
      <c r="E307" s="233"/>
      <c r="F307" s="233"/>
      <c r="G307" s="233"/>
      <c r="H307" s="233"/>
      <c r="I307" s="233"/>
      <c r="J307" s="233"/>
      <c r="K307" s="58"/>
    </row>
    <row r="308" spans="1:11" ht="18" customHeight="1">
      <c r="A308" s="233"/>
      <c r="B308" s="233"/>
      <c r="C308" s="233"/>
      <c r="D308" s="233"/>
      <c r="E308" s="233"/>
      <c r="F308" s="233"/>
      <c r="G308" s="233"/>
      <c r="H308" s="233"/>
      <c r="I308" s="233"/>
      <c r="J308" s="233"/>
      <c r="K308" s="58"/>
    </row>
    <row r="309" spans="1:11" ht="18" customHeight="1">
      <c r="A309" s="233" t="s">
        <v>147</v>
      </c>
      <c r="B309" s="233"/>
      <c r="C309" s="233"/>
      <c r="D309" s="233"/>
      <c r="E309" s="233"/>
      <c r="F309" s="233"/>
      <c r="G309" s="233"/>
      <c r="H309" s="233"/>
      <c r="I309" s="233"/>
      <c r="J309" s="233"/>
      <c r="K309" s="58"/>
    </row>
    <row r="310" spans="1:11" ht="18" customHeight="1">
      <c r="A310" s="233" t="str">
        <f>IF(入力シート!E230&lt;&gt;"","　毎年"&amp;入力シート!E232&amp;"月に"&amp;入力シート!E230&amp;"を対象に"&amp;入力シート!E234&amp;"に関する訓練を実施する。","")&amp;IF(入力シート!E236&lt;&gt;"","毎年"&amp;入力シート!E238&amp;"月に"&amp;入力シート!E236&amp;"を対象に"&amp;入力シート!E240&amp;"に関する訓練を実施する。","")</f>
        <v>　毎年4月に新規採用の従業員を対象にハザードマップ等を活用した図上訓練に関する訓練を実施する。毎年6月に全従業員及び利用者を対象に総合的な避難訓練に関する訓練を実施する。</v>
      </c>
      <c r="B310" s="233"/>
      <c r="C310" s="233"/>
      <c r="D310" s="233"/>
      <c r="E310" s="233"/>
      <c r="F310" s="233"/>
      <c r="G310" s="233"/>
      <c r="H310" s="233"/>
      <c r="I310" s="233"/>
      <c r="J310" s="233"/>
      <c r="K310" s="58"/>
    </row>
    <row r="311" spans="1:11" ht="18" customHeight="1">
      <c r="A311" s="233"/>
      <c r="B311" s="233"/>
      <c r="C311" s="233"/>
      <c r="D311" s="233"/>
      <c r="E311" s="233"/>
      <c r="F311" s="233"/>
      <c r="G311" s="233"/>
      <c r="H311" s="233"/>
      <c r="I311" s="233"/>
      <c r="J311" s="233"/>
      <c r="K311" s="58"/>
    </row>
    <row r="312" spans="1:11" ht="18" customHeight="1">
      <c r="A312" s="233"/>
      <c r="B312" s="233"/>
      <c r="C312" s="233"/>
      <c r="D312" s="233"/>
      <c r="E312" s="233"/>
      <c r="F312" s="233"/>
      <c r="G312" s="233"/>
      <c r="H312" s="233"/>
      <c r="I312" s="233"/>
      <c r="J312" s="233"/>
      <c r="K312" s="58"/>
    </row>
    <row r="313" spans="1:11" ht="18" customHeight="1">
      <c r="A313" s="233" t="s">
        <v>148</v>
      </c>
      <c r="B313" s="233"/>
      <c r="C313" s="233"/>
      <c r="D313" s="233"/>
      <c r="E313" s="233"/>
      <c r="F313" s="233"/>
      <c r="G313" s="233"/>
      <c r="H313" s="233"/>
      <c r="I313" s="233"/>
      <c r="J313" s="233"/>
      <c r="K313" s="58"/>
    </row>
    <row r="314" spans="1:11" ht="18" customHeight="1">
      <c r="A314" s="233" t="s">
        <v>149</v>
      </c>
      <c r="B314" s="233"/>
      <c r="C314" s="233"/>
      <c r="D314" s="233"/>
      <c r="E314" s="233"/>
      <c r="F314" s="233"/>
      <c r="G314" s="233"/>
      <c r="H314" s="233"/>
      <c r="I314" s="233"/>
      <c r="J314" s="233"/>
      <c r="K314" s="58"/>
    </row>
    <row r="315" spans="1:11" ht="18" customHeight="1">
      <c r="A315" s="233"/>
      <c r="B315" s="233"/>
      <c r="C315" s="233"/>
      <c r="D315" s="233"/>
      <c r="E315" s="233"/>
      <c r="F315" s="233"/>
      <c r="G315" s="233"/>
      <c r="H315" s="233"/>
      <c r="I315" s="233"/>
      <c r="J315" s="233"/>
      <c r="K315" s="58"/>
    </row>
    <row r="316" spans="1:11" ht="18" customHeight="1">
      <c r="A316" s="268" t="s">
        <v>221</v>
      </c>
      <c r="B316" s="268"/>
      <c r="C316" s="268"/>
      <c r="D316" s="268"/>
      <c r="E316" s="268"/>
      <c r="F316" s="268"/>
      <c r="G316" s="268"/>
      <c r="H316" s="268"/>
      <c r="I316" s="268"/>
      <c r="J316" s="268"/>
      <c r="K316" s="58"/>
    </row>
    <row r="317" spans="1:11" ht="18" customHeight="1">
      <c r="K317" s="58"/>
    </row>
    <row r="318" spans="1:11">
      <c r="K318" s="68"/>
    </row>
    <row r="319" spans="1:11">
      <c r="K319" s="68"/>
    </row>
    <row r="320" spans="1:11">
      <c r="K320" s="68"/>
    </row>
  </sheetData>
  <mergeCells count="190">
    <mergeCell ref="H1:K1"/>
    <mergeCell ref="A52:J57"/>
    <mergeCell ref="B85:I85"/>
    <mergeCell ref="B86:I86"/>
    <mergeCell ref="B87:I87"/>
    <mergeCell ref="A215:E215"/>
    <mergeCell ref="B298:C299"/>
    <mergeCell ref="D298:I299"/>
    <mergeCell ref="D271:F271"/>
    <mergeCell ref="C214:F214"/>
    <mergeCell ref="B132:E132"/>
    <mergeCell ref="F114:F125"/>
    <mergeCell ref="G114:H115"/>
    <mergeCell ref="I116:J117"/>
    <mergeCell ref="B175:J176"/>
    <mergeCell ref="B177:J178"/>
    <mergeCell ref="B118:E118"/>
    <mergeCell ref="G118:H119"/>
    <mergeCell ref="G104:H104"/>
    <mergeCell ref="F105:F112"/>
    <mergeCell ref="C173:J174"/>
    <mergeCell ref="A158:B158"/>
    <mergeCell ref="A168:B168"/>
    <mergeCell ref="I104:J104"/>
    <mergeCell ref="H267:J267"/>
    <mergeCell ref="H268:J268"/>
    <mergeCell ref="A268:B271"/>
    <mergeCell ref="B112:E112"/>
    <mergeCell ref="G116:H117"/>
    <mergeCell ref="I118:J119"/>
    <mergeCell ref="G127:H127"/>
    <mergeCell ref="C162:J163"/>
    <mergeCell ref="B110:E110"/>
    <mergeCell ref="B116:E116"/>
    <mergeCell ref="G120:H121"/>
    <mergeCell ref="I122:J123"/>
    <mergeCell ref="G122:H123"/>
    <mergeCell ref="I124:J125"/>
    <mergeCell ref="G111:H112"/>
    <mergeCell ref="I111:J112"/>
    <mergeCell ref="B122:E124"/>
    <mergeCell ref="I114:J115"/>
    <mergeCell ref="I127:J127"/>
    <mergeCell ref="I130:J130"/>
    <mergeCell ref="C166:J167"/>
    <mergeCell ref="C164:J165"/>
    <mergeCell ref="A272:B276"/>
    <mergeCell ref="A267:B267"/>
    <mergeCell ref="A192:J198"/>
    <mergeCell ref="A201:J202"/>
    <mergeCell ref="I208:J209"/>
    <mergeCell ref="C269:F269"/>
    <mergeCell ref="C270:F270"/>
    <mergeCell ref="H269:J269"/>
    <mergeCell ref="C267:F267"/>
    <mergeCell ref="C216:D216"/>
    <mergeCell ref="F216:G216"/>
    <mergeCell ref="E217:E218"/>
    <mergeCell ref="F217:G218"/>
    <mergeCell ref="H217:H218"/>
    <mergeCell ref="C217:D218"/>
    <mergeCell ref="D266:F266"/>
    <mergeCell ref="A222:J225"/>
    <mergeCell ref="B249:B250"/>
    <mergeCell ref="C207:D207"/>
    <mergeCell ref="F207:G207"/>
    <mergeCell ref="C268:F268"/>
    <mergeCell ref="A263:J264"/>
    <mergeCell ref="B256:B257"/>
    <mergeCell ref="A216:B216"/>
    <mergeCell ref="H4:I5"/>
    <mergeCell ref="A14:J15"/>
    <mergeCell ref="A38:J39"/>
    <mergeCell ref="A51:J51"/>
    <mergeCell ref="D80:E80"/>
    <mergeCell ref="F80:G80"/>
    <mergeCell ref="H80:I80"/>
    <mergeCell ref="A59:J59"/>
    <mergeCell ref="A60:J61"/>
    <mergeCell ref="A63:J63"/>
    <mergeCell ref="A64:J64"/>
    <mergeCell ref="D67:I67"/>
    <mergeCell ref="A69:J69"/>
    <mergeCell ref="A70:J71"/>
    <mergeCell ref="F79:I79"/>
    <mergeCell ref="J74:J75"/>
    <mergeCell ref="B79:E79"/>
    <mergeCell ref="B80:C80"/>
    <mergeCell ref="A40:J41"/>
    <mergeCell ref="D37:J37"/>
    <mergeCell ref="A73:J73"/>
    <mergeCell ref="D76:F76"/>
    <mergeCell ref="G76:I76"/>
    <mergeCell ref="B74:C74"/>
    <mergeCell ref="B75:C75"/>
    <mergeCell ref="B76:C76"/>
    <mergeCell ref="F83:G83"/>
    <mergeCell ref="H83:I83"/>
    <mergeCell ref="D74:I74"/>
    <mergeCell ref="D75:I75"/>
    <mergeCell ref="B78:I78"/>
    <mergeCell ref="E90:F93"/>
    <mergeCell ref="G90:H93"/>
    <mergeCell ref="B90:D95"/>
    <mergeCell ref="D81:E81"/>
    <mergeCell ref="E94:F95"/>
    <mergeCell ref="B84:C84"/>
    <mergeCell ref="D84:E84"/>
    <mergeCell ref="F82:G82"/>
    <mergeCell ref="H82:I82"/>
    <mergeCell ref="B81:C81"/>
    <mergeCell ref="B83:C83"/>
    <mergeCell ref="D83:E83"/>
    <mergeCell ref="B82:C82"/>
    <mergeCell ref="D82:E82"/>
    <mergeCell ref="G94:H95"/>
    <mergeCell ref="A313:J313"/>
    <mergeCell ref="A314:J315"/>
    <mergeCell ref="A316:J316"/>
    <mergeCell ref="C272:F272"/>
    <mergeCell ref="C273:F273"/>
    <mergeCell ref="C274:F274"/>
    <mergeCell ref="C275:F275"/>
    <mergeCell ref="D276:F276"/>
    <mergeCell ref="B296:C297"/>
    <mergeCell ref="D296:I297"/>
    <mergeCell ref="B284:I284"/>
    <mergeCell ref="B285:C288"/>
    <mergeCell ref="D285:I288"/>
    <mergeCell ref="B289:C293"/>
    <mergeCell ref="D289:I293"/>
    <mergeCell ref="B294:C295"/>
    <mergeCell ref="D294:I295"/>
    <mergeCell ref="A279:J280"/>
    <mergeCell ref="A281:J282"/>
    <mergeCell ref="A302:J303"/>
    <mergeCell ref="A305:J305"/>
    <mergeCell ref="A306:J308"/>
    <mergeCell ref="A309:J309"/>
    <mergeCell ref="A310:J312"/>
    <mergeCell ref="A102:J102"/>
    <mergeCell ref="G105:H106"/>
    <mergeCell ref="I107:J108"/>
    <mergeCell ref="G107:H108"/>
    <mergeCell ref="I109:J110"/>
    <mergeCell ref="G109:H110"/>
    <mergeCell ref="L147:T149"/>
    <mergeCell ref="L136:T139"/>
    <mergeCell ref="I131:J132"/>
    <mergeCell ref="I105:J106"/>
    <mergeCell ref="B130:E131"/>
    <mergeCell ref="F127:F132"/>
    <mergeCell ref="I128:J129"/>
    <mergeCell ref="B128:E128"/>
    <mergeCell ref="N211:O212"/>
    <mergeCell ref="C208:D208"/>
    <mergeCell ref="C209:D209"/>
    <mergeCell ref="C210:D210"/>
    <mergeCell ref="C211:D211"/>
    <mergeCell ref="H208:H209"/>
    <mergeCell ref="H210:H211"/>
    <mergeCell ref="I210:J211"/>
    <mergeCell ref="F208:G209"/>
    <mergeCell ref="E208:E209"/>
    <mergeCell ref="E210:E211"/>
    <mergeCell ref="F210:G211"/>
    <mergeCell ref="N182:V184"/>
    <mergeCell ref="O187:W189"/>
    <mergeCell ref="A181:J183"/>
    <mergeCell ref="A184:J186"/>
    <mergeCell ref="A205:J205"/>
    <mergeCell ref="B230:I232"/>
    <mergeCell ref="B242:I244"/>
    <mergeCell ref="A235:J240"/>
    <mergeCell ref="A104:E104"/>
    <mergeCell ref="A105:E105"/>
    <mergeCell ref="A114:E114"/>
    <mergeCell ref="B138:J139"/>
    <mergeCell ref="B140:J140"/>
    <mergeCell ref="B141:J146"/>
    <mergeCell ref="B106:E108"/>
    <mergeCell ref="A207:B207"/>
    <mergeCell ref="B135:J135"/>
    <mergeCell ref="B147:J150"/>
    <mergeCell ref="G128:H129"/>
    <mergeCell ref="G130:H130"/>
    <mergeCell ref="G131:H132"/>
    <mergeCell ref="I120:J121"/>
    <mergeCell ref="B120:E120"/>
    <mergeCell ref="G124:H125"/>
  </mergeCells>
  <phoneticPr fontId="3"/>
  <pageMargins left="0.7" right="0.7" top="0.75" bottom="0.75" header="0.3" footer="0.3"/>
  <pageSetup paperSize="9" scale="86" orientation="portrait" r:id="rId1"/>
  <rowBreaks count="6" manualBreakCount="6">
    <brk id="49" max="16383" man="1"/>
    <brk id="97" max="16383" man="1"/>
    <brk id="150" max="16383" man="1"/>
    <brk id="188" max="16383" man="1"/>
    <brk id="218" max="16383" man="1"/>
    <brk id="2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02CB-C2C4-4EAF-B4A3-AE24B6B4CD77}">
  <dimension ref="A1:A92"/>
  <sheetViews>
    <sheetView workbookViewId="0">
      <selection activeCell="E19" sqref="E19"/>
    </sheetView>
  </sheetViews>
  <sheetFormatPr defaultRowHeight="13"/>
  <cols>
    <col min="1" max="1" width="13.90625" customWidth="1"/>
  </cols>
  <sheetData>
    <row r="1" spans="1:1">
      <c r="A1" s="209" t="s">
        <v>286</v>
      </c>
    </row>
    <row r="2" spans="1:1">
      <c r="A2" t="s">
        <v>301</v>
      </c>
    </row>
    <row r="3" spans="1:1">
      <c r="A3" t="s">
        <v>302</v>
      </c>
    </row>
    <row r="4" spans="1:1">
      <c r="A4" t="s">
        <v>303</v>
      </c>
    </row>
    <row r="5" spans="1:1">
      <c r="A5" t="s">
        <v>304</v>
      </c>
    </row>
    <row r="6" spans="1:1">
      <c r="A6" t="s">
        <v>305</v>
      </c>
    </row>
    <row r="7" spans="1:1">
      <c r="A7" t="s">
        <v>306</v>
      </c>
    </row>
    <row r="8" spans="1:1">
      <c r="A8" t="s">
        <v>307</v>
      </c>
    </row>
    <row r="9" spans="1:1">
      <c r="A9" t="s">
        <v>287</v>
      </c>
    </row>
    <row r="10" spans="1:1">
      <c r="A10" t="s">
        <v>308</v>
      </c>
    </row>
    <row r="11" spans="1:1">
      <c r="A11" t="s">
        <v>309</v>
      </c>
    </row>
    <row r="12" spans="1:1">
      <c r="A12" t="s">
        <v>310</v>
      </c>
    </row>
    <row r="13" spans="1:1">
      <c r="A13" t="s">
        <v>311</v>
      </c>
    </row>
    <row r="14" spans="1:1">
      <c r="A14" t="s">
        <v>312</v>
      </c>
    </row>
    <row r="17" spans="1:1">
      <c r="A17" s="210" t="s">
        <v>313</v>
      </c>
    </row>
    <row r="18" spans="1:1">
      <c r="A18" s="211" t="s">
        <v>314</v>
      </c>
    </row>
    <row r="19" spans="1:1">
      <c r="A19" s="211" t="s">
        <v>315</v>
      </c>
    </row>
    <row r="20" spans="1:1">
      <c r="A20" s="211" t="s">
        <v>316</v>
      </c>
    </row>
    <row r="21" spans="1:1">
      <c r="A21" s="211" t="s">
        <v>317</v>
      </c>
    </row>
    <row r="22" spans="1:1">
      <c r="A22" s="211" t="s">
        <v>318</v>
      </c>
    </row>
    <row r="23" spans="1:1">
      <c r="A23" s="211" t="s">
        <v>319</v>
      </c>
    </row>
    <row r="24" spans="1:1">
      <c r="A24" s="211" t="s">
        <v>320</v>
      </c>
    </row>
    <row r="25" spans="1:1">
      <c r="A25" s="211" t="s">
        <v>321</v>
      </c>
    </row>
    <row r="26" spans="1:1">
      <c r="A26" s="211" t="s">
        <v>322</v>
      </c>
    </row>
    <row r="27" spans="1:1">
      <c r="A27" s="211" t="s">
        <v>323</v>
      </c>
    </row>
    <row r="28" spans="1:1">
      <c r="A28" s="211" t="s">
        <v>324</v>
      </c>
    </row>
    <row r="29" spans="1:1">
      <c r="A29" s="211" t="s">
        <v>325</v>
      </c>
    </row>
    <row r="30" spans="1:1">
      <c r="A30" s="211" t="s">
        <v>326</v>
      </c>
    </row>
    <row r="31" spans="1:1">
      <c r="A31" s="211" t="s">
        <v>327</v>
      </c>
    </row>
    <row r="32" spans="1:1">
      <c r="A32" s="211" t="s">
        <v>328</v>
      </c>
    </row>
    <row r="33" spans="1:1">
      <c r="A33" s="211" t="s">
        <v>329</v>
      </c>
    </row>
    <row r="34" spans="1:1">
      <c r="A34" s="211" t="s">
        <v>330</v>
      </c>
    </row>
    <row r="35" spans="1:1">
      <c r="A35" s="211" t="s">
        <v>331</v>
      </c>
    </row>
    <row r="36" spans="1:1">
      <c r="A36" s="211" t="s">
        <v>332</v>
      </c>
    </row>
    <row r="37" spans="1:1">
      <c r="A37" s="211" t="s">
        <v>333</v>
      </c>
    </row>
    <row r="38" spans="1:1">
      <c r="A38" s="211" t="s">
        <v>334</v>
      </c>
    </row>
    <row r="39" spans="1:1">
      <c r="A39" s="211" t="s">
        <v>335</v>
      </c>
    </row>
    <row r="40" spans="1:1">
      <c r="A40" s="211" t="s">
        <v>336</v>
      </c>
    </row>
    <row r="41" spans="1:1">
      <c r="A41" s="211" t="s">
        <v>337</v>
      </c>
    </row>
    <row r="42" spans="1:1">
      <c r="A42" s="211" t="s">
        <v>338</v>
      </c>
    </row>
    <row r="43" spans="1:1">
      <c r="A43" s="211" t="s">
        <v>339</v>
      </c>
    </row>
    <row r="44" spans="1:1">
      <c r="A44" s="211" t="s">
        <v>340</v>
      </c>
    </row>
    <row r="45" spans="1:1">
      <c r="A45" s="211" t="s">
        <v>341</v>
      </c>
    </row>
    <row r="46" spans="1:1">
      <c r="A46" s="211" t="s">
        <v>342</v>
      </c>
    </row>
    <row r="47" spans="1:1">
      <c r="A47" s="211" t="s">
        <v>343</v>
      </c>
    </row>
    <row r="48" spans="1:1">
      <c r="A48" s="211" t="s">
        <v>344</v>
      </c>
    </row>
    <row r="49" spans="1:1">
      <c r="A49" s="211" t="s">
        <v>345</v>
      </c>
    </row>
    <row r="50" spans="1:1">
      <c r="A50" s="211" t="s">
        <v>346</v>
      </c>
    </row>
    <row r="51" spans="1:1">
      <c r="A51" s="211" t="s">
        <v>347</v>
      </c>
    </row>
    <row r="52" spans="1:1">
      <c r="A52" s="211" t="s">
        <v>348</v>
      </c>
    </row>
    <row r="53" spans="1:1">
      <c r="A53" s="211" t="s">
        <v>349</v>
      </c>
    </row>
    <row r="54" spans="1:1">
      <c r="A54" s="211" t="s">
        <v>350</v>
      </c>
    </row>
    <row r="55" spans="1:1">
      <c r="A55" s="211" t="s">
        <v>351</v>
      </c>
    </row>
    <row r="56" spans="1:1">
      <c r="A56" s="211" t="s">
        <v>352</v>
      </c>
    </row>
    <row r="57" spans="1:1">
      <c r="A57" s="211" t="s">
        <v>353</v>
      </c>
    </row>
    <row r="58" spans="1:1">
      <c r="A58" s="211" t="s">
        <v>354</v>
      </c>
    </row>
    <row r="59" spans="1:1">
      <c r="A59" s="211" t="s">
        <v>355</v>
      </c>
    </row>
    <row r="60" spans="1:1">
      <c r="A60" s="211" t="s">
        <v>356</v>
      </c>
    </row>
    <row r="61" spans="1:1">
      <c r="A61" s="211" t="s">
        <v>357</v>
      </c>
    </row>
    <row r="62" spans="1:1">
      <c r="A62" s="211" t="s">
        <v>358</v>
      </c>
    </row>
    <row r="63" spans="1:1">
      <c r="A63" s="211" t="s">
        <v>359</v>
      </c>
    </row>
    <row r="64" spans="1:1">
      <c r="A64" s="211" t="s">
        <v>360</v>
      </c>
    </row>
    <row r="65" spans="1:1">
      <c r="A65" s="211" t="s">
        <v>361</v>
      </c>
    </row>
    <row r="66" spans="1:1">
      <c r="A66" s="211" t="s">
        <v>362</v>
      </c>
    </row>
    <row r="67" spans="1:1">
      <c r="A67" s="211" t="s">
        <v>363</v>
      </c>
    </row>
    <row r="68" spans="1:1">
      <c r="A68" s="211" t="s">
        <v>364</v>
      </c>
    </row>
    <row r="69" spans="1:1">
      <c r="A69" s="211" t="s">
        <v>365</v>
      </c>
    </row>
    <row r="70" spans="1:1">
      <c r="A70" s="211" t="s">
        <v>366</v>
      </c>
    </row>
    <row r="71" spans="1:1">
      <c r="A71" s="211" t="s">
        <v>367</v>
      </c>
    </row>
    <row r="72" spans="1:1">
      <c r="A72" s="211" t="s">
        <v>368</v>
      </c>
    </row>
    <row r="73" spans="1:1">
      <c r="A73" s="211" t="s">
        <v>369</v>
      </c>
    </row>
    <row r="74" spans="1:1">
      <c r="A74" s="211" t="s">
        <v>370</v>
      </c>
    </row>
    <row r="75" spans="1:1">
      <c r="A75" s="211" t="s">
        <v>371</v>
      </c>
    </row>
    <row r="76" spans="1:1">
      <c r="A76" s="211" t="s">
        <v>372</v>
      </c>
    </row>
    <row r="77" spans="1:1">
      <c r="A77" s="211" t="s">
        <v>373</v>
      </c>
    </row>
    <row r="78" spans="1:1">
      <c r="A78" s="211" t="s">
        <v>374</v>
      </c>
    </row>
    <row r="79" spans="1:1">
      <c r="A79" s="211" t="s">
        <v>375</v>
      </c>
    </row>
    <row r="80" spans="1:1">
      <c r="A80" s="211" t="s">
        <v>376</v>
      </c>
    </row>
    <row r="81" spans="1:1">
      <c r="A81" s="211" t="s">
        <v>377</v>
      </c>
    </row>
    <row r="82" spans="1:1">
      <c r="A82" s="211" t="s">
        <v>378</v>
      </c>
    </row>
    <row r="83" spans="1:1">
      <c r="A83" s="211" t="s">
        <v>379</v>
      </c>
    </row>
    <row r="84" spans="1:1">
      <c r="A84" s="211" t="s">
        <v>380</v>
      </c>
    </row>
    <row r="85" spans="1:1">
      <c r="A85" s="211" t="s">
        <v>381</v>
      </c>
    </row>
    <row r="86" spans="1:1">
      <c r="A86" s="211" t="s">
        <v>382</v>
      </c>
    </row>
    <row r="87" spans="1:1">
      <c r="A87" s="211" t="s">
        <v>383</v>
      </c>
    </row>
    <row r="88" spans="1:1">
      <c r="A88" s="211" t="s">
        <v>384</v>
      </c>
    </row>
    <row r="89" spans="1:1">
      <c r="A89" s="211" t="s">
        <v>385</v>
      </c>
    </row>
    <row r="90" spans="1:1">
      <c r="A90" s="211" t="s">
        <v>386</v>
      </c>
    </row>
    <row r="91" spans="1:1">
      <c r="A91" s="211" t="s">
        <v>387</v>
      </c>
    </row>
    <row r="92" spans="1:1">
      <c r="A92" s="211" t="s">
        <v>388</v>
      </c>
    </row>
  </sheetData>
  <phoneticPr fontId="3"/>
  <conditionalFormatting sqref="A18:A92">
    <cfRule type="cellIs" dxfId="0"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津波出力シート</vt:lpstr>
      <vt:lpstr>Sheet1</vt:lpstr>
      <vt:lpstr>津波出力シート!Print_Area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2025-05-07T10:31:54Z</dcterms:created>
  <dcterms:modified xsi:type="dcterms:W3CDTF">2026-05-07T10:51:17Z</dcterms:modified>
</cp:coreProperties>
</file>