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05010000\2026年度\02_企画\03_水防関連業務\02_要配慮者避難確保計画_2032廃棄年度\04_計画作成・提出\01_ 様式\"/>
    </mc:Choice>
  </mc:AlternateContent>
  <xr:revisionPtr revIDLastSave="0" documentId="13_ncr:1_{A83298EA-52E2-485E-8132-40A5AC07A814}" xr6:coauthVersionLast="47" xr6:coauthVersionMax="47" xr10:uidLastSave="{00000000-0000-0000-0000-000000000000}"/>
  <bookViews>
    <workbookView xWindow="-110" yWindow="-110" windowWidth="19420" windowHeight="10300" activeTab="1" xr2:uid="{B1EF7483-9FF8-43FC-8270-BA1AD752921D}"/>
  </bookViews>
  <sheets>
    <sheet name="入力シート" sheetId="1" r:id="rId1"/>
    <sheet name="出力シート" sheetId="2" r:id="rId2"/>
    <sheet name="Sheet1 " sheetId="4" r:id="rId3"/>
  </sheets>
  <definedNames>
    <definedName name="_xlnm.Print_Area" localSheetId="1">出力シート!$A$1:$J$56</definedName>
    <definedName name="_xlnm.Print_Area" localSheetId="0">入力シート!$A$1:$K$84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B49" i="2"/>
  <c r="A49" i="2"/>
  <c r="B38" i="2"/>
  <c r="A38" i="2"/>
  <c r="A29" i="2"/>
  <c r="B29" i="2"/>
  <c r="C47" i="2"/>
  <c r="C36" i="2"/>
  <c r="D15" i="2" l="1"/>
  <c r="I17" i="2"/>
  <c r="I16" i="2"/>
  <c r="I15" i="2"/>
  <c r="D16" i="2"/>
  <c r="B52" i="2" l="1"/>
  <c r="B51" i="2"/>
  <c r="E50" i="2"/>
  <c r="D50" i="2"/>
  <c r="C50" i="2"/>
  <c r="B50" i="2"/>
  <c r="B47" i="2"/>
  <c r="A47" i="2"/>
  <c r="B45" i="2"/>
  <c r="A45" i="2"/>
  <c r="B41" i="2"/>
  <c r="B40" i="2"/>
  <c r="A40" i="2"/>
  <c r="E39" i="2"/>
  <c r="D39" i="2"/>
  <c r="C39" i="2"/>
  <c r="B39" i="2"/>
  <c r="B36" i="2"/>
  <c r="A36" i="2"/>
  <c r="B34" i="2"/>
  <c r="A34" i="2"/>
  <c r="B31" i="2"/>
  <c r="E30" i="2"/>
  <c r="D30" i="2"/>
  <c r="C30" i="2"/>
  <c r="B30" i="2"/>
  <c r="C27" i="2"/>
  <c r="B27" i="2"/>
  <c r="A27" i="2"/>
  <c r="B25" i="2"/>
  <c r="A25" i="2"/>
  <c r="B17" i="2"/>
  <c r="G16" i="2"/>
  <c r="B16" i="2"/>
  <c r="G15" i="2"/>
  <c r="B15" i="2"/>
  <c r="H11" i="2"/>
  <c r="B11" i="2"/>
  <c r="H10" i="2"/>
  <c r="B10" i="2"/>
  <c r="B9" i="2"/>
  <c r="C10" i="1"/>
  <c r="G4" i="2" s="1"/>
</calcChain>
</file>

<file path=xl/sharedStrings.xml><?xml version="1.0" encoding="utf-8"?>
<sst xmlns="http://schemas.openxmlformats.org/spreadsheetml/2006/main" count="329" uniqueCount="259">
  <si>
    <t>「避難確保計画作成シート」</t>
    <rPh sb="1" eb="3">
      <t>ヒナン</t>
    </rPh>
    <rPh sb="3" eb="5">
      <t>カクホ</t>
    </rPh>
    <rPh sb="5" eb="7">
      <t>ケイカク</t>
    </rPh>
    <rPh sb="7" eb="9">
      <t>サクセイ</t>
    </rPh>
    <phoneticPr fontId="2"/>
  </si>
  <si>
    <t>【注意！】</t>
    <rPh sb="1" eb="3">
      <t>チュウイ</t>
    </rPh>
    <phoneticPr fontId="2"/>
  </si>
  <si>
    <t>入力項目</t>
  </si>
  <si>
    <t>入力セル</t>
  </si>
  <si>
    <t>入力例</t>
  </si>
  <si>
    <t>（施設の情報）</t>
    <rPh sb="1" eb="3">
      <t>シセツ</t>
    </rPh>
    <rPh sb="4" eb="6">
      <t>ジョウホウ</t>
    </rPh>
    <phoneticPr fontId="2"/>
  </si>
  <si>
    <t>　</t>
    <phoneticPr fontId="2"/>
  </si>
  <si>
    <t>計画作成年月日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</si>
  <si>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</si>
  <si>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</si>
  <si>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</si>
  <si>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2025年(選択)月（選択)日</t>
    <rPh sb="4" eb="5">
      <t>ネン</t>
    </rPh>
    <rPh sb="6" eb="8">
      <t>センタク</t>
    </rPh>
    <rPh sb="9" eb="10">
      <t>ガツ</t>
    </rPh>
    <rPh sb="11" eb="13">
      <t>センタク</t>
    </rPh>
    <rPh sb="14" eb="15">
      <t>ニチ</t>
    </rPh>
    <phoneticPr fontId="2"/>
  </si>
  <si>
    <t>施設名</t>
  </si>
  <si>
    <t>特別養護老人ホーム○○</t>
    <phoneticPr fontId="2"/>
  </si>
  <si>
    <t>特別養護老人ホーム○○（入力）</t>
    <rPh sb="0" eb="2">
      <t>トクベツ</t>
    </rPh>
    <rPh sb="2" eb="4">
      <t>ヨウゴ</t>
    </rPh>
    <rPh sb="4" eb="6">
      <t>ロウジン</t>
    </rPh>
    <rPh sb="12" eb="14">
      <t>ニュウリョク</t>
    </rPh>
    <phoneticPr fontId="2"/>
  </si>
  <si>
    <t>所在市町村名</t>
  </si>
  <si>
    <t>静岡市</t>
    <rPh sb="0" eb="3">
      <t>シズオカシ</t>
    </rPh>
    <phoneticPr fontId="2"/>
  </si>
  <si>
    <t>静岡市（入力）</t>
    <rPh sb="0" eb="3">
      <t>シズオカシ</t>
    </rPh>
    <rPh sb="4" eb="6">
      <t>ニュウリョク</t>
    </rPh>
    <phoneticPr fontId="2"/>
  </si>
  <si>
    <t>住所</t>
  </si>
  <si>
    <t>葵区追手町〇番〇号　</t>
    <rPh sb="0" eb="2">
      <t>アオイク</t>
    </rPh>
    <rPh sb="2" eb="5">
      <t>オウテマチ</t>
    </rPh>
    <rPh sb="6" eb="7">
      <t>バン</t>
    </rPh>
    <rPh sb="8" eb="9">
      <t>ゴウ</t>
    </rPh>
    <phoneticPr fontId="2"/>
  </si>
  <si>
    <t>葵区追手町〇番〇号（入力）</t>
    <rPh sb="0" eb="1">
      <t>アオイ</t>
    </rPh>
    <rPh sb="1" eb="2">
      <t>ク</t>
    </rPh>
    <rPh sb="2" eb="3">
      <t>オ</t>
    </rPh>
    <rPh sb="3" eb="4">
      <t>テ</t>
    </rPh>
    <rPh sb="4" eb="5">
      <t>マチ</t>
    </rPh>
    <rPh sb="6" eb="7">
      <t>バン</t>
    </rPh>
    <rPh sb="8" eb="9">
      <t>ゴウ</t>
    </rPh>
    <rPh sb="10" eb="12">
      <t>ニュウリョク</t>
    </rPh>
    <phoneticPr fontId="2"/>
  </si>
  <si>
    <t>電話番号</t>
    <rPh sb="0" eb="2">
      <t>デンワ</t>
    </rPh>
    <rPh sb="2" eb="4">
      <t>バンゴウ</t>
    </rPh>
    <phoneticPr fontId="2"/>
  </si>
  <si>
    <t xml:space="preserve">054-221-1012 </t>
    <phoneticPr fontId="2"/>
  </si>
  <si>
    <t>054-221-1012（入力）</t>
    <phoneticPr fontId="2"/>
  </si>
  <si>
    <t>施設所有者・管理者</t>
    <rPh sb="0" eb="2">
      <t>シセツ</t>
    </rPh>
    <rPh sb="2" eb="5">
      <t>ショユウシャ</t>
    </rPh>
    <rPh sb="6" eb="9">
      <t>カンリシャ</t>
    </rPh>
    <phoneticPr fontId="2"/>
  </si>
  <si>
    <t>〇〇太郎</t>
    <rPh sb="2" eb="4">
      <t>タロウ</t>
    </rPh>
    <phoneticPr fontId="2"/>
  </si>
  <si>
    <t>〇〇太郎（入力）</t>
    <rPh sb="2" eb="4">
      <t>タロウ</t>
    </rPh>
    <phoneticPr fontId="2"/>
  </si>
  <si>
    <t>作成担当者（いる場合）</t>
    <rPh sb="0" eb="5">
      <t>サクセイタントウシャ</t>
    </rPh>
    <rPh sb="8" eb="10">
      <t>バアイ</t>
    </rPh>
    <phoneticPr fontId="2"/>
  </si>
  <si>
    <t>◇◇次郎</t>
    <rPh sb="2" eb="4">
      <t>ジロウ</t>
    </rPh>
    <phoneticPr fontId="2"/>
  </si>
  <si>
    <t>〇〇次郎（入力）</t>
    <rPh sb="2" eb="4">
      <t>ジロウ</t>
    </rPh>
    <phoneticPr fontId="2"/>
  </si>
  <si>
    <t>施設の種類</t>
    <rPh sb="0" eb="2">
      <t>シセツ</t>
    </rPh>
    <rPh sb="3" eb="5">
      <t>シュルイ</t>
    </rPh>
    <phoneticPr fontId="2"/>
  </si>
  <si>
    <t>（選択）</t>
    <rPh sb="1" eb="3">
      <t>センタク</t>
    </rPh>
    <phoneticPr fontId="2"/>
  </si>
  <si>
    <t>利用形態</t>
    <rPh sb="0" eb="4">
      <t>リヨウケイタイ</t>
    </rPh>
    <phoneticPr fontId="2"/>
  </si>
  <si>
    <t>通所</t>
  </si>
  <si>
    <t>施設の構造</t>
    <rPh sb="0" eb="2">
      <t>シセツ</t>
    </rPh>
    <rPh sb="3" eb="5">
      <t>コウゾウ</t>
    </rPh>
    <phoneticPr fontId="2"/>
  </si>
  <si>
    <t>木造</t>
  </si>
  <si>
    <t>2階建</t>
  </si>
  <si>
    <t>所在地区名（避難指示等の発表先学区･地区名）</t>
    <rPh sb="3" eb="4">
      <t>ク</t>
    </rPh>
    <rPh sb="4" eb="5">
      <t>メイ</t>
    </rPh>
    <rPh sb="8" eb="10">
      <t>シジ</t>
    </rPh>
    <rPh sb="12" eb="14">
      <t>ハッピョウ</t>
    </rPh>
    <rPh sb="15" eb="17">
      <t>ガック</t>
    </rPh>
    <rPh sb="18" eb="20">
      <t>チク</t>
    </rPh>
    <phoneticPr fontId="2"/>
  </si>
  <si>
    <t>葵</t>
  </si>
  <si>
    <t>静岡市は、「避難指示」などの避難情報を学区、地区単位で発表します。</t>
    <rPh sb="0" eb="3">
      <t>シズオカシ</t>
    </rPh>
    <rPh sb="6" eb="8">
      <t>ヒナン</t>
    </rPh>
    <rPh sb="8" eb="10">
      <t>シジ</t>
    </rPh>
    <rPh sb="14" eb="16">
      <t>ヒナン</t>
    </rPh>
    <rPh sb="16" eb="18">
      <t>ジョウホウ</t>
    </rPh>
    <rPh sb="19" eb="21">
      <t>ガック</t>
    </rPh>
    <rPh sb="22" eb="24">
      <t>チク</t>
    </rPh>
    <rPh sb="24" eb="26">
      <t>タンイ</t>
    </rPh>
    <rPh sb="27" eb="29">
      <t>ハッピョウ</t>
    </rPh>
    <phoneticPr fontId="2"/>
  </si>
  <si>
    <t>エリア</t>
    <phoneticPr fontId="2"/>
  </si>
  <si>
    <t>静岡市南部</t>
  </si>
  <si>
    <t>　施設の収容人数の状況</t>
    <rPh sb="1" eb="3">
      <t>シセツ</t>
    </rPh>
    <rPh sb="4" eb="6">
      <t>シュウヨウ</t>
    </rPh>
    <rPh sb="6" eb="8">
      <t>ニンズウ</t>
    </rPh>
    <rPh sb="9" eb="11">
      <t>ジョウキョウ</t>
    </rPh>
    <phoneticPr fontId="2"/>
  </si>
  <si>
    <t>昼間</t>
    <rPh sb="0" eb="2">
      <t>チュウカン</t>
    </rPh>
    <phoneticPr fontId="2"/>
  </si>
  <si>
    <t>施設職員</t>
    <rPh sb="0" eb="2">
      <t>シセツ</t>
    </rPh>
    <rPh sb="2" eb="4">
      <t>ショクイン</t>
    </rPh>
    <phoneticPr fontId="2"/>
  </si>
  <si>
    <t>名</t>
    <rPh sb="0" eb="1">
      <t>メイ</t>
    </rPh>
    <phoneticPr fontId="2"/>
  </si>
  <si>
    <t>利用者</t>
    <rPh sb="0" eb="3">
      <t>リヨウシャ</t>
    </rPh>
    <phoneticPr fontId="2"/>
  </si>
  <si>
    <t>4名　20名　（入力）</t>
    <rPh sb="1" eb="2">
      <t>メイ</t>
    </rPh>
    <rPh sb="5" eb="6">
      <t>メイ</t>
    </rPh>
    <rPh sb="8" eb="10">
      <t>ニュウリョク</t>
    </rPh>
    <phoneticPr fontId="2"/>
  </si>
  <si>
    <t>時間帯毎の施設職員数、利用者数を記入します。
休日の体制が平日とは異なる場合、休日設定の有無で「平日と異なる」を選択してください。</t>
    <rPh sb="0" eb="3">
      <t>ジカンタイ</t>
    </rPh>
    <rPh sb="3" eb="4">
      <t>ゴト</t>
    </rPh>
    <rPh sb="5" eb="7">
      <t>シセツ</t>
    </rPh>
    <rPh sb="7" eb="9">
      <t>ショクイン</t>
    </rPh>
    <rPh sb="9" eb="10">
      <t>スウ</t>
    </rPh>
    <rPh sb="11" eb="14">
      <t>リヨウシャ</t>
    </rPh>
    <rPh sb="14" eb="15">
      <t>スウ</t>
    </rPh>
    <rPh sb="16" eb="18">
      <t>キニュウ</t>
    </rPh>
    <rPh sb="23" eb="25">
      <t>キュウジツ</t>
    </rPh>
    <rPh sb="26" eb="28">
      <t>タイセイ</t>
    </rPh>
    <rPh sb="29" eb="31">
      <t>ヘイジツ</t>
    </rPh>
    <rPh sb="33" eb="34">
      <t>コト</t>
    </rPh>
    <rPh sb="36" eb="38">
      <t>バアイ</t>
    </rPh>
    <rPh sb="39" eb="41">
      <t>キュウジツ</t>
    </rPh>
    <rPh sb="41" eb="43">
      <t>セッテイ</t>
    </rPh>
    <rPh sb="44" eb="46">
      <t>ウム</t>
    </rPh>
    <rPh sb="48" eb="50">
      <t>ヘイジツ</t>
    </rPh>
    <rPh sb="51" eb="52">
      <t>コト</t>
    </rPh>
    <rPh sb="56" eb="58">
      <t>センタク</t>
    </rPh>
    <phoneticPr fontId="2"/>
  </si>
  <si>
    <t>夜間</t>
    <rPh sb="0" eb="2">
      <t>ヤカン</t>
    </rPh>
    <phoneticPr fontId="2"/>
  </si>
  <si>
    <t>休日</t>
    <rPh sb="0" eb="2">
      <t>キュウジツ</t>
    </rPh>
    <phoneticPr fontId="2"/>
  </si>
  <si>
    <t>休日設定の有無</t>
    <rPh sb="0" eb="2">
      <t>キュウジツ</t>
    </rPh>
    <rPh sb="2" eb="4">
      <t>セッテイ</t>
    </rPh>
    <rPh sb="5" eb="7">
      <t>ウム</t>
    </rPh>
    <phoneticPr fontId="2"/>
  </si>
  <si>
    <t>平日と異なる</t>
  </si>
  <si>
    <t>5名　10名　（入力）</t>
    <rPh sb="1" eb="2">
      <t>メイ</t>
    </rPh>
    <rPh sb="5" eb="6">
      <t>メイ</t>
    </rPh>
    <rPh sb="8" eb="10">
      <t>ニュウリョク</t>
    </rPh>
    <phoneticPr fontId="2"/>
  </si>
  <si>
    <t>24時間施設利用者有無</t>
    <rPh sb="2" eb="4">
      <t>ジカン</t>
    </rPh>
    <rPh sb="4" eb="6">
      <t>シセツ</t>
    </rPh>
    <rPh sb="6" eb="9">
      <t>リヨウシャ</t>
    </rPh>
    <rPh sb="9" eb="11">
      <t>ウム</t>
    </rPh>
    <phoneticPr fontId="2"/>
  </si>
  <si>
    <t>有</t>
  </si>
  <si>
    <t>洪水の水害リスクに係る情報）</t>
    <rPh sb="0" eb="2">
      <t>コウズイ</t>
    </rPh>
    <rPh sb="3" eb="5">
      <t>スイガイ</t>
    </rPh>
    <rPh sb="9" eb="10">
      <t>カカ</t>
    </rPh>
    <rPh sb="11" eb="13">
      <t>ジョウホウ</t>
    </rPh>
    <phoneticPr fontId="2"/>
  </si>
  <si>
    <t>　対象河川①</t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</si>
  <si>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洪水予報河川名</t>
    </r>
    <rPh sb="9" eb="11">
      <t>コウズイ</t>
    </rPh>
    <rPh sb="11" eb="13">
      <t>ヨホウ</t>
    </rPh>
    <rPh sb="13" eb="15">
      <t>カセン</t>
    </rPh>
    <phoneticPr fontId="2"/>
  </si>
  <si>
    <t>安倍川</t>
    <rPh sb="0" eb="3">
      <t>アベカワ</t>
    </rPh>
    <phoneticPr fontId="2"/>
  </si>
  <si>
    <t>安倍川or富士川（選択）</t>
    <rPh sb="0" eb="3">
      <t>アベカワ</t>
    </rPh>
    <rPh sb="5" eb="8">
      <t>フジカワ</t>
    </rPh>
    <rPh sb="9" eb="11">
      <t>センタク</t>
    </rPh>
    <phoneticPr fontId="2"/>
  </si>
  <si>
    <t>浸水深</t>
    <rPh sb="0" eb="2">
      <t>シンスイ</t>
    </rPh>
    <rPh sb="2" eb="3">
      <t>フカ</t>
    </rPh>
    <phoneticPr fontId="2"/>
  </si>
  <si>
    <t>　対象河川②</t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</si>
  <si>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1">
      <t>スイイ</t>
    </rPh>
    <rPh sb="11" eb="13">
      <t>シュウチ</t>
    </rPh>
    <rPh sb="13" eb="15">
      <t>カセン</t>
    </rPh>
    <phoneticPr fontId="2"/>
  </si>
  <si>
    <t>足久保川</t>
    <rPh sb="0" eb="3">
      <t>アシクボ</t>
    </rPh>
    <rPh sb="3" eb="4">
      <t>カワ</t>
    </rPh>
    <phoneticPr fontId="2"/>
  </si>
  <si>
    <t>　対象河川③（複数ある場合）</t>
    <rPh sb="7" eb="9">
      <t>フクスウ</t>
    </rPh>
    <phoneticPr fontId="2"/>
  </si>
  <si>
    <r>
      <t>浸水想定区域を持つ</t>
    </r>
    <r>
      <rPr>
        <sz val="12"/>
        <color rgb="FFFF0000"/>
        <rFont val="ＭＳ ゴシック"/>
        <family val="3"/>
        <charset val="128"/>
      </rPr>
      <t>水位周知河川名</t>
    </r>
    <rPh sb="9" eb="13">
      <t>スイイシュウチ</t>
    </rPh>
    <phoneticPr fontId="2"/>
  </si>
  <si>
    <t>大沢川</t>
    <rPh sb="0" eb="2">
      <t>オオサワ</t>
    </rPh>
    <rPh sb="2" eb="3">
      <t>ガワ</t>
    </rPh>
    <phoneticPr fontId="2"/>
  </si>
  <si>
    <t>　対象河川④（プルダウンに無い河川）</t>
    <rPh sb="13" eb="14">
      <t>ナ</t>
    </rPh>
    <rPh sb="15" eb="17">
      <t>カセン</t>
    </rPh>
    <phoneticPr fontId="2"/>
  </si>
  <si>
    <t>河川名</t>
    <rPh sb="0" eb="3">
      <t>カセンメイ</t>
    </rPh>
    <phoneticPr fontId="2"/>
  </si>
  <si>
    <t>継川</t>
    <rPh sb="0" eb="1">
      <t>ツ</t>
    </rPh>
    <rPh sb="1" eb="2">
      <t>カワ</t>
    </rPh>
    <phoneticPr fontId="2"/>
  </si>
  <si>
    <t>継川、草薙川等（入力）</t>
    <rPh sb="0" eb="1">
      <t>ツ</t>
    </rPh>
    <rPh sb="1" eb="2">
      <t>カワ</t>
    </rPh>
    <rPh sb="3" eb="5">
      <t>クサナギ</t>
    </rPh>
    <rPh sb="5" eb="6">
      <t>カワ</t>
    </rPh>
    <rPh sb="6" eb="7">
      <t>トウ</t>
    </rPh>
    <rPh sb="8" eb="10">
      <t>ニュウリョク</t>
    </rPh>
    <phoneticPr fontId="2"/>
  </si>
  <si>
    <t>　対象河川⑤（プルダウンに無い河川）</t>
    <rPh sb="13" eb="14">
      <t>ナ</t>
    </rPh>
    <rPh sb="15" eb="17">
      <t>カセン</t>
    </rPh>
    <phoneticPr fontId="2"/>
  </si>
  <si>
    <t>草薙川</t>
    <rPh sb="0" eb="3">
      <t>クサナギガワ</t>
    </rPh>
    <phoneticPr fontId="2"/>
  </si>
  <si>
    <t>　内水</t>
    <rPh sb="1" eb="3">
      <t>ナイスイ</t>
    </rPh>
    <phoneticPr fontId="2"/>
  </si>
  <si>
    <t>避難確保計画（洪水・内水）【簡易版】</t>
    <rPh sb="7" eb="9">
      <t>コウズイ</t>
    </rPh>
    <rPh sb="10" eb="12">
      <t>ナイスイ</t>
    </rPh>
    <rPh sb="14" eb="17">
      <t>カンイバン</t>
    </rPh>
    <phoneticPr fontId="2"/>
  </si>
  <si>
    <t>　本計画は、内水の浸水想定区域の指定（令和７年７月１日）及び新たな防災気象情報の運用（令和８年５月29日から）に伴い、既存の避難確保計画のうち、これらの要因により変更が生じる内容について定めるものである。
　本計画は既存計画の一部として位置付け、既存計画と併せて一体的に保管するものとし、本計画で定めのない事項については、既存計画の規定を引き続き適用するものとする。</t>
    <rPh sb="76" eb="78">
      <t>ヨウイン</t>
    </rPh>
    <phoneticPr fontId="2"/>
  </si>
  <si>
    <t>１．基本情報</t>
    <rPh sb="2" eb="6">
      <t>キホンジョウホウ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</si>
  <si>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</si>
  <si>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</si>
  <si>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</si>
  <si>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管理者</t>
    <rPh sb="0" eb="2">
      <t>カンリ</t>
    </rPh>
    <rPh sb="2" eb="3">
      <t>シャ</t>
    </rPh>
    <phoneticPr fontId="2"/>
  </si>
  <si>
    <t>担当者</t>
    <rPh sb="0" eb="3">
      <t>タントウシャ</t>
    </rPh>
    <phoneticPr fontId="2"/>
  </si>
  <si>
    <t>２．水害リスク</t>
    <rPh sb="2" eb="4">
      <t>スイガイ</t>
    </rPh>
    <phoneticPr fontId="2"/>
  </si>
  <si>
    <t>災害種</t>
    <rPh sb="0" eb="3">
      <t>サイガイシュ</t>
    </rPh>
    <phoneticPr fontId="2"/>
  </si>
  <si>
    <t>対象</t>
    <rPh sb="0" eb="2">
      <t>タイショウ</t>
    </rPh>
    <phoneticPr fontId="2"/>
  </si>
  <si>
    <t>浸水深（ｍ）</t>
    <rPh sb="0" eb="2">
      <t>シンスイ</t>
    </rPh>
    <rPh sb="2" eb="3">
      <t>フカ</t>
    </rPh>
    <phoneticPr fontId="2"/>
  </si>
  <si>
    <t>水害</t>
    <rPh sb="0" eb="2">
      <t>スイガイ</t>
    </rPh>
    <phoneticPr fontId="2"/>
  </si>
  <si>
    <t>内水</t>
    <rPh sb="0" eb="2">
      <t>ナイスイ</t>
    </rPh>
    <phoneticPr fontId="2"/>
  </si>
  <si>
    <t>３．防災体制</t>
    <rPh sb="2" eb="4">
      <t>ボウサイ</t>
    </rPh>
    <rPh sb="4" eb="6">
      <t>タイセイ</t>
    </rPh>
    <phoneticPr fontId="2"/>
  </si>
  <si>
    <r>
      <rPr>
        <sz val="7"/>
        <color theme="1"/>
        <rFont val="ＭＳ ゴシック"/>
        <family val="3"/>
        <charset val="128"/>
      </rPr>
      <t xml:space="preserve">　 </t>
    </r>
    <r>
      <rPr>
        <sz val="14"/>
        <color theme="1"/>
        <rFont val="ＭＳ ゴシック"/>
        <family val="3"/>
        <charset val="128"/>
      </rPr>
      <t>連絡体制及び防災体制は、以下のとおりとする。</t>
    </r>
    <rPh sb="2" eb="4">
      <t>レンラク</t>
    </rPh>
    <rPh sb="4" eb="6">
      <t>タイセイ</t>
    </rPh>
    <rPh sb="6" eb="7">
      <t>オヨ</t>
    </rPh>
    <rPh sb="8" eb="10">
      <t>ボウサイ</t>
    </rPh>
    <rPh sb="10" eb="12">
      <t>タイセイ</t>
    </rPh>
    <rPh sb="14" eb="16">
      <t>イカ</t>
    </rPh>
    <phoneticPr fontId="2"/>
  </si>
  <si>
    <t>【防災体制確立の判断時期及び役割分担】</t>
    <rPh sb="1" eb="3">
      <t>ボウサイ</t>
    </rPh>
    <rPh sb="3" eb="5">
      <t>タイセイ</t>
    </rPh>
    <rPh sb="5" eb="7">
      <t>カクリツ</t>
    </rPh>
    <rPh sb="8" eb="10">
      <t>ハンダン</t>
    </rPh>
    <rPh sb="10" eb="12">
      <t>ジキ</t>
    </rPh>
    <rPh sb="12" eb="13">
      <t>オヨ</t>
    </rPh>
    <rPh sb="14" eb="16">
      <t>ヤクワリ</t>
    </rPh>
    <rPh sb="16" eb="18">
      <t>ブンタン</t>
    </rPh>
    <phoneticPr fontId="2"/>
  </si>
  <si>
    <t>体制確立の判断時期</t>
  </si>
  <si>
    <t>活動内容</t>
  </si>
  <si>
    <t>対応要員</t>
  </si>
  <si>
    <t>以下のいずれかに該当する場合</t>
    <phoneticPr fontId="2"/>
  </si>
  <si>
    <t>洪水予報等の情報収集</t>
  </si>
  <si>
    <t>情報収集伝達要員</t>
  </si>
  <si>
    <t>避難誘導体制・ルートの確認</t>
    <rPh sb="0" eb="4">
      <t>ヒナンユウドウ</t>
    </rPh>
    <rPh sb="4" eb="6">
      <t>タイセイ</t>
    </rPh>
    <rPh sb="11" eb="13">
      <t>カクニン</t>
    </rPh>
    <phoneticPr fontId="2"/>
  </si>
  <si>
    <t>避難誘導要員</t>
    <rPh sb="0" eb="4">
      <t>ヒナンユウドウ</t>
    </rPh>
    <rPh sb="4" eb="6">
      <t>ヨウイン</t>
    </rPh>
    <phoneticPr fontId="2"/>
  </si>
  <si>
    <t>避難に必要な備蓄品、持ち出し品等の点検・準備</t>
    <rPh sb="0" eb="2">
      <t>ヒナン</t>
    </rPh>
    <rPh sb="3" eb="5">
      <t>ヒツヨウ</t>
    </rPh>
    <rPh sb="6" eb="9">
      <t>ビチクヒン</t>
    </rPh>
    <rPh sb="10" eb="11">
      <t>モ</t>
    </rPh>
    <rPh sb="12" eb="13">
      <t>ダ</t>
    </rPh>
    <rPh sb="14" eb="15">
      <t>ヒン</t>
    </rPh>
    <rPh sb="15" eb="16">
      <t>トウ</t>
    </rPh>
    <rPh sb="17" eb="19">
      <t>テンケン</t>
    </rPh>
    <rPh sb="20" eb="22">
      <t>ジュンビ</t>
    </rPh>
    <phoneticPr fontId="2"/>
  </si>
  <si>
    <t>避難誘導要員</t>
    <rPh sb="0" eb="6">
      <t>ヒナンユウドウヨウイン</t>
    </rPh>
    <phoneticPr fontId="2"/>
  </si>
  <si>
    <t>移動用車両の準備</t>
    <rPh sb="0" eb="3">
      <t>イドウヨウ</t>
    </rPh>
    <rPh sb="3" eb="5">
      <t>シャリョウ</t>
    </rPh>
    <rPh sb="6" eb="8">
      <t>ジュンビ</t>
    </rPh>
    <phoneticPr fontId="2"/>
  </si>
  <si>
    <t>避難誘導要員</t>
    <phoneticPr fontId="2"/>
  </si>
  <si>
    <t>以下のいずれかに該当する場合</t>
  </si>
  <si>
    <t>避難情報等の情報収集</t>
    <rPh sb="0" eb="2">
      <t>ヒナン</t>
    </rPh>
    <rPh sb="2" eb="4">
      <t>ジョウホウ</t>
    </rPh>
    <phoneticPr fontId="2"/>
  </si>
  <si>
    <t>使用する資器材の準備</t>
  </si>
  <si>
    <t>避難誘導要員</t>
  </si>
  <si>
    <t>保護者への事前連絡</t>
  </si>
  <si>
    <t>周辺住民への事前協力依頼</t>
  </si>
  <si>
    <t>➢</t>
    <phoneticPr fontId="2"/>
  </si>
  <si>
    <t>要配慮者の避難誘導</t>
  </si>
  <si>
    <t>施設内全体の避難誘導</t>
    <phoneticPr fontId="2"/>
  </si>
  <si>
    <t>　表内の事項のほか、統括管理者の指揮命令に従うものとする。</t>
    <rPh sb="2" eb="3">
      <t>ナイ</t>
    </rPh>
    <rPh sb="4" eb="6">
      <t>ジコウ</t>
    </rPh>
    <phoneticPr fontId="2"/>
  </si>
  <si>
    <t>※注意体制確立前に、親族への引き渡し時期についても検討する。</t>
    <rPh sb="1" eb="3">
      <t>チュウイ</t>
    </rPh>
    <rPh sb="3" eb="5">
      <t>タイセイ</t>
    </rPh>
    <rPh sb="5" eb="7">
      <t>カクリツ</t>
    </rPh>
    <rPh sb="7" eb="8">
      <t>マエ</t>
    </rPh>
    <rPh sb="10" eb="12">
      <t>シンゾク</t>
    </rPh>
    <rPh sb="14" eb="15">
      <t>ヒ</t>
    </rPh>
    <rPh sb="16" eb="17">
      <t>ワタ</t>
    </rPh>
    <rPh sb="18" eb="20">
      <t>ジキ</t>
    </rPh>
    <rPh sb="25" eb="27">
      <t>ケントウ</t>
    </rPh>
    <phoneticPr fontId="2"/>
  </si>
  <si>
    <t>また、災害の可能性がある場合は、気象庁が公表している時系列情報を確認し、防災体制を事前に検討・確認を行う。</t>
    <phoneticPr fontId="2"/>
  </si>
  <si>
    <t xml:space="preserve"> </t>
    <phoneticPr fontId="2"/>
  </si>
  <si>
    <t>簡易版ひな形(令和８年５月版)</t>
    <rPh sb="0" eb="3">
      <t>カンイバン</t>
    </rPh>
    <rPh sb="5" eb="6">
      <t>ガタ</t>
    </rPh>
    <phoneticPr fontId="2"/>
  </si>
  <si>
    <t>グループホーム</t>
    <phoneticPr fontId="2"/>
  </si>
  <si>
    <t>0.5（入力）</t>
    <rPh sb="4" eb="6">
      <t>ニュウリョク</t>
    </rPh>
    <phoneticPr fontId="2"/>
  </si>
  <si>
    <t>0.23（入力）</t>
    <rPh sb="5" eb="7">
      <t>ニュウリョク</t>
    </rPh>
    <phoneticPr fontId="2"/>
  </si>
  <si>
    <t>0.3（入力）</t>
    <rPh sb="4" eb="6">
      <t>ニュウリョク</t>
    </rPh>
    <phoneticPr fontId="2"/>
  </si>
  <si>
    <t>河川</t>
    <rPh sb="0" eb="2">
      <t>カセン</t>
    </rPh>
    <phoneticPr fontId="2"/>
  </si>
  <si>
    <t>種類</t>
    <rPh sb="0" eb="2">
      <t>シュルイ</t>
    </rPh>
    <phoneticPr fontId="2"/>
  </si>
  <si>
    <t>レベル</t>
    <phoneticPr fontId="2"/>
  </si>
  <si>
    <t>水位</t>
    <rPh sb="0" eb="2">
      <t>スイイ</t>
    </rPh>
    <phoneticPr fontId="2"/>
  </si>
  <si>
    <t>洪水予報河川の情報発信</t>
    <rPh sb="0" eb="6">
      <t>コウズイヨホウカセン</t>
    </rPh>
    <rPh sb="7" eb="11">
      <t>ジョウホウハッシン</t>
    </rPh>
    <phoneticPr fontId="2"/>
  </si>
  <si>
    <t>水位周知河川</t>
    <rPh sb="0" eb="6">
      <t>スイイシュウチカセン</t>
    </rPh>
    <phoneticPr fontId="2"/>
  </si>
  <si>
    <t>キキクル</t>
    <phoneticPr fontId="2"/>
  </si>
  <si>
    <t>洪水予報河川</t>
    <rPh sb="0" eb="2">
      <t>コウズイ</t>
    </rPh>
    <rPh sb="2" eb="4">
      <t>ヨホウ</t>
    </rPh>
    <rPh sb="4" eb="6">
      <t>カセン</t>
    </rPh>
    <phoneticPr fontId="2"/>
  </si>
  <si>
    <t>氾濫発生</t>
    <rPh sb="0" eb="4">
      <t>ハンランハッセイ</t>
    </rPh>
    <phoneticPr fontId="2"/>
  </si>
  <si>
    <t>レベル５氾濫特別情報</t>
    <rPh sb="4" eb="6">
      <t>ハンラン</t>
    </rPh>
    <rPh sb="6" eb="10">
      <t>トクベツジョウホウ</t>
    </rPh>
    <phoneticPr fontId="2"/>
  </si>
  <si>
    <t>レベル５氾濫発生情報</t>
    <rPh sb="4" eb="6">
      <t>ハンラン</t>
    </rPh>
    <rPh sb="6" eb="8">
      <t>ハッセイ</t>
    </rPh>
    <rPh sb="8" eb="10">
      <t>ジョウホウ</t>
    </rPh>
    <phoneticPr fontId="2"/>
  </si>
  <si>
    <t>キキクルが黒色表示</t>
    <rPh sb="5" eb="6">
      <t>クロ</t>
    </rPh>
    <rPh sb="6" eb="7">
      <t>イロ</t>
    </rPh>
    <rPh sb="7" eb="9">
      <t>ヒョウジ</t>
    </rPh>
    <phoneticPr fontId="2"/>
  </si>
  <si>
    <t>富士川</t>
    <rPh sb="0" eb="3">
      <t>フジカワ</t>
    </rPh>
    <phoneticPr fontId="2"/>
  </si>
  <si>
    <t>氾濫危険水位</t>
    <rPh sb="0" eb="6">
      <t>ハンランキケンスイイ</t>
    </rPh>
    <phoneticPr fontId="2"/>
  </si>
  <si>
    <t>レベル４氾濫危険警報</t>
    <rPh sb="4" eb="6">
      <t>ハンラン</t>
    </rPh>
    <rPh sb="6" eb="8">
      <t>キケン</t>
    </rPh>
    <rPh sb="8" eb="10">
      <t>ケイホウ</t>
    </rPh>
    <phoneticPr fontId="2"/>
  </si>
  <si>
    <t>レベル４氾濫危険情報</t>
    <rPh sb="4" eb="6">
      <t>ハンラン</t>
    </rPh>
    <rPh sb="6" eb="8">
      <t>キケン</t>
    </rPh>
    <rPh sb="8" eb="10">
      <t>ジョウホウ</t>
    </rPh>
    <phoneticPr fontId="2"/>
  </si>
  <si>
    <t>キキクルが紫色表示</t>
    <rPh sb="5" eb="6">
      <t>ムラサキ</t>
    </rPh>
    <rPh sb="6" eb="7">
      <t>イロ</t>
    </rPh>
    <rPh sb="7" eb="9">
      <t>ヒョウジ</t>
    </rPh>
    <phoneticPr fontId="2"/>
  </si>
  <si>
    <t>藁科川</t>
    <rPh sb="0" eb="2">
      <t>ワラシナ</t>
    </rPh>
    <rPh sb="2" eb="3">
      <t>カワ</t>
    </rPh>
    <phoneticPr fontId="2"/>
  </si>
  <si>
    <t>避難判断水位</t>
    <rPh sb="0" eb="4">
      <t>ヒナンハンダン</t>
    </rPh>
    <rPh sb="4" eb="6">
      <t>スイイ</t>
    </rPh>
    <phoneticPr fontId="2"/>
  </si>
  <si>
    <t>レベル３氾濫警報</t>
    <rPh sb="4" eb="6">
      <t>ハンラン</t>
    </rPh>
    <rPh sb="6" eb="8">
      <t>ケイホウ</t>
    </rPh>
    <phoneticPr fontId="2"/>
  </si>
  <si>
    <t>レベル３氾濫警戒情報</t>
    <rPh sb="4" eb="6">
      <t>ハンラン</t>
    </rPh>
    <rPh sb="6" eb="10">
      <t>ケイカイジョウホウ</t>
    </rPh>
    <phoneticPr fontId="2"/>
  </si>
  <si>
    <t>キキクルが赤色表示</t>
    <rPh sb="5" eb="6">
      <t>アカ</t>
    </rPh>
    <rPh sb="6" eb="7">
      <t>イロ</t>
    </rPh>
    <rPh sb="7" eb="9">
      <t>ヒョウジ</t>
    </rPh>
    <phoneticPr fontId="2"/>
  </si>
  <si>
    <t>藁科川上流</t>
    <rPh sb="0" eb="2">
      <t>ワラシナ</t>
    </rPh>
    <rPh sb="2" eb="3">
      <t>カワ</t>
    </rPh>
    <rPh sb="3" eb="5">
      <t>ジョウリュウ</t>
    </rPh>
    <phoneticPr fontId="2"/>
  </si>
  <si>
    <t>氾濫注意水位</t>
    <phoneticPr fontId="2"/>
  </si>
  <si>
    <t>レベル２氾濫注意報</t>
    <rPh sb="4" eb="6">
      <t>ハンラン</t>
    </rPh>
    <rPh sb="6" eb="9">
      <t>チュウイホウ</t>
    </rPh>
    <phoneticPr fontId="2"/>
  </si>
  <si>
    <t>レベル２氾濫注意情報</t>
    <rPh sb="4" eb="6">
      <t>ハンラン</t>
    </rPh>
    <rPh sb="6" eb="8">
      <t>チュウイ</t>
    </rPh>
    <rPh sb="8" eb="10">
      <t>ジョウホウ</t>
    </rPh>
    <phoneticPr fontId="2"/>
  </si>
  <si>
    <t>キキクルが黄色表示</t>
    <rPh sb="5" eb="7">
      <t>キイロ</t>
    </rPh>
    <rPh sb="7" eb="9">
      <t>ヒョウジ</t>
    </rPh>
    <phoneticPr fontId="2"/>
  </si>
  <si>
    <t>巴川</t>
    <rPh sb="0" eb="2">
      <t>トモエカワ</t>
    </rPh>
    <phoneticPr fontId="2"/>
  </si>
  <si>
    <t>長尾川</t>
    <rPh sb="0" eb="2">
      <t>ナガオ</t>
    </rPh>
    <rPh sb="2" eb="3">
      <t>ガワ</t>
    </rPh>
    <phoneticPr fontId="2"/>
  </si>
  <si>
    <t>丸子川</t>
    <rPh sb="0" eb="3">
      <t>マリコガワ</t>
    </rPh>
    <phoneticPr fontId="2"/>
  </si>
  <si>
    <t>静岡市北部</t>
    <rPh sb="0" eb="3">
      <t>シズオカシ</t>
    </rPh>
    <rPh sb="3" eb="5">
      <t>ホクブ</t>
    </rPh>
    <phoneticPr fontId="2"/>
  </si>
  <si>
    <t>庵原川</t>
    <rPh sb="0" eb="2">
      <t>イハラ</t>
    </rPh>
    <rPh sb="2" eb="3">
      <t>カワ</t>
    </rPh>
    <phoneticPr fontId="2"/>
  </si>
  <si>
    <t>井川</t>
    <rPh sb="0" eb="2">
      <t>イカワ</t>
    </rPh>
    <phoneticPr fontId="2"/>
  </si>
  <si>
    <t>山切川</t>
    <rPh sb="0" eb="1">
      <t>ヤマ</t>
    </rPh>
    <rPh sb="1" eb="3">
      <t>キレカワ</t>
    </rPh>
    <phoneticPr fontId="2"/>
  </si>
  <si>
    <t>大河内</t>
    <rPh sb="0" eb="3">
      <t>オオコウチ</t>
    </rPh>
    <phoneticPr fontId="2"/>
  </si>
  <si>
    <t>興津川</t>
    <rPh sb="0" eb="3">
      <t>オキツカワ</t>
    </rPh>
    <phoneticPr fontId="2"/>
  </si>
  <si>
    <t>梅ケ島</t>
    <rPh sb="0" eb="3">
      <t>ウメガシマ</t>
    </rPh>
    <phoneticPr fontId="2"/>
  </si>
  <si>
    <t>玉川</t>
    <rPh sb="0" eb="2">
      <t>タマカワ</t>
    </rPh>
    <phoneticPr fontId="2"/>
  </si>
  <si>
    <t>清沢</t>
    <rPh sb="0" eb="2">
      <t>キヨサワ</t>
    </rPh>
    <phoneticPr fontId="2"/>
  </si>
  <si>
    <t>大川</t>
    <rPh sb="0" eb="2">
      <t>オオカワ</t>
    </rPh>
    <phoneticPr fontId="2"/>
  </si>
  <si>
    <t>老人福祉施設</t>
    <rPh sb="0" eb="2">
      <t>ロウジン</t>
    </rPh>
    <rPh sb="2" eb="4">
      <t>フクシ</t>
    </rPh>
    <rPh sb="4" eb="6">
      <t>シセツ</t>
    </rPh>
    <phoneticPr fontId="2"/>
  </si>
  <si>
    <t>有料老人ホーム</t>
    <rPh sb="0" eb="2">
      <t>ユウリョウ</t>
    </rPh>
    <rPh sb="2" eb="4">
      <t>ロウジン</t>
    </rPh>
    <phoneticPr fontId="2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</si>
  <si>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</si>
  <si>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認知症対応型 施設（グループホーム）</t>
    <rPh sb="0" eb="2">
      <t>ニンチ</t>
    </rPh>
    <rPh sb="2" eb="3">
      <t>ショウ</t>
    </rPh>
    <rPh sb="3" eb="5">
      <t>タイオウ</t>
    </rPh>
    <rPh sb="5" eb="6">
      <t>カタ</t>
    </rPh>
    <rPh sb="7" eb="9">
      <t>シセツ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</si>
  <si>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</si>
  <si>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</si>
  <si>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児童福祉施設（こども園など）</t>
    <rPh sb="0" eb="2">
      <t>ジドウ</t>
    </rPh>
    <rPh sb="2" eb="6">
      <t>フクシシセツ</t>
    </rPh>
    <rPh sb="10" eb="11">
      <t>エン</t>
    </rPh>
    <phoneticPr fontId="2"/>
  </si>
  <si>
    <t>障害児通所支援事業 施設（障がい児放課後等ﾃﾞｲｻｰﾋﾞｽなど）</t>
    <rPh sb="13" eb="14">
      <t>ショウ</t>
    </rPh>
    <rPh sb="16" eb="17">
      <t>ジ</t>
    </rPh>
    <rPh sb="17" eb="21">
      <t>ホウカゴナド</t>
    </rPh>
    <phoneticPr fontId="2"/>
  </si>
  <si>
    <t>放課後児童育成用施設（放課後児童クラブ 等）</t>
    <rPh sb="0" eb="3">
      <t>ホウカゴ</t>
    </rPh>
    <rPh sb="3" eb="5">
      <t>ジドウ</t>
    </rPh>
    <rPh sb="5" eb="7">
      <t>イクセイ</t>
    </rPh>
    <rPh sb="7" eb="8">
      <t>ヨウ</t>
    </rPh>
    <rPh sb="8" eb="10">
      <t>シセツ</t>
    </rPh>
    <rPh sb="11" eb="14">
      <t>ホウカゴ</t>
    </rPh>
    <rPh sb="14" eb="16">
      <t>ジドウ</t>
    </rPh>
    <rPh sb="20" eb="21">
      <t>トウ</t>
    </rPh>
    <phoneticPr fontId="2"/>
  </si>
  <si>
    <t>障害児放課後等デイサービスなど</t>
    <rPh sb="0" eb="2">
      <t>ショウガイ</t>
    </rPh>
    <rPh sb="2" eb="3">
      <t>ジ</t>
    </rPh>
    <rPh sb="3" eb="6">
      <t>ホウカゴ</t>
    </rPh>
    <rPh sb="6" eb="7">
      <t>トウ</t>
    </rPh>
    <phoneticPr fontId="2"/>
  </si>
  <si>
    <t>医療関係施設（病院、診療所、助産所）</t>
    <rPh sb="0" eb="2">
      <t>イリョウ</t>
    </rPh>
    <rPh sb="2" eb="4">
      <t>カンケイ</t>
    </rPh>
    <rPh sb="4" eb="6">
      <t>シセツ</t>
    </rPh>
    <rPh sb="7" eb="9">
      <t>ビョウイン</t>
    </rPh>
    <rPh sb="10" eb="13">
      <t>シンリョウショ</t>
    </rPh>
    <rPh sb="14" eb="16">
      <t>ジョサン</t>
    </rPh>
    <rPh sb="16" eb="17">
      <t>ショ</t>
    </rPh>
    <phoneticPr fontId="2"/>
  </si>
  <si>
    <t>こども園</t>
    <rPh sb="3" eb="4">
      <t>エン</t>
    </rPh>
    <phoneticPr fontId="2"/>
  </si>
  <si>
    <t>幼稚園</t>
    <rPh sb="0" eb="3">
      <t>ヨウチエン</t>
    </rPh>
    <phoneticPr fontId="2"/>
  </si>
  <si>
    <t>保育園</t>
    <rPh sb="0" eb="3">
      <t>ホイクエン</t>
    </rPh>
    <phoneticPr fontId="2"/>
  </si>
  <si>
    <t>学校</t>
    <rPh sb="0" eb="2">
      <t>ガッコウ</t>
    </rPh>
    <phoneticPr fontId="2"/>
  </si>
  <si>
    <t>放課後児童クラブ</t>
    <rPh sb="0" eb="3">
      <t>ホウカゴ</t>
    </rPh>
    <rPh sb="3" eb="5">
      <t>ジドウ</t>
    </rPh>
    <phoneticPr fontId="2"/>
  </si>
  <si>
    <t>上記以外（その他の施設）</t>
    <rPh sb="0" eb="2">
      <t>ジョウキ</t>
    </rPh>
    <rPh sb="2" eb="4">
      <t>イガイ</t>
    </rPh>
    <rPh sb="7" eb="8">
      <t>タ</t>
    </rPh>
    <rPh sb="9" eb="11">
      <t>シセツ</t>
    </rPh>
    <phoneticPr fontId="2"/>
  </si>
  <si>
    <t>病院・助産院・診療所</t>
    <rPh sb="0" eb="2">
      <t>ビョウイン</t>
    </rPh>
    <rPh sb="3" eb="6">
      <t>ジョサンイン</t>
    </rPh>
    <rPh sb="7" eb="10">
      <t>シンリョウジョ</t>
    </rPh>
    <phoneticPr fontId="2"/>
  </si>
  <si>
    <t>上記以外の施設</t>
    <rPh sb="0" eb="2">
      <t>ジョウキ</t>
    </rPh>
    <rPh sb="2" eb="4">
      <t>イガイ</t>
    </rPh>
    <rPh sb="5" eb="7">
      <t>シセツ</t>
    </rPh>
    <phoneticPr fontId="2"/>
  </si>
  <si>
    <t>地区支部</t>
    <rPh sb="0" eb="2">
      <t>チク</t>
    </rPh>
    <rPh sb="2" eb="4">
      <t>シブ</t>
    </rPh>
    <phoneticPr fontId="24"/>
  </si>
  <si>
    <t>新通</t>
  </si>
  <si>
    <t>駒形</t>
  </si>
  <si>
    <t>番町</t>
  </si>
  <si>
    <t>田町</t>
  </si>
  <si>
    <t>安西</t>
  </si>
  <si>
    <t>伝馬町</t>
  </si>
  <si>
    <t>横内</t>
  </si>
  <si>
    <t>安東</t>
  </si>
  <si>
    <t>城北</t>
  </si>
  <si>
    <t>竜南</t>
  </si>
  <si>
    <t>千代田</t>
  </si>
  <si>
    <t>千代田東</t>
  </si>
  <si>
    <t>西奈</t>
  </si>
  <si>
    <t>西奈南</t>
  </si>
  <si>
    <t>北沼上</t>
  </si>
  <si>
    <t>麻機</t>
  </si>
  <si>
    <t>井宮</t>
  </si>
  <si>
    <t>井宮北</t>
  </si>
  <si>
    <t>賤機南</t>
  </si>
  <si>
    <t>賤機中</t>
  </si>
  <si>
    <t>賤機北</t>
  </si>
  <si>
    <t>安倍口</t>
  </si>
  <si>
    <t>美和</t>
  </si>
  <si>
    <t>足久保</t>
  </si>
  <si>
    <t>松野</t>
  </si>
  <si>
    <t>井川</t>
  </si>
  <si>
    <t>大河内</t>
  </si>
  <si>
    <t>梅ケ島</t>
  </si>
  <si>
    <t>玉川</t>
  </si>
  <si>
    <t>服織</t>
  </si>
  <si>
    <t>服織西</t>
  </si>
  <si>
    <t>南藁科</t>
  </si>
  <si>
    <t>中藁科</t>
  </si>
  <si>
    <t>清沢</t>
  </si>
  <si>
    <t>大川</t>
  </si>
  <si>
    <t>森下</t>
  </si>
  <si>
    <t>中田</t>
  </si>
  <si>
    <t>南部</t>
  </si>
  <si>
    <t>大里西</t>
  </si>
  <si>
    <t>中島</t>
  </si>
  <si>
    <t>大里東</t>
  </si>
  <si>
    <t>宮竹</t>
  </si>
  <si>
    <t>富士見</t>
  </si>
  <si>
    <t>西豊田</t>
  </si>
  <si>
    <t>東豊田</t>
  </si>
  <si>
    <t>東源台</t>
  </si>
  <si>
    <t>大谷</t>
  </si>
  <si>
    <t>久能</t>
  </si>
  <si>
    <t>長田北</t>
  </si>
  <si>
    <t>長田東</t>
  </si>
  <si>
    <t>長田西</t>
  </si>
  <si>
    <t>川原</t>
  </si>
  <si>
    <t>長田南</t>
  </si>
  <si>
    <t>辻</t>
  </si>
  <si>
    <t>江尻</t>
  </si>
  <si>
    <t>入江</t>
  </si>
  <si>
    <t>浜田</t>
  </si>
  <si>
    <t>岡</t>
  </si>
  <si>
    <t>船越</t>
  </si>
  <si>
    <t>清水</t>
  </si>
  <si>
    <t>不二見</t>
  </si>
  <si>
    <t>駒越</t>
  </si>
  <si>
    <t>折戸</t>
  </si>
  <si>
    <t>三保</t>
  </si>
  <si>
    <t>飯田</t>
  </si>
  <si>
    <t>高部</t>
  </si>
  <si>
    <t>有度</t>
  </si>
  <si>
    <t>袖師</t>
  </si>
  <si>
    <t>庵原</t>
  </si>
  <si>
    <t>興津</t>
  </si>
  <si>
    <t>小島</t>
  </si>
  <si>
    <t>両河内</t>
  </si>
  <si>
    <t>蒲原</t>
  </si>
  <si>
    <t>由比</t>
    <rPh sb="0" eb="2">
      <t>ユイ</t>
    </rPh>
    <phoneticPr fontId="7"/>
  </si>
  <si>
    <t>0.4（入力）</t>
    <rPh sb="4" eb="6">
      <t>ニュウリョク</t>
    </rPh>
    <phoneticPr fontId="2"/>
  </si>
  <si>
    <t>丸子川</t>
  </si>
  <si>
    <r>
      <t xml:space="preserve">・本シートは、避難確保計画を簡易に作成することを目的としたものです。このため、出力シート上に作成される計画内容は、必ずしも各施設の状況を反映したものとはなりません。適切な計画を作成するため、各施設においてはシート上に作成された計画内容を十分確認し、必要な場合修正してください。
・シートの性質上、文字がつぶれたりする場合がありますので、その場合は適宜エクセルシートの大きさを変えるなどで表示内容を調整してください。
</t>
    </r>
    <r>
      <rPr>
        <b/>
        <sz val="12"/>
        <color rgb="FFC00000"/>
        <rFont val="ＭＳ ゴシック"/>
        <family val="3"/>
        <charset val="128"/>
      </rPr>
      <t xml:space="preserve">①　太枠線内のピンク色付けされた部分に入力してください。
②　文字つぶれなど無いように、出力シートの修正を行ってください。
③　（紙で提出する場合）３部印刷して提出してください。
</t>
    </r>
    <rPh sb="1" eb="2">
      <t>ホン</t>
    </rPh>
    <rPh sb="7" eb="9">
      <t>ヒナン</t>
    </rPh>
    <rPh sb="9" eb="11">
      <t>カクホ</t>
    </rPh>
    <rPh sb="11" eb="13">
      <t>ケイカク</t>
    </rPh>
    <rPh sb="14" eb="16">
      <t>カンイ</t>
    </rPh>
    <rPh sb="17" eb="19">
      <t>サクセイ</t>
    </rPh>
    <rPh sb="24" eb="26">
      <t>モクテキ</t>
    </rPh>
    <rPh sb="39" eb="41">
      <t>シュツリョク</t>
    </rPh>
    <rPh sb="44" eb="45">
      <t>ジョウ</t>
    </rPh>
    <rPh sb="46" eb="48">
      <t>サクセイ</t>
    </rPh>
    <rPh sb="51" eb="53">
      <t>ケイカク</t>
    </rPh>
    <rPh sb="53" eb="55">
      <t>ナイヨウ</t>
    </rPh>
    <rPh sb="57" eb="58">
      <t>カナラ</t>
    </rPh>
    <rPh sb="61" eb="64">
      <t>カクシセツ</t>
    </rPh>
    <rPh sb="65" eb="67">
      <t>ジョウキョウ</t>
    </rPh>
    <rPh sb="68" eb="70">
      <t>ハンエイ</t>
    </rPh>
    <rPh sb="82" eb="84">
      <t>テキセツ</t>
    </rPh>
    <rPh sb="85" eb="87">
      <t>ケイカク</t>
    </rPh>
    <rPh sb="88" eb="90">
      <t>サクセイ</t>
    </rPh>
    <rPh sb="95" eb="98">
      <t>カクシセツ</t>
    </rPh>
    <rPh sb="106" eb="107">
      <t>ジョウ</t>
    </rPh>
    <rPh sb="108" eb="110">
      <t>サクセイ</t>
    </rPh>
    <rPh sb="113" eb="115">
      <t>ケイカク</t>
    </rPh>
    <rPh sb="115" eb="117">
      <t>ナイヨウ</t>
    </rPh>
    <rPh sb="118" eb="120">
      <t>ジュウブン</t>
    </rPh>
    <rPh sb="120" eb="122">
      <t>カクニン</t>
    </rPh>
    <rPh sb="124" eb="126">
      <t>ヒツヨウ</t>
    </rPh>
    <rPh sb="127" eb="129">
      <t>バアイ</t>
    </rPh>
    <rPh sb="129" eb="131">
      <t>シュウセイ</t>
    </rPh>
    <rPh sb="144" eb="147">
      <t>セイシツジョウ</t>
    </rPh>
    <rPh sb="148" eb="150">
      <t>モジ</t>
    </rPh>
    <rPh sb="158" eb="160">
      <t>バアイ</t>
    </rPh>
    <rPh sb="170" eb="172">
      <t>バアイ</t>
    </rPh>
    <rPh sb="173" eb="175">
      <t>テキギ</t>
    </rPh>
    <rPh sb="183" eb="184">
      <t>オオ</t>
    </rPh>
    <rPh sb="187" eb="188">
      <t>カ</t>
    </rPh>
    <rPh sb="193" eb="195">
      <t>ヒョウジ</t>
    </rPh>
    <rPh sb="195" eb="197">
      <t>ナイヨウ</t>
    </rPh>
    <rPh sb="198" eb="200">
      <t>チョウセイ</t>
    </rPh>
    <rPh sb="210" eb="212">
      <t>フトワク</t>
    </rPh>
    <rPh sb="212" eb="214">
      <t>センナイ</t>
    </rPh>
    <rPh sb="218" eb="219">
      <t>イロ</t>
    </rPh>
    <rPh sb="219" eb="220">
      <t>ヅ</t>
    </rPh>
    <rPh sb="224" eb="226">
      <t>ブブン</t>
    </rPh>
    <rPh sb="227" eb="229">
      <t>ニュウリョク</t>
    </rPh>
    <rPh sb="239" eb="241">
      <t>モジ</t>
    </rPh>
    <rPh sb="246" eb="247">
      <t>ナ</t>
    </rPh>
    <rPh sb="252" eb="254">
      <t>シュツリョク</t>
    </rPh>
    <rPh sb="258" eb="260">
      <t>シュウセイ</t>
    </rPh>
    <rPh sb="261" eb="262">
      <t>オコナ</t>
    </rPh>
    <rPh sb="273" eb="274">
      <t>カミ</t>
    </rPh>
    <rPh sb="275" eb="277">
      <t>テイシュツ</t>
    </rPh>
    <rPh sb="279" eb="281">
      <t>バアイ</t>
    </rPh>
    <rPh sb="283" eb="284">
      <t>ブ</t>
    </rPh>
    <rPh sb="284" eb="286">
      <t>インサツ</t>
    </rPh>
    <rPh sb="288" eb="29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</si>
</sst>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&quot;名&quot;"/>
    <numFmt numFmtId="178" formatCode="[$-F800]dddd\,\ mmmm\ dd\,\ yyyy"/>
  </numFmts>
  <fonts count="25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8.8000000000000007"/>
      <color rgb="FF000000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6"/>
      <color theme="1"/>
      <name val="Wingdings"/>
      <charset val="2"/>
    </font>
    <font>
      <sz val="14"/>
      <color theme="1"/>
      <name val="游ゴシック"/>
      <family val="2"/>
      <charset val="128"/>
      <scheme val="minor"/>
    </font>
    <font>
      <sz val="13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2" fillId="0" borderId="0"/>
  </cellStyleXfs>
  <cellXfs count="23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shrinkToFi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shrinkToFi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3" borderId="12" xfId="0" applyFont="1" applyFill="1" applyBorder="1" applyAlignment="1" applyProtection="1">
      <alignment horizontal="justify" vertical="center" wrapText="1"/>
      <protection locked="0"/>
    </xf>
    <xf numFmtId="176" fontId="7" fillId="0" borderId="0" xfId="0" applyNumberFormat="1" applyFont="1" applyAlignment="1">
      <alignment horizontal="justify" vertical="center" wrapText="1"/>
    </xf>
    <xf numFmtId="176" fontId="8" fillId="0" borderId="13" xfId="0" applyNumberFormat="1" applyFont="1" applyBorder="1" applyAlignment="1">
      <alignment horizontal="justify" vertical="center" shrinkToFit="1"/>
    </xf>
    <xf numFmtId="0" fontId="7" fillId="0" borderId="0" xfId="0" applyFont="1">
      <alignment vertical="center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176" fontId="7" fillId="0" borderId="13" xfId="0" applyNumberFormat="1" applyFont="1" applyBorder="1" applyAlignment="1">
      <alignment horizontal="justify" vertical="center" shrinkToFi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justify" vertical="center" shrinkToFi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0" borderId="13" xfId="0" applyFont="1" applyBorder="1" applyAlignment="1">
      <alignment horizontal="justify" vertical="center" shrinkToFi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vertical="center" shrinkToFit="1"/>
    </xf>
    <xf numFmtId="0" fontId="7" fillId="5" borderId="15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justify" vertical="center" shrinkToFit="1"/>
    </xf>
    <xf numFmtId="0" fontId="7" fillId="0" borderId="0" xfId="0" applyFont="1" applyAlignment="1">
      <alignment horizontal="right" vertical="center" shrinkToFi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177" fontId="7" fillId="0" borderId="17" xfId="0" applyNumberFormat="1" applyFont="1" applyBorder="1" applyAlignment="1" applyProtection="1">
      <alignment horizontal="right" vertical="center" wrapText="1"/>
      <protection locked="0"/>
    </xf>
    <xf numFmtId="177" fontId="7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right" vertical="center" wrapText="1"/>
    </xf>
    <xf numFmtId="177" fontId="7" fillId="0" borderId="0" xfId="0" applyNumberFormat="1" applyFont="1" applyAlignment="1" applyProtection="1">
      <alignment horizontal="center" vertical="center" wrapText="1"/>
      <protection locked="0"/>
    </xf>
    <xf numFmtId="177" fontId="7" fillId="0" borderId="0" xfId="0" applyNumberFormat="1" applyFont="1" applyAlignment="1">
      <alignment vertical="center" wrapText="1"/>
    </xf>
    <xf numFmtId="177" fontId="7" fillId="0" borderId="17" xfId="0" applyNumberFormat="1" applyFont="1" applyBorder="1" applyAlignment="1" applyProtection="1">
      <alignment vertical="center" wrapText="1"/>
      <protection locked="0"/>
    </xf>
    <xf numFmtId="177" fontId="7" fillId="0" borderId="0" xfId="0" applyNumberFormat="1" applyFont="1" applyAlignment="1" applyProtection="1">
      <alignment horizontal="right" vertical="center" wrapText="1"/>
      <protection locked="0"/>
    </xf>
    <xf numFmtId="177" fontId="7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shrinkToFit="1"/>
    </xf>
    <xf numFmtId="0" fontId="6" fillId="2" borderId="6" xfId="0" applyFont="1" applyFill="1" applyBorder="1" applyAlignment="1">
      <alignment vertical="center" shrinkToFit="1"/>
    </xf>
    <xf numFmtId="0" fontId="6" fillId="5" borderId="15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8" fillId="5" borderId="13" xfId="0" applyFont="1" applyFill="1" applyBorder="1" applyAlignment="1">
      <alignment horizontal="justify" vertical="center" shrinkToFi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0" fillId="0" borderId="17" xfId="0" applyBorder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11" xfId="0" applyFont="1" applyBorder="1" applyAlignment="1">
      <alignment vertical="center" wrapText="1" shrinkToFit="1"/>
    </xf>
    <xf numFmtId="0" fontId="12" fillId="0" borderId="11" xfId="0" applyFont="1" applyBorder="1" applyAlignment="1">
      <alignment horizontal="left" vertical="center" shrinkToFit="1"/>
    </xf>
    <xf numFmtId="0" fontId="0" fillId="0" borderId="39" xfId="0" applyBorder="1">
      <alignment vertical="center"/>
    </xf>
    <xf numFmtId="0" fontId="0" fillId="0" borderId="11" xfId="0" applyBorder="1">
      <alignment vertical="center"/>
    </xf>
    <xf numFmtId="0" fontId="12" fillId="0" borderId="39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20" fillId="11" borderId="0" xfId="0" applyFont="1" applyFill="1">
      <alignment vertical="center"/>
    </xf>
    <xf numFmtId="0" fontId="21" fillId="11" borderId="0" xfId="0" applyFont="1" applyFill="1">
      <alignment vertical="center"/>
    </xf>
    <xf numFmtId="0" fontId="0" fillId="12" borderId="0" xfId="0" applyFill="1">
      <alignment vertical="center"/>
    </xf>
    <xf numFmtId="0" fontId="0" fillId="13" borderId="0" xfId="0" applyFill="1">
      <alignment vertical="center"/>
    </xf>
    <xf numFmtId="0" fontId="0" fillId="14" borderId="0" xfId="0" applyFill="1">
      <alignment vertical="center"/>
    </xf>
    <xf numFmtId="0" fontId="23" fillId="15" borderId="56" xfId="1" applyFont="1" applyFill="1" applyBorder="1" applyAlignment="1">
      <alignment horizontal="center"/>
    </xf>
    <xf numFmtId="0" fontId="23" fillId="0" borderId="0" xfId="1" applyFont="1"/>
    <xf numFmtId="0" fontId="3" fillId="0" borderId="3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4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46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54" xfId="0" applyFont="1" applyBorder="1" applyAlignment="1">
      <alignment vertical="top" wrapText="1"/>
    </xf>
    <xf numFmtId="0" fontId="3" fillId="0" borderId="55" xfId="0" applyFont="1" applyBorder="1" applyAlignment="1">
      <alignment vertical="top" wrapText="1"/>
    </xf>
    <xf numFmtId="0" fontId="3" fillId="0" borderId="46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12" fillId="0" borderId="0" xfId="0" applyFont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0" fontId="12" fillId="0" borderId="0" xfId="0" applyFont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7" borderId="0" xfId="0" applyFont="1" applyFill="1" applyAlignment="1">
      <alignment horizontal="left"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vertical="center" wrapText="1"/>
    </xf>
    <xf numFmtId="0" fontId="12" fillId="0" borderId="50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51" xfId="0" applyFont="1" applyBorder="1" applyAlignment="1">
      <alignment vertical="center" wrapText="1"/>
    </xf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7" borderId="0" xfId="0" applyFont="1" applyFill="1" applyAlignment="1">
      <alignment horizontal="left" vertical="center" wrapText="1" shrinkToFit="1"/>
    </xf>
    <xf numFmtId="0" fontId="12" fillId="7" borderId="11" xfId="0" applyFont="1" applyFill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12" fillId="0" borderId="36" xfId="0" applyFont="1" applyBorder="1">
      <alignment vertical="center"/>
    </xf>
    <xf numFmtId="0" fontId="12" fillId="0" borderId="37" xfId="0" applyFont="1" applyBorder="1">
      <alignment vertical="center"/>
    </xf>
    <xf numFmtId="0" fontId="12" fillId="0" borderId="38" xfId="0" applyFont="1" applyBorder="1">
      <alignment vertical="center"/>
    </xf>
    <xf numFmtId="0" fontId="3" fillId="0" borderId="21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2" fillId="0" borderId="41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4" fillId="0" borderId="2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7" fillId="5" borderId="14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6" borderId="1" xfId="0" applyFill="1" applyBorder="1" applyAlignment="1">
      <alignment horizontal="right" vertical="center"/>
    </xf>
    <xf numFmtId="0" fontId="0" fillId="6" borderId="2" xfId="0" applyFill="1" applyBorder="1" applyAlignment="1">
      <alignment horizontal="right" vertical="center"/>
    </xf>
    <xf numFmtId="0" fontId="0" fillId="6" borderId="3" xfId="0" applyFill="1" applyBorder="1" applyAlignment="1">
      <alignment horizontal="right" vertical="center"/>
    </xf>
    <xf numFmtId="0" fontId="3" fillId="5" borderId="10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vertical="center" wrapText="1"/>
      <protection locked="0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3" fillId="0" borderId="0" xfId="0" applyFont="1">
      <alignment vertical="center"/>
    </xf>
    <xf numFmtId="177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77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2" xfId="0" applyFont="1" applyFill="1" applyBorder="1" applyAlignment="1" applyProtection="1">
      <alignment vertical="center" wrapText="1"/>
      <protection locked="0"/>
    </xf>
    <xf numFmtId="0" fontId="7" fillId="4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2">
    <cellStyle name="標準" xfId="0" builtinId="0"/>
    <cellStyle name="標準_静岡市集計ソフト" xfId="1" xr:uid="{C5E08FAA-E0DE-4650-B503-07BAA6ED45E2}"/>
  </cellStyles>
  <dxfs count="1"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C79ACE"/>
      <color rgb="FFF6BA9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38</xdr:row>
      <xdr:rowOff>47625</xdr:rowOff>
    </xdr:from>
    <xdr:to>
      <xdr:col>11</xdr:col>
      <xdr:colOff>542925</xdr:colOff>
      <xdr:row>42</xdr:row>
      <xdr:rowOff>85725</xdr:rowOff>
    </xdr:to>
    <xdr:sp macro="" textlink="">
      <xdr:nvSpPr>
        <xdr:cNvPr id="2" name="左矢印 4">
          <a:extLst>
            <a:ext uri="{FF2B5EF4-FFF2-40B4-BE49-F238E27FC236}">
              <a16:creationId xmlns:a16="http://schemas.microsoft.com/office/drawing/2014/main" id="{74480910-198F-4F0A-9BA8-85E4CCF99FBA}"/>
            </a:ext>
          </a:extLst>
        </xdr:cNvPr>
        <xdr:cNvSpPr/>
      </xdr:nvSpPr>
      <xdr:spPr>
        <a:xfrm>
          <a:off x="8550275" y="8150225"/>
          <a:ext cx="476250" cy="6604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27305</xdr:colOff>
      <xdr:row>33</xdr:row>
      <xdr:rowOff>19685</xdr:rowOff>
    </xdr:from>
    <xdr:to>
      <xdr:col>11</xdr:col>
      <xdr:colOff>512445</xdr:colOff>
      <xdr:row>34</xdr:row>
      <xdr:rowOff>78740</xdr:rowOff>
    </xdr:to>
    <xdr:sp macro="" textlink="">
      <xdr:nvSpPr>
        <xdr:cNvPr id="3" name="左矢印 8">
          <a:extLst>
            <a:ext uri="{FF2B5EF4-FFF2-40B4-BE49-F238E27FC236}">
              <a16:creationId xmlns:a16="http://schemas.microsoft.com/office/drawing/2014/main" id="{43434596-E687-4F58-83CA-2EF398CA876E}"/>
            </a:ext>
          </a:extLst>
        </xdr:cNvPr>
        <xdr:cNvSpPr/>
      </xdr:nvSpPr>
      <xdr:spPr>
        <a:xfrm>
          <a:off x="8510905" y="728408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362427</xdr:colOff>
      <xdr:row>49</xdr:row>
      <xdr:rowOff>18414</xdr:rowOff>
    </xdr:from>
    <xdr:to>
      <xdr:col>25</xdr:col>
      <xdr:colOff>223997</xdr:colOff>
      <xdr:row>84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5B31E1D-AE4A-4569-BF3B-639BB146F87C}"/>
            </a:ext>
          </a:extLst>
        </xdr:cNvPr>
        <xdr:cNvGrpSpPr/>
      </xdr:nvGrpSpPr>
      <xdr:grpSpPr>
        <a:xfrm>
          <a:off x="13241721" y="9834767"/>
          <a:ext cx="4254276" cy="5666704"/>
          <a:chOff x="12420600" y="8610600"/>
          <a:chExt cx="4597400" cy="3111500"/>
        </a:xfrm>
      </xdr:grpSpPr>
      <xdr:sp macro="" textlink="">
        <xdr:nvSpPr>
          <xdr:cNvPr id="5" name="角丸四角形 2">
            <a:extLst>
              <a:ext uri="{FF2B5EF4-FFF2-40B4-BE49-F238E27FC236}">
                <a16:creationId xmlns:a16="http://schemas.microsoft.com/office/drawing/2014/main" id="{E5AC7F2B-740E-A2E9-6B6A-C66F3FC5806C}"/>
              </a:ext>
            </a:extLst>
          </xdr:cNvPr>
          <xdr:cNvSpPr/>
        </xdr:nvSpPr>
        <xdr:spPr>
          <a:xfrm>
            <a:off x="12420600" y="8610600"/>
            <a:ext cx="4597400" cy="3111500"/>
          </a:xfrm>
          <a:prstGeom prst="roundRect">
            <a:avLst/>
          </a:prstGeom>
          <a:solidFill>
            <a:schemeClr val="bg1"/>
          </a:solidFill>
          <a:ln w="381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風水害時に市として開設している避難先は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600" b="1" u="sng">
                <a:solidFill>
                  <a:srgbClr val="FF0000"/>
                </a:solidFill>
              </a:rPr>
              <a:t>風水害緊急避難場所</a:t>
            </a:r>
            <a:r>
              <a:rPr kumimoji="1" lang="ja-JP" altLang="en-US" sz="1100">
                <a:solidFill>
                  <a:sysClr val="windowText" lastClr="000000"/>
                </a:solidFill>
              </a:rPr>
              <a:t>です。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</a:rPr>
              <a:t>避難所と混同しないように注意してください。</a:t>
            </a:r>
            <a:endParaRPr kumimoji="1" lang="en-US" altLang="ja-JP" sz="1100">
              <a:solidFill>
                <a:sysClr val="windowText" lastClr="000000"/>
              </a:solidFill>
            </a:endParaRPr>
          </a:p>
        </xdr:txBody>
      </xdr: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74DC9A05-CEAE-2109-6F1E-D14A0D986B89}"/>
              </a:ext>
            </a:extLst>
          </xdr:cNvPr>
          <xdr:cNvGrpSpPr/>
        </xdr:nvGrpSpPr>
        <xdr:grpSpPr>
          <a:xfrm>
            <a:off x="12661900" y="10185400"/>
            <a:ext cx="2848373" cy="1320800"/>
            <a:chOff x="12661900" y="10185400"/>
            <a:chExt cx="2848373" cy="1320800"/>
          </a:xfrm>
        </xdr:grpSpPr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2921BDDF-759B-7C05-3335-0D6AC1BEAE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661900" y="10185400"/>
              <a:ext cx="2848373" cy="1295581"/>
            </a:xfrm>
            <a:prstGeom prst="rect">
              <a:avLst/>
            </a:prstGeom>
          </xdr:spPr>
        </xdr:pic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AB198ABC-4DE7-D9F7-590F-2DBE215441F6}"/>
                </a:ext>
              </a:extLst>
            </xdr:cNvPr>
            <xdr:cNvSpPr/>
          </xdr:nvSpPr>
          <xdr:spPr>
            <a:xfrm>
              <a:off x="12738100" y="10883900"/>
              <a:ext cx="2705100" cy="622300"/>
            </a:xfrm>
            <a:prstGeom prst="rect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11</xdr:col>
      <xdr:colOff>27305</xdr:colOff>
      <xdr:row>31</xdr:row>
      <xdr:rowOff>19685</xdr:rowOff>
    </xdr:from>
    <xdr:to>
      <xdr:col>11</xdr:col>
      <xdr:colOff>512445</xdr:colOff>
      <xdr:row>32</xdr:row>
      <xdr:rowOff>78740</xdr:rowOff>
    </xdr:to>
    <xdr:sp macro="" textlink="">
      <xdr:nvSpPr>
        <xdr:cNvPr id="9" name="左矢印 8">
          <a:extLst>
            <a:ext uri="{FF2B5EF4-FFF2-40B4-BE49-F238E27FC236}">
              <a16:creationId xmlns:a16="http://schemas.microsoft.com/office/drawing/2014/main" id="{77DBC7B3-3434-42B6-B166-33F845F5786F}"/>
            </a:ext>
          </a:extLst>
        </xdr:cNvPr>
        <xdr:cNvSpPr/>
      </xdr:nvSpPr>
      <xdr:spPr>
        <a:xfrm>
          <a:off x="8510905" y="6972935"/>
          <a:ext cx="485140" cy="27495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127543</xdr:colOff>
      <xdr:row>49</xdr:row>
      <xdr:rowOff>160744</xdr:rowOff>
    </xdr:from>
    <xdr:to>
      <xdr:col>18</xdr:col>
      <xdr:colOff>418353</xdr:colOff>
      <xdr:row>62</xdr:row>
      <xdr:rowOff>104588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742FF0AA-2B18-4926-B6DF-A56EF3125574}"/>
            </a:ext>
          </a:extLst>
        </xdr:cNvPr>
        <xdr:cNvSpPr/>
      </xdr:nvSpPr>
      <xdr:spPr>
        <a:xfrm>
          <a:off x="8611143" y="9914344"/>
          <a:ext cx="4691360" cy="1905994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対象河川①　　　安倍川・富士川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対象河川②・③　藁科川・足久保川・巴川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長尾川・丸子川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　　　　庵原川・山切川・興津川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対象河川④・⑤　それ以外の河川（</a:t>
          </a:r>
          <a:r>
            <a:rPr kumimoji="1" lang="en-US" altLang="ja-JP" sz="1400">
              <a:solidFill>
                <a:sysClr val="windowText" lastClr="000000"/>
              </a:solidFill>
            </a:rPr>
            <a:t>84</a:t>
          </a:r>
          <a:r>
            <a:rPr kumimoji="1" lang="ja-JP" altLang="en-US" sz="1400">
              <a:solidFill>
                <a:sysClr val="windowText" lastClr="000000"/>
              </a:solidFill>
            </a:rPr>
            <a:t>河川）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484981</xdr:colOff>
      <xdr:row>0</xdr:row>
      <xdr:rowOff>193674</xdr:rowOff>
    </xdr:from>
    <xdr:to>
      <xdr:col>19</xdr:col>
      <xdr:colOff>226218</xdr:colOff>
      <xdr:row>3</xdr:row>
      <xdr:rowOff>256380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37177E1-3AA5-4412-8B88-846E645F01B3}"/>
            </a:ext>
          </a:extLst>
        </xdr:cNvPr>
        <xdr:cNvSpPr txBox="1"/>
      </xdr:nvSpPr>
      <xdr:spPr>
        <a:xfrm>
          <a:off x="8968581" y="193674"/>
          <a:ext cx="4770437" cy="8501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①　しずマップ　（洪水ハザードマップ）</a:t>
          </a:r>
          <a:endParaRPr kumimoji="1" lang="en-US" altLang="ja-JP" sz="1100" kern="1200"/>
        </a:p>
        <a:p>
          <a:r>
            <a:rPr kumimoji="1" lang="ja-JP" altLang="en-US" sz="1100" kern="1200"/>
            <a:t>　　すべての河川にレ点が入った状態の</a:t>
          </a:r>
          <a:r>
            <a:rPr kumimoji="1" lang="en-US" altLang="ja-JP" sz="1100" kern="1200"/>
            <a:t>URL</a:t>
          </a:r>
          <a:r>
            <a:rPr kumimoji="1" lang="ja-JP" altLang="en-US" sz="1100" kern="1200"/>
            <a:t>　</a:t>
          </a:r>
          <a:r>
            <a:rPr kumimoji="1" lang="en-US" altLang="ja-JP" sz="1100" kern="1200"/>
            <a:t>https://city.shizuoka.geocloud.jp/webgis/?z=15&amp;ll=34.975017%2C138.383725&amp;t=roadmap&amp;mp=101&amp;op=70&amp;ot=1&amp;vlf=000001df001fffffffffffffffffffffffff</a:t>
          </a:r>
        </a:p>
      </xdr:txBody>
    </xdr:sp>
    <xdr:clientData/>
  </xdr:twoCellAnchor>
  <xdr:twoCellAnchor editAs="oneCell">
    <xdr:from>
      <xdr:col>11</xdr:col>
      <xdr:colOff>365606</xdr:colOff>
      <xdr:row>3</xdr:row>
      <xdr:rowOff>596515</xdr:rowOff>
    </xdr:from>
    <xdr:to>
      <xdr:col>21</xdr:col>
      <xdr:colOff>30848</xdr:colOff>
      <xdr:row>22</xdr:row>
      <xdr:rowOff>3850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DEFCB712-0668-418F-B234-610A07B96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1515" y="1385454"/>
          <a:ext cx="6015242" cy="4160214"/>
        </a:xfrm>
        <a:prstGeom prst="rect">
          <a:avLst/>
        </a:prstGeom>
      </xdr:spPr>
    </xdr:pic>
    <xdr:clientData/>
  </xdr:twoCellAnchor>
  <xdr:twoCellAnchor editAs="oneCell">
    <xdr:from>
      <xdr:col>21</xdr:col>
      <xdr:colOff>461178</xdr:colOff>
      <xdr:row>3</xdr:row>
      <xdr:rowOff>619516</xdr:rowOff>
    </xdr:from>
    <xdr:to>
      <xdr:col>31</xdr:col>
      <xdr:colOff>5937</xdr:colOff>
      <xdr:row>22</xdr:row>
      <xdr:rowOff>3851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367BB9E-5BA3-4B66-B68A-39A881AA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7087" y="1408455"/>
          <a:ext cx="5894759" cy="4137214"/>
        </a:xfrm>
        <a:prstGeom prst="rect">
          <a:avLst/>
        </a:prstGeom>
      </xdr:spPr>
    </xdr:pic>
    <xdr:clientData/>
  </xdr:twoCellAnchor>
  <xdr:twoCellAnchor editAs="oneCell">
    <xdr:from>
      <xdr:col>31</xdr:col>
      <xdr:colOff>339034</xdr:colOff>
      <xdr:row>3</xdr:row>
      <xdr:rowOff>660659</xdr:rowOff>
    </xdr:from>
    <xdr:to>
      <xdr:col>40</xdr:col>
      <xdr:colOff>562461</xdr:colOff>
      <xdr:row>22</xdr:row>
      <xdr:rowOff>3850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67C5747-1F68-4658-9471-9A60D4AC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4943" y="1449598"/>
          <a:ext cx="5938427" cy="4096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23</xdr:row>
      <xdr:rowOff>10584</xdr:rowOff>
    </xdr:from>
    <xdr:to>
      <xdr:col>6</xdr:col>
      <xdr:colOff>0</xdr:colOff>
      <xdr:row>31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370F412-2936-4429-B682-782910F392AB}"/>
            </a:ext>
          </a:extLst>
        </xdr:cNvPr>
        <xdr:cNvSpPr/>
      </xdr:nvSpPr>
      <xdr:spPr>
        <a:xfrm>
          <a:off x="4495800" y="5782734"/>
          <a:ext cx="800100" cy="1843616"/>
        </a:xfrm>
        <a:prstGeom prst="roundRect">
          <a:avLst/>
        </a:prstGeom>
        <a:solidFill>
          <a:srgbClr val="FFFF99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２ </a:t>
          </a:r>
          <a:endParaRPr kumimoji="1" lang="en-US" altLang="ja-JP" sz="1200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注意体制確立　</a:t>
          </a:r>
        </a:p>
      </xdr:txBody>
    </xdr:sp>
    <xdr:clientData/>
  </xdr:twoCellAnchor>
  <xdr:twoCellAnchor>
    <xdr:from>
      <xdr:col>5</xdr:col>
      <xdr:colOff>22860</xdr:colOff>
      <xdr:row>24</xdr:row>
      <xdr:rowOff>1</xdr:rowOff>
    </xdr:from>
    <xdr:to>
      <xdr:col>5</xdr:col>
      <xdr:colOff>173567</xdr:colOff>
      <xdr:row>31</xdr:row>
      <xdr:rowOff>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1D804B64-B53C-4ED7-8B0C-7F6E101A651E}"/>
            </a:ext>
          </a:extLst>
        </xdr:cNvPr>
        <xdr:cNvSpPr/>
      </xdr:nvSpPr>
      <xdr:spPr>
        <a:xfrm>
          <a:off x="4436110" y="6000751"/>
          <a:ext cx="150707" cy="16255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63500</xdr:colOff>
      <xdr:row>32</xdr:row>
      <xdr:rowOff>0</xdr:rowOff>
    </xdr:from>
    <xdr:to>
      <xdr:col>5</xdr:col>
      <xdr:colOff>773431</xdr:colOff>
      <xdr:row>41</xdr:row>
      <xdr:rowOff>203624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2D0C4F5B-2F40-46F5-9AD4-544FA9400793}"/>
            </a:ext>
          </a:extLst>
        </xdr:cNvPr>
        <xdr:cNvSpPr/>
      </xdr:nvSpPr>
      <xdr:spPr>
        <a:xfrm>
          <a:off x="4476750" y="7861300"/>
          <a:ext cx="709931" cy="2261024"/>
        </a:xfrm>
        <a:prstGeom prst="roundRect">
          <a:avLst/>
        </a:prstGeom>
        <a:solidFill>
          <a:srgbClr val="F6BA98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３</a:t>
          </a:r>
          <a:r>
            <a:rPr kumimoji="1" lang="ja-JP" altLang="ja-JP" sz="12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kumimoji="1" lang="en-US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警戒体制確立</a:t>
          </a:r>
        </a:p>
      </xdr:txBody>
    </xdr:sp>
    <xdr:clientData/>
  </xdr:twoCellAnchor>
  <xdr:twoCellAnchor>
    <xdr:from>
      <xdr:col>4</xdr:col>
      <xdr:colOff>848359</xdr:colOff>
      <xdr:row>35</xdr:row>
      <xdr:rowOff>12703</xdr:rowOff>
    </xdr:from>
    <xdr:to>
      <xdr:col>5</xdr:col>
      <xdr:colOff>120650</xdr:colOff>
      <xdr:row>39</xdr:row>
      <xdr:rowOff>70353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2D3B12C8-EE92-4008-8C19-E1CCC626B177}"/>
            </a:ext>
          </a:extLst>
        </xdr:cNvPr>
        <xdr:cNvSpPr/>
      </xdr:nvSpPr>
      <xdr:spPr>
        <a:xfrm>
          <a:off x="4378959" y="85598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57151</xdr:colOff>
      <xdr:row>43</xdr:row>
      <xdr:rowOff>0</xdr:rowOff>
    </xdr:from>
    <xdr:to>
      <xdr:col>6</xdr:col>
      <xdr:colOff>1</xdr:colOff>
      <xdr:row>53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DFC9FA43-39DD-4D54-BCCB-9E127F9E1F61}"/>
            </a:ext>
          </a:extLst>
        </xdr:cNvPr>
        <xdr:cNvSpPr/>
      </xdr:nvSpPr>
      <xdr:spPr>
        <a:xfrm>
          <a:off x="4470401" y="10388600"/>
          <a:ext cx="825500" cy="2292350"/>
        </a:xfrm>
        <a:prstGeom prst="roundRect">
          <a:avLst/>
        </a:prstGeom>
        <a:solidFill>
          <a:srgbClr val="C79ACE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ctr"/>
        <a:lstStyle/>
        <a:p>
          <a:pPr algn="ctr"/>
          <a:r>
            <a:rPr kumimoji="1" lang="ja-JP" altLang="ja-JP" sz="12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警戒レベル ４</a:t>
          </a:r>
          <a:br>
            <a:rPr kumimoji="1" lang="en-US" altLang="ja-JP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400">
              <a:solidFill>
                <a:sysClr val="windowText" lastClr="000000"/>
              </a:solidFill>
            </a:rPr>
            <a:t>非常体制確立</a:t>
          </a:r>
        </a:p>
      </xdr:txBody>
    </xdr:sp>
    <xdr:clientData/>
  </xdr:twoCellAnchor>
  <xdr:twoCellAnchor>
    <xdr:from>
      <xdr:col>5</xdr:col>
      <xdr:colOff>22859</xdr:colOff>
      <xdr:row>45</xdr:row>
      <xdr:rowOff>172720</xdr:rowOff>
    </xdr:from>
    <xdr:to>
      <xdr:col>5</xdr:col>
      <xdr:colOff>173566</xdr:colOff>
      <xdr:row>50</xdr:row>
      <xdr:rowOff>173220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34F7CF4E-0994-420C-A56A-A9064A756314}"/>
            </a:ext>
          </a:extLst>
        </xdr:cNvPr>
        <xdr:cNvSpPr/>
      </xdr:nvSpPr>
      <xdr:spPr>
        <a:xfrm>
          <a:off x="4436109" y="110185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42</xdr:row>
      <xdr:rowOff>0</xdr:rowOff>
    </xdr:from>
    <xdr:to>
      <xdr:col>5</xdr:col>
      <xdr:colOff>603249</xdr:colOff>
      <xdr:row>42</xdr:row>
      <xdr:rowOff>201084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11DFAB60-E3A8-4106-84F1-D40AA3A813C9}"/>
            </a:ext>
          </a:extLst>
        </xdr:cNvPr>
        <xdr:cNvSpPr/>
      </xdr:nvSpPr>
      <xdr:spPr>
        <a:xfrm>
          <a:off x="4646083" y="10153650"/>
          <a:ext cx="370416" cy="20108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232833</xdr:colOff>
      <xdr:row>31</xdr:row>
      <xdr:rowOff>0</xdr:rowOff>
    </xdr:from>
    <xdr:to>
      <xdr:col>5</xdr:col>
      <xdr:colOff>603249</xdr:colOff>
      <xdr:row>31</xdr:row>
      <xdr:rowOff>169334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1256E84-2A8D-433E-B12C-9386A772DB6F}"/>
            </a:ext>
          </a:extLst>
        </xdr:cNvPr>
        <xdr:cNvSpPr/>
      </xdr:nvSpPr>
      <xdr:spPr>
        <a:xfrm>
          <a:off x="4646083" y="7626350"/>
          <a:ext cx="370416" cy="169334"/>
        </a:xfrm>
        <a:prstGeom prst="downArrow">
          <a:avLst/>
        </a:prstGeom>
        <a:gradFill>
          <a:gsLst>
            <a:gs pos="0">
              <a:schemeClr val="bg1"/>
            </a:gs>
            <a:gs pos="100000">
              <a:srgbClr val="FF0000"/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816610</xdr:colOff>
      <xdr:row>24</xdr:row>
      <xdr:rowOff>114301</xdr:rowOff>
    </xdr:from>
    <xdr:to>
      <xdr:col>5</xdr:col>
      <xdr:colOff>127000</xdr:colOff>
      <xdr:row>28</xdr:row>
      <xdr:rowOff>203200</xdr:rowOff>
    </xdr:to>
    <xdr:sp macro="" textlink="">
      <xdr:nvSpPr>
        <xdr:cNvPr id="10" name="右矢印 2">
          <a:extLst>
            <a:ext uri="{FF2B5EF4-FFF2-40B4-BE49-F238E27FC236}">
              <a16:creationId xmlns:a16="http://schemas.microsoft.com/office/drawing/2014/main" id="{FF8BA4B2-C0E9-4703-9DFF-2FB5381990CA}"/>
            </a:ext>
          </a:extLst>
        </xdr:cNvPr>
        <xdr:cNvSpPr/>
      </xdr:nvSpPr>
      <xdr:spPr>
        <a:xfrm>
          <a:off x="4347210" y="6115051"/>
          <a:ext cx="193040" cy="1015999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822959</xdr:colOff>
      <xdr:row>34</xdr:row>
      <xdr:rowOff>215903</xdr:rowOff>
    </xdr:from>
    <xdr:to>
      <xdr:col>5</xdr:col>
      <xdr:colOff>95250</xdr:colOff>
      <xdr:row>39</xdr:row>
      <xdr:rowOff>44953</xdr:rowOff>
    </xdr:to>
    <xdr:sp macro="" textlink="">
      <xdr:nvSpPr>
        <xdr:cNvPr id="11" name="右矢印 4">
          <a:extLst>
            <a:ext uri="{FF2B5EF4-FFF2-40B4-BE49-F238E27FC236}">
              <a16:creationId xmlns:a16="http://schemas.microsoft.com/office/drawing/2014/main" id="{4BF97489-E46C-41D2-A9BC-F8682DBA630E}"/>
            </a:ext>
          </a:extLst>
        </xdr:cNvPr>
        <xdr:cNvSpPr/>
      </xdr:nvSpPr>
      <xdr:spPr>
        <a:xfrm>
          <a:off x="4353559" y="8534403"/>
          <a:ext cx="154941" cy="97205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854709</xdr:colOff>
      <xdr:row>45</xdr:row>
      <xdr:rowOff>121920</xdr:rowOff>
    </xdr:from>
    <xdr:to>
      <xdr:col>5</xdr:col>
      <xdr:colOff>122766</xdr:colOff>
      <xdr:row>50</xdr:row>
      <xdr:rowOff>122420</xdr:rowOff>
    </xdr:to>
    <xdr:sp macro="" textlink="">
      <xdr:nvSpPr>
        <xdr:cNvPr id="12" name="右矢印 6">
          <a:extLst>
            <a:ext uri="{FF2B5EF4-FFF2-40B4-BE49-F238E27FC236}">
              <a16:creationId xmlns:a16="http://schemas.microsoft.com/office/drawing/2014/main" id="{62E85AAE-418E-4793-B0D0-8387739EF16D}"/>
            </a:ext>
          </a:extLst>
        </xdr:cNvPr>
        <xdr:cNvSpPr/>
      </xdr:nvSpPr>
      <xdr:spPr>
        <a:xfrm>
          <a:off x="4385309" y="10967720"/>
          <a:ext cx="150707" cy="1143500"/>
        </a:xfrm>
        <a:prstGeom prst="rightArrow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6771-061A-45E0-92AB-89694C00C14C}">
  <sheetPr>
    <tabColor theme="5" tint="0.59999389629810485"/>
    <pageSetUpPr fitToPage="1"/>
  </sheetPr>
  <dimension ref="A1:V84"/>
  <sheetViews>
    <sheetView view="pageBreakPreview" zoomScale="85" zoomScaleNormal="100" zoomScaleSheetLayoutView="85" workbookViewId="0">
      <selection activeCell="A5" sqref="A5"/>
    </sheetView>
  </sheetViews>
  <sheetFormatPr defaultColWidth="8.25" defaultRowHeight="14" x14ac:dyDescent="0.55000000000000004"/>
  <cols>
    <col min="1" max="1" width="4.08203125" style="2" customWidth="1"/>
    <col min="2" max="2" width="36.6640625" style="2" customWidth="1"/>
    <col min="3" max="3" width="5.83203125" style="2" customWidth="1"/>
    <col min="4" max="4" width="3.1640625" style="2" bestFit="1" customWidth="1"/>
    <col min="5" max="5" width="4.08203125" style="2" customWidth="1"/>
    <col min="6" max="6" width="3.1640625" style="2" bestFit="1" customWidth="1"/>
    <col min="7" max="7" width="3.5" style="2" customWidth="1"/>
    <col min="8" max="8" width="5.9140625" style="2" customWidth="1"/>
    <col min="9" max="9" width="5.58203125" style="2" customWidth="1"/>
    <col min="10" max="10" width="3.75" style="2" customWidth="1"/>
    <col min="11" max="11" width="35.58203125" style="4" customWidth="1"/>
    <col min="12" max="16384" width="8.25" style="2"/>
  </cols>
  <sheetData>
    <row r="1" spans="1:11" ht="21" x14ac:dyDescent="0.55000000000000004">
      <c r="A1" s="1" t="s">
        <v>0</v>
      </c>
      <c r="K1" s="3"/>
    </row>
    <row r="2" spans="1:11" ht="17.25" customHeight="1" x14ac:dyDescent="0.55000000000000004"/>
    <row r="3" spans="1:11" ht="24" thickBot="1" x14ac:dyDescent="0.6">
      <c r="A3" s="5" t="s">
        <v>1</v>
      </c>
    </row>
    <row r="4" spans="1:11" ht="137.5" customHeight="1" thickBot="1" x14ac:dyDescent="0.6">
      <c r="A4" s="225" t="s">
        <v>258</v>
      </c>
      <c r="B4" s="226"/>
      <c r="C4" s="226"/>
      <c r="D4" s="226"/>
      <c r="E4" s="226"/>
      <c r="F4" s="226"/>
      <c r="G4" s="226"/>
      <c r="H4" s="226"/>
      <c r="I4" s="226"/>
      <c r="J4" s="226"/>
      <c r="K4" s="227"/>
    </row>
    <row r="5" spans="1:11" ht="17.25" customHeight="1" x14ac:dyDescent="0.55000000000000004"/>
    <row r="6" spans="1:11" ht="17.25" customHeight="1" x14ac:dyDescent="0.55000000000000004"/>
    <row r="7" spans="1:11" ht="17.25" customHeight="1" x14ac:dyDescent="0.55000000000000004">
      <c r="A7" s="228" t="s">
        <v>2</v>
      </c>
      <c r="B7" s="229"/>
      <c r="C7" s="229" t="s">
        <v>3</v>
      </c>
      <c r="D7" s="229"/>
      <c r="E7" s="229"/>
      <c r="F7" s="229"/>
      <c r="G7" s="229"/>
      <c r="H7" s="229"/>
      <c r="I7" s="229"/>
      <c r="J7" s="6"/>
      <c r="K7" s="7" t="s">
        <v>4</v>
      </c>
    </row>
    <row r="8" spans="1:11" ht="17.25" customHeight="1" x14ac:dyDescent="0.55000000000000004">
      <c r="A8" s="208" t="s">
        <v>5</v>
      </c>
      <c r="B8" s="209"/>
      <c r="C8" s="9"/>
      <c r="D8" s="9"/>
      <c r="E8" s="9"/>
      <c r="F8" s="9"/>
      <c r="G8" s="9"/>
      <c r="H8" s="9"/>
      <c r="I8" s="9"/>
      <c r="J8" s="9"/>
      <c r="K8" s="10"/>
    </row>
    <row r="9" spans="1:11" ht="7.5" customHeight="1" thickBot="1" x14ac:dyDescent="0.6">
      <c r="A9" s="11"/>
      <c r="B9" s="12"/>
      <c r="C9" s="12"/>
      <c r="D9" s="12"/>
      <c r="E9" s="12"/>
      <c r="F9" s="12"/>
      <c r="G9" s="12"/>
      <c r="H9" s="12"/>
      <c r="I9" s="12"/>
      <c r="J9" s="12"/>
      <c r="K9" s="13"/>
    </row>
    <row r="10" spans="1:11" s="19" customFormat="1" ht="17.25" customHeight="1" thickBot="1" x14ac:dyDescent="0.6">
      <c r="A10" s="14" t="s">
        <v>6</v>
      </c>
      <c r="B10" s="15" t="s">
        <v>7</v>
      </c>
      <c r="C10" s="16">
        <f ca="1">YEAR(TODAY())</f>
        <v>2026</v>
      </c>
      <c r="D10" s="17" t="s">
        <v>8</v>
      </c>
      <c r="E10" s="16">
        <v>4</v>
      </c>
      <c r="F10" s="17" t="s">
        <v>9</v>
      </c>
      <c r="G10" s="16">
        <v>1</v>
      </c>
      <c r="H10" s="17" t="s">
        <v>10</v>
      </c>
      <c r="I10" s="17"/>
      <c r="J10" s="17"/>
      <c r="K10" s="18" t="s">
        <v>11</v>
      </c>
    </row>
    <row r="11" spans="1:11" s="19" customFormat="1" ht="7.5" customHeight="1" thickBot="1" x14ac:dyDescent="0.6">
      <c r="A11" s="20"/>
      <c r="B11" s="21"/>
      <c r="C11" s="21"/>
      <c r="D11" s="17"/>
      <c r="E11" s="21"/>
      <c r="F11" s="17"/>
      <c r="G11" s="21"/>
      <c r="H11" s="17"/>
      <c r="I11" s="17"/>
      <c r="J11" s="17"/>
      <c r="K11" s="22"/>
    </row>
    <row r="12" spans="1:11" ht="17.25" customHeight="1" thickBot="1" x14ac:dyDescent="0.6">
      <c r="A12" s="23" t="s">
        <v>6</v>
      </c>
      <c r="B12" s="24" t="s">
        <v>12</v>
      </c>
      <c r="C12" s="205" t="s">
        <v>13</v>
      </c>
      <c r="D12" s="206"/>
      <c r="E12" s="206"/>
      <c r="F12" s="206"/>
      <c r="G12" s="206"/>
      <c r="H12" s="206"/>
      <c r="I12" s="207"/>
      <c r="J12" s="25"/>
      <c r="K12" s="26" t="s">
        <v>14</v>
      </c>
    </row>
    <row r="13" spans="1:11" ht="7.5" customHeight="1" thickBot="1" x14ac:dyDescent="0.6">
      <c r="A13" s="27"/>
      <c r="B13" s="28"/>
      <c r="C13" s="29"/>
      <c r="D13" s="29"/>
      <c r="E13" s="29"/>
      <c r="F13" s="29"/>
      <c r="G13" s="29"/>
      <c r="H13" s="29"/>
      <c r="I13" s="29"/>
      <c r="J13" s="29"/>
      <c r="K13" s="30"/>
    </row>
    <row r="14" spans="1:11" ht="17.25" customHeight="1" thickBot="1" x14ac:dyDescent="0.6">
      <c r="A14" s="23" t="s">
        <v>6</v>
      </c>
      <c r="B14" s="24" t="s">
        <v>15</v>
      </c>
      <c r="C14" s="205" t="s">
        <v>16</v>
      </c>
      <c r="D14" s="206"/>
      <c r="E14" s="206"/>
      <c r="F14" s="206"/>
      <c r="G14" s="206"/>
      <c r="H14" s="206"/>
      <c r="I14" s="207"/>
      <c r="J14" s="25"/>
      <c r="K14" s="26" t="s">
        <v>17</v>
      </c>
    </row>
    <row r="15" spans="1:11" ht="7.5" customHeight="1" thickBot="1" x14ac:dyDescent="0.6">
      <c r="A15" s="27"/>
      <c r="B15" s="28"/>
      <c r="C15" s="31"/>
      <c r="D15" s="31"/>
      <c r="E15" s="31"/>
      <c r="F15" s="31"/>
      <c r="G15" s="31"/>
      <c r="H15" s="31"/>
      <c r="I15" s="31"/>
      <c r="J15" s="31"/>
      <c r="K15" s="30"/>
    </row>
    <row r="16" spans="1:11" ht="17.25" customHeight="1" thickBot="1" x14ac:dyDescent="0.6">
      <c r="A16" s="23" t="s">
        <v>6</v>
      </c>
      <c r="B16" s="24" t="s">
        <v>18</v>
      </c>
      <c r="C16" s="205" t="s">
        <v>19</v>
      </c>
      <c r="D16" s="206"/>
      <c r="E16" s="206"/>
      <c r="F16" s="206"/>
      <c r="G16" s="206"/>
      <c r="H16" s="206"/>
      <c r="I16" s="207"/>
      <c r="J16" s="25"/>
      <c r="K16" s="26" t="s">
        <v>20</v>
      </c>
    </row>
    <row r="17" spans="1:17" ht="7.5" customHeight="1" thickBot="1" x14ac:dyDescent="0.6">
      <c r="A17" s="27"/>
      <c r="B17" s="28"/>
      <c r="C17" s="29"/>
      <c r="D17" s="29"/>
      <c r="E17" s="29"/>
      <c r="F17" s="29"/>
      <c r="G17" s="29"/>
      <c r="H17" s="29"/>
      <c r="I17" s="29"/>
      <c r="J17" s="29"/>
      <c r="K17" s="30"/>
    </row>
    <row r="18" spans="1:17" ht="17.25" customHeight="1" thickBot="1" x14ac:dyDescent="0.6">
      <c r="A18" s="23" t="s">
        <v>6</v>
      </c>
      <c r="B18" s="24" t="s">
        <v>21</v>
      </c>
      <c r="C18" s="205" t="s">
        <v>22</v>
      </c>
      <c r="D18" s="206"/>
      <c r="E18" s="206"/>
      <c r="F18" s="206"/>
      <c r="G18" s="206"/>
      <c r="H18" s="206"/>
      <c r="I18" s="207"/>
      <c r="J18" s="25"/>
      <c r="K18" s="26" t="s">
        <v>23</v>
      </c>
    </row>
    <row r="19" spans="1:17" ht="7.5" customHeight="1" thickBot="1" x14ac:dyDescent="0.6">
      <c r="A19" s="27"/>
      <c r="B19" s="28"/>
      <c r="C19" s="29"/>
      <c r="D19" s="29"/>
      <c r="E19" s="29"/>
      <c r="F19" s="29"/>
      <c r="G19" s="29"/>
      <c r="H19" s="29"/>
      <c r="I19" s="29"/>
      <c r="J19" s="29"/>
      <c r="K19" s="30"/>
    </row>
    <row r="20" spans="1:17" ht="17.25" customHeight="1" thickBot="1" x14ac:dyDescent="0.6">
      <c r="A20" s="23" t="s">
        <v>6</v>
      </c>
      <c r="B20" s="24" t="s">
        <v>24</v>
      </c>
      <c r="C20" s="205" t="s">
        <v>25</v>
      </c>
      <c r="D20" s="206"/>
      <c r="E20" s="206"/>
      <c r="F20" s="206"/>
      <c r="G20" s="206"/>
      <c r="H20" s="206"/>
      <c r="I20" s="207"/>
      <c r="J20" s="25"/>
      <c r="K20" s="26" t="s">
        <v>26</v>
      </c>
    </row>
    <row r="21" spans="1:17" ht="7.5" customHeight="1" thickBot="1" x14ac:dyDescent="0.6">
      <c r="A21" s="27"/>
      <c r="B21" s="28"/>
      <c r="C21" s="29"/>
      <c r="D21" s="29"/>
      <c r="E21" s="29"/>
      <c r="F21" s="29"/>
      <c r="G21" s="29"/>
      <c r="H21" s="29"/>
      <c r="I21" s="29"/>
      <c r="J21" s="29"/>
      <c r="K21" s="30"/>
      <c r="M21" s="230"/>
      <c r="N21" s="231"/>
      <c r="O21" s="231"/>
      <c r="P21" s="231"/>
      <c r="Q21" s="231"/>
    </row>
    <row r="22" spans="1:17" ht="17.25" customHeight="1" thickBot="1" x14ac:dyDescent="0.6">
      <c r="A22" s="23" t="s">
        <v>6</v>
      </c>
      <c r="B22" s="24" t="s">
        <v>27</v>
      </c>
      <c r="C22" s="205" t="s">
        <v>28</v>
      </c>
      <c r="D22" s="206"/>
      <c r="E22" s="206"/>
      <c r="F22" s="206"/>
      <c r="G22" s="206"/>
      <c r="H22" s="206"/>
      <c r="I22" s="207"/>
      <c r="J22" s="25"/>
      <c r="K22" s="26" t="s">
        <v>29</v>
      </c>
      <c r="M22" s="231"/>
      <c r="N22" s="231"/>
      <c r="O22" s="231"/>
      <c r="P22" s="231"/>
      <c r="Q22" s="231"/>
    </row>
    <row r="23" spans="1:17" ht="7.5" customHeight="1" thickBot="1" x14ac:dyDescent="0.6">
      <c r="A23" s="27"/>
      <c r="B23" s="28"/>
      <c r="C23" s="29"/>
      <c r="D23" s="29"/>
      <c r="E23" s="29"/>
      <c r="F23" s="29"/>
      <c r="G23" s="29"/>
      <c r="H23" s="29"/>
      <c r="I23" s="29"/>
      <c r="J23" s="29"/>
      <c r="K23" s="30"/>
      <c r="M23" s="231"/>
      <c r="N23" s="231"/>
      <c r="O23" s="231"/>
      <c r="P23" s="231"/>
      <c r="Q23" s="231"/>
    </row>
    <row r="24" spans="1:17" ht="20.399999999999999" customHeight="1" thickBot="1" x14ac:dyDescent="0.6">
      <c r="A24" s="23" t="s">
        <v>6</v>
      </c>
      <c r="B24" s="24" t="s">
        <v>30</v>
      </c>
      <c r="C24" s="205" t="s">
        <v>118</v>
      </c>
      <c r="D24" s="206"/>
      <c r="E24" s="206"/>
      <c r="F24" s="206"/>
      <c r="G24" s="206"/>
      <c r="H24" s="206"/>
      <c r="I24" s="207"/>
      <c r="J24" s="25"/>
      <c r="K24" s="26" t="s">
        <v>31</v>
      </c>
      <c r="M24" s="221"/>
      <c r="N24" s="221"/>
      <c r="O24" s="221"/>
      <c r="P24" s="221"/>
      <c r="Q24" s="221"/>
    </row>
    <row r="25" spans="1:17" ht="7.5" customHeight="1" thickBot="1" x14ac:dyDescent="0.6">
      <c r="A25" s="27"/>
      <c r="B25" s="28"/>
      <c r="C25" s="29"/>
      <c r="D25" s="29"/>
      <c r="E25" s="29"/>
      <c r="F25" s="29"/>
      <c r="G25" s="29"/>
      <c r="H25" s="29"/>
      <c r="I25" s="29"/>
      <c r="J25" s="29"/>
      <c r="K25" s="30"/>
      <c r="M25" s="32"/>
      <c r="N25" s="32"/>
      <c r="O25" s="32"/>
      <c r="P25" s="32"/>
      <c r="Q25" s="32"/>
    </row>
    <row r="26" spans="1:17" ht="17.25" customHeight="1" thickBot="1" x14ac:dyDescent="0.6">
      <c r="A26" s="23" t="s">
        <v>6</v>
      </c>
      <c r="B26" s="24" t="s">
        <v>32</v>
      </c>
      <c r="C26" s="205" t="s">
        <v>33</v>
      </c>
      <c r="D26" s="206"/>
      <c r="E26" s="206"/>
      <c r="F26" s="206"/>
      <c r="G26" s="206"/>
      <c r="H26" s="206"/>
      <c r="I26" s="207"/>
      <c r="J26" s="25"/>
      <c r="K26" s="26" t="s">
        <v>31</v>
      </c>
      <c r="M26" s="32"/>
      <c r="N26" s="32"/>
      <c r="O26" s="32"/>
      <c r="P26" s="32"/>
      <c r="Q26" s="32"/>
    </row>
    <row r="27" spans="1:17" ht="7.5" customHeight="1" thickBot="1" x14ac:dyDescent="0.6">
      <c r="A27" s="27"/>
      <c r="B27" s="28"/>
      <c r="C27" s="29"/>
      <c r="D27" s="29"/>
      <c r="E27" s="29"/>
      <c r="F27" s="29"/>
      <c r="G27" s="29"/>
      <c r="H27" s="29"/>
      <c r="I27" s="29"/>
      <c r="J27" s="29"/>
      <c r="K27" s="30"/>
      <c r="M27" s="32"/>
      <c r="N27" s="32"/>
      <c r="O27" s="32"/>
      <c r="P27" s="32"/>
      <c r="Q27" s="32"/>
    </row>
    <row r="28" spans="1:17" ht="17.25" customHeight="1" thickBot="1" x14ac:dyDescent="0.6">
      <c r="A28" s="27"/>
      <c r="B28" s="28" t="s">
        <v>34</v>
      </c>
      <c r="C28" s="218" t="s">
        <v>35</v>
      </c>
      <c r="D28" s="219"/>
      <c r="E28" s="219"/>
      <c r="F28" s="219"/>
      <c r="G28" s="219"/>
      <c r="H28" s="219"/>
      <c r="I28" s="220"/>
      <c r="J28" s="33"/>
      <c r="K28" s="26" t="s">
        <v>31</v>
      </c>
      <c r="M28" s="32"/>
      <c r="N28" s="32"/>
      <c r="O28" s="32"/>
      <c r="P28" s="32"/>
      <c r="Q28" s="32"/>
    </row>
    <row r="29" spans="1:17" ht="7.5" customHeight="1" thickBot="1" x14ac:dyDescent="0.6">
      <c r="A29" s="27"/>
      <c r="B29" s="28"/>
      <c r="C29" s="29"/>
      <c r="D29" s="29"/>
      <c r="E29" s="29"/>
      <c r="F29" s="29"/>
      <c r="G29" s="29"/>
      <c r="H29" s="29"/>
      <c r="I29" s="29"/>
      <c r="J29" s="29"/>
      <c r="K29" s="30"/>
      <c r="M29" s="32"/>
      <c r="N29" s="32"/>
      <c r="O29" s="32"/>
      <c r="P29" s="32"/>
      <c r="Q29" s="32"/>
    </row>
    <row r="30" spans="1:17" ht="17.25" customHeight="1" thickBot="1" x14ac:dyDescent="0.6">
      <c r="A30" s="27"/>
      <c r="B30" s="28"/>
      <c r="C30" s="218" t="s">
        <v>36</v>
      </c>
      <c r="D30" s="219"/>
      <c r="E30" s="219"/>
      <c r="F30" s="219"/>
      <c r="G30" s="219"/>
      <c r="H30" s="219"/>
      <c r="I30" s="220"/>
      <c r="J30" s="33"/>
      <c r="K30" s="26" t="s">
        <v>31</v>
      </c>
      <c r="M30" s="32"/>
      <c r="N30" s="32"/>
      <c r="O30" s="32"/>
      <c r="P30" s="32"/>
      <c r="Q30" s="32"/>
    </row>
    <row r="31" spans="1:17" ht="7.5" customHeight="1" thickBot="1" x14ac:dyDescent="0.6">
      <c r="A31" s="27"/>
      <c r="B31" s="28"/>
      <c r="C31" s="29"/>
      <c r="D31" s="29"/>
      <c r="E31" s="29"/>
      <c r="F31" s="29"/>
      <c r="G31" s="29"/>
      <c r="H31" s="29"/>
      <c r="I31" s="29"/>
      <c r="J31" s="29"/>
      <c r="K31" s="30"/>
      <c r="M31" s="32"/>
      <c r="N31" s="32"/>
      <c r="O31" s="32"/>
      <c r="P31" s="32"/>
      <c r="Q31" s="32"/>
    </row>
    <row r="32" spans="1:17" ht="17.25" customHeight="1" thickBot="1" x14ac:dyDescent="0.6">
      <c r="A32" s="23" t="s">
        <v>6</v>
      </c>
      <c r="B32" s="34" t="s">
        <v>37</v>
      </c>
      <c r="C32" s="205" t="s">
        <v>38</v>
      </c>
      <c r="D32" s="206"/>
      <c r="E32" s="206"/>
      <c r="F32" s="206"/>
      <c r="G32" s="206"/>
      <c r="H32" s="206"/>
      <c r="I32" s="207"/>
      <c r="J32" s="25"/>
      <c r="K32" s="26" t="s">
        <v>31</v>
      </c>
      <c r="M32" s="221" t="s">
        <v>39</v>
      </c>
      <c r="N32" s="221"/>
      <c r="O32" s="221"/>
      <c r="P32" s="221"/>
      <c r="Q32" s="221"/>
    </row>
    <row r="33" spans="1:22" ht="7.5" customHeight="1" thickBot="1" x14ac:dyDescent="0.6">
      <c r="A33" s="23"/>
      <c r="B33" s="32"/>
      <c r="C33" s="31"/>
      <c r="D33" s="31"/>
      <c r="E33" s="31"/>
      <c r="F33" s="31"/>
      <c r="G33" s="31"/>
      <c r="H33" s="31"/>
      <c r="I33" s="31"/>
      <c r="J33" s="31"/>
      <c r="K33" s="30"/>
      <c r="M33" s="221"/>
      <c r="N33" s="221"/>
      <c r="O33" s="221"/>
      <c r="P33" s="221"/>
      <c r="Q33" s="221"/>
    </row>
    <row r="34" spans="1:22" ht="17.25" customHeight="1" thickBot="1" x14ac:dyDescent="0.6">
      <c r="A34" s="23" t="s">
        <v>6</v>
      </c>
      <c r="B34" s="34" t="s">
        <v>40</v>
      </c>
      <c r="C34" s="222" t="s">
        <v>41</v>
      </c>
      <c r="D34" s="223"/>
      <c r="E34" s="223"/>
      <c r="F34" s="223"/>
      <c r="G34" s="223"/>
      <c r="H34" s="223"/>
      <c r="I34" s="224"/>
      <c r="J34" s="25"/>
      <c r="K34" s="26" t="s">
        <v>31</v>
      </c>
      <c r="M34" s="221"/>
      <c r="N34" s="221"/>
      <c r="O34" s="221"/>
      <c r="P34" s="221"/>
      <c r="Q34" s="221"/>
    </row>
    <row r="35" spans="1:22" ht="7.5" customHeight="1" x14ac:dyDescent="0.55000000000000004">
      <c r="A35" s="23"/>
      <c r="B35" s="32"/>
      <c r="C35" s="31"/>
      <c r="D35" s="31"/>
      <c r="E35" s="31"/>
      <c r="F35" s="31"/>
      <c r="G35" s="31"/>
      <c r="H35" s="31"/>
      <c r="I35" s="31"/>
      <c r="J35" s="31"/>
      <c r="K35" s="30"/>
      <c r="M35" s="32"/>
      <c r="N35" s="32"/>
      <c r="O35" s="32"/>
      <c r="P35" s="32"/>
      <c r="Q35" s="32"/>
    </row>
    <row r="36" spans="1:22" ht="17.25" customHeight="1" x14ac:dyDescent="0.55000000000000004">
      <c r="A36" s="210" t="s">
        <v>42</v>
      </c>
      <c r="B36" s="211"/>
      <c r="C36" s="35"/>
      <c r="D36" s="35"/>
      <c r="E36" s="35"/>
      <c r="F36" s="35"/>
      <c r="G36" s="35"/>
      <c r="H36" s="35"/>
      <c r="I36" s="35"/>
      <c r="J36" s="35"/>
      <c r="K36" s="36"/>
      <c r="M36" s="32"/>
      <c r="N36" s="32"/>
      <c r="O36" s="32"/>
      <c r="P36" s="32"/>
      <c r="Q36" s="32"/>
    </row>
    <row r="37" spans="1:22" ht="7.5" customHeight="1" thickBot="1" x14ac:dyDescent="0.6">
      <c r="A37" s="23"/>
      <c r="B37" s="32"/>
      <c r="C37" s="31"/>
      <c r="D37" s="31"/>
      <c r="E37" s="31"/>
      <c r="F37" s="31"/>
      <c r="G37" s="31"/>
      <c r="H37" s="31"/>
      <c r="I37" s="31"/>
      <c r="J37" s="31"/>
      <c r="K37" s="30"/>
    </row>
    <row r="38" spans="1:22" ht="17.25" customHeight="1" thickBot="1" x14ac:dyDescent="0.6">
      <c r="A38" s="23"/>
      <c r="B38" s="32" t="s">
        <v>43</v>
      </c>
      <c r="C38" s="212" t="s">
        <v>44</v>
      </c>
      <c r="D38" s="212"/>
      <c r="E38" s="38">
        <v>15</v>
      </c>
      <c r="F38" s="39" t="s">
        <v>45</v>
      </c>
      <c r="G38" s="212" t="s">
        <v>46</v>
      </c>
      <c r="H38" s="213"/>
      <c r="I38" s="38">
        <v>20</v>
      </c>
      <c r="J38" s="40" t="s">
        <v>45</v>
      </c>
      <c r="K38" s="26" t="s">
        <v>47</v>
      </c>
      <c r="M38" s="196" t="s">
        <v>48</v>
      </c>
      <c r="N38" s="214"/>
      <c r="O38" s="214"/>
      <c r="P38" s="214"/>
      <c r="Q38" s="214"/>
    </row>
    <row r="39" spans="1:22" ht="7.5" customHeight="1" thickBot="1" x14ac:dyDescent="0.6">
      <c r="A39" s="23"/>
      <c r="B39" s="32"/>
      <c r="C39" s="31"/>
      <c r="D39" s="31"/>
      <c r="E39" s="41"/>
      <c r="F39" s="31"/>
      <c r="G39" s="31"/>
      <c r="H39" s="31"/>
      <c r="I39" s="31"/>
      <c r="J39" s="31"/>
      <c r="K39" s="26"/>
      <c r="M39" s="214"/>
      <c r="N39" s="214"/>
      <c r="O39" s="214"/>
      <c r="P39" s="214"/>
      <c r="Q39" s="214"/>
    </row>
    <row r="40" spans="1:22" ht="17.25" customHeight="1" thickBot="1" x14ac:dyDescent="0.6">
      <c r="A40" s="23"/>
      <c r="B40" s="32" t="s">
        <v>49</v>
      </c>
      <c r="C40" s="212" t="s">
        <v>44</v>
      </c>
      <c r="D40" s="212"/>
      <c r="E40" s="38">
        <v>3</v>
      </c>
      <c r="F40" s="39" t="s">
        <v>45</v>
      </c>
      <c r="G40" s="212" t="s">
        <v>46</v>
      </c>
      <c r="H40" s="212"/>
      <c r="I40" s="38">
        <v>20</v>
      </c>
      <c r="J40" s="40" t="s">
        <v>45</v>
      </c>
      <c r="K40" s="26" t="s">
        <v>47</v>
      </c>
      <c r="M40" s="214"/>
      <c r="N40" s="214"/>
      <c r="O40" s="214"/>
      <c r="P40" s="214"/>
      <c r="Q40" s="214"/>
    </row>
    <row r="41" spans="1:22" ht="7.5" customHeight="1" thickBot="1" x14ac:dyDescent="0.6">
      <c r="A41" s="23"/>
      <c r="B41" s="32"/>
      <c r="C41" s="31"/>
      <c r="D41" s="31"/>
      <c r="E41" s="31"/>
      <c r="F41" s="31"/>
      <c r="G41" s="31"/>
      <c r="H41" s="31"/>
      <c r="I41" s="31"/>
      <c r="J41" s="31"/>
      <c r="K41" s="26"/>
      <c r="M41" s="214"/>
      <c r="N41" s="214"/>
      <c r="O41" s="214"/>
      <c r="P41" s="214"/>
      <c r="Q41" s="214"/>
    </row>
    <row r="42" spans="1:22" ht="17.25" customHeight="1" thickBot="1" x14ac:dyDescent="0.6">
      <c r="A42" s="23"/>
      <c r="B42" s="32" t="s">
        <v>50</v>
      </c>
      <c r="C42" s="19" t="s">
        <v>51</v>
      </c>
      <c r="D42" s="42"/>
      <c r="E42" s="43"/>
      <c r="F42" s="43"/>
      <c r="G42" s="215" t="s">
        <v>52</v>
      </c>
      <c r="H42" s="216"/>
      <c r="I42" s="217"/>
      <c r="J42" s="44"/>
      <c r="K42" s="26" t="s">
        <v>31</v>
      </c>
      <c r="M42" s="214"/>
      <c r="N42" s="214"/>
      <c r="O42" s="214"/>
      <c r="P42" s="214"/>
      <c r="Q42" s="214"/>
    </row>
    <row r="43" spans="1:22" ht="7.5" customHeight="1" thickBot="1" x14ac:dyDescent="0.6">
      <c r="A43" s="23"/>
      <c r="B43" s="32"/>
      <c r="C43" s="42"/>
      <c r="D43" s="42"/>
      <c r="E43" s="43"/>
      <c r="F43" s="43"/>
      <c r="G43" s="42"/>
      <c r="H43" s="42"/>
      <c r="I43" s="45"/>
      <c r="J43" s="45"/>
      <c r="K43" s="26"/>
      <c r="M43" s="214"/>
      <c r="N43" s="214"/>
      <c r="O43" s="214"/>
      <c r="P43" s="214"/>
      <c r="Q43" s="214"/>
    </row>
    <row r="44" spans="1:22" ht="17.25" customHeight="1" thickBot="1" x14ac:dyDescent="0.6">
      <c r="A44" s="23"/>
      <c r="B44" s="32"/>
      <c r="C44" s="212" t="s">
        <v>44</v>
      </c>
      <c r="D44" s="212"/>
      <c r="E44" s="38">
        <v>5</v>
      </c>
      <c r="F44" s="46" t="s">
        <v>45</v>
      </c>
      <c r="G44" s="212" t="s">
        <v>46</v>
      </c>
      <c r="H44" s="212"/>
      <c r="I44" s="38">
        <v>10</v>
      </c>
      <c r="J44" s="40" t="s">
        <v>45</v>
      </c>
      <c r="K44" s="26" t="s">
        <v>53</v>
      </c>
      <c r="M44" s="214"/>
      <c r="N44" s="214"/>
      <c r="O44" s="214"/>
      <c r="P44" s="214"/>
      <c r="Q44" s="214"/>
    </row>
    <row r="45" spans="1:22" ht="7.5" customHeight="1" thickBot="1" x14ac:dyDescent="0.6">
      <c r="A45" s="23"/>
      <c r="B45" s="32"/>
      <c r="C45" s="37"/>
      <c r="D45" s="37"/>
      <c r="E45" s="47"/>
      <c r="F45" s="47"/>
      <c r="G45" s="37"/>
      <c r="H45" s="37"/>
      <c r="I45" s="47"/>
      <c r="J45" s="47"/>
      <c r="K45" s="26"/>
    </row>
    <row r="46" spans="1:22" ht="17.25" customHeight="1" thickBot="1" x14ac:dyDescent="0.6">
      <c r="A46" s="23"/>
      <c r="B46" s="32" t="s">
        <v>54</v>
      </c>
      <c r="C46" s="37"/>
      <c r="D46" s="37"/>
      <c r="E46" s="47"/>
      <c r="F46" s="47"/>
      <c r="G46" s="37"/>
      <c r="H46" s="37"/>
      <c r="I46" s="48" t="s">
        <v>55</v>
      </c>
      <c r="J46" s="47"/>
      <c r="K46" s="26" t="s">
        <v>31</v>
      </c>
    </row>
    <row r="47" spans="1:22" ht="7.5" customHeight="1" x14ac:dyDescent="0.55000000000000004">
      <c r="A47" s="49"/>
      <c r="B47" s="50"/>
      <c r="C47" s="51"/>
      <c r="D47" s="51"/>
      <c r="E47" s="51"/>
      <c r="F47" s="51"/>
      <c r="G47" s="51"/>
      <c r="H47" s="51"/>
      <c r="I47" s="51"/>
      <c r="J47" s="51"/>
      <c r="K47" s="52"/>
    </row>
    <row r="48" spans="1:22" ht="17.25" customHeight="1" x14ac:dyDescent="0.55000000000000004">
      <c r="A48" s="208" t="s">
        <v>56</v>
      </c>
      <c r="B48" s="209"/>
      <c r="C48" s="8"/>
      <c r="D48" s="8"/>
      <c r="E48" s="8"/>
      <c r="F48" s="8"/>
      <c r="G48" s="8"/>
      <c r="H48" s="8"/>
      <c r="I48" s="8"/>
      <c r="J48" s="8"/>
      <c r="K48" s="53"/>
      <c r="R48" s="196"/>
      <c r="S48" s="196"/>
      <c r="T48" s="196"/>
      <c r="U48" s="196"/>
      <c r="V48" s="196"/>
    </row>
    <row r="49" spans="1:22" ht="7.5" customHeight="1" x14ac:dyDescent="0.55000000000000004">
      <c r="A49" s="27"/>
      <c r="B49" s="12"/>
      <c r="C49" s="12"/>
      <c r="D49" s="12"/>
      <c r="E49" s="12"/>
      <c r="F49" s="12"/>
      <c r="G49" s="12"/>
      <c r="H49" s="12"/>
      <c r="I49" s="12"/>
      <c r="J49" s="12"/>
      <c r="K49" s="13"/>
      <c r="R49" s="196"/>
      <c r="S49" s="196"/>
      <c r="T49" s="196"/>
      <c r="U49" s="196"/>
      <c r="V49" s="196"/>
    </row>
    <row r="50" spans="1:22" ht="17.25" customHeight="1" x14ac:dyDescent="0.55000000000000004">
      <c r="A50" s="194" t="s">
        <v>57</v>
      </c>
      <c r="B50" s="195"/>
      <c r="C50" s="54"/>
      <c r="D50" s="54"/>
      <c r="E50" s="54"/>
      <c r="F50" s="54"/>
      <c r="G50" s="54"/>
      <c r="H50" s="54"/>
      <c r="I50" s="54"/>
      <c r="J50" s="54"/>
      <c r="K50" s="55"/>
      <c r="R50" s="196"/>
      <c r="S50" s="196"/>
      <c r="T50" s="196"/>
      <c r="U50" s="196"/>
      <c r="V50" s="196"/>
    </row>
    <row r="51" spans="1:22" ht="7.5" customHeight="1" thickBot="1" x14ac:dyDescent="0.6">
      <c r="A51" s="27"/>
      <c r="B51" s="56"/>
      <c r="C51" s="56"/>
      <c r="D51" s="56"/>
      <c r="E51" s="56"/>
      <c r="F51" s="56"/>
      <c r="G51" s="56"/>
      <c r="H51" s="56"/>
      <c r="I51" s="56"/>
      <c r="J51" s="56"/>
      <c r="K51" s="57"/>
      <c r="R51" s="196"/>
      <c r="S51" s="196"/>
      <c r="T51" s="196"/>
      <c r="U51" s="196"/>
      <c r="V51" s="196"/>
    </row>
    <row r="52" spans="1:22" ht="17.25" customHeight="1" thickBot="1" x14ac:dyDescent="0.6">
      <c r="A52" s="27"/>
      <c r="B52" s="28" t="s">
        <v>58</v>
      </c>
      <c r="C52" s="205" t="s">
        <v>59</v>
      </c>
      <c r="D52" s="206"/>
      <c r="E52" s="206"/>
      <c r="F52" s="206"/>
      <c r="G52" s="206"/>
      <c r="H52" s="206"/>
      <c r="I52" s="207"/>
      <c r="J52" s="25"/>
      <c r="K52" s="26" t="s">
        <v>60</v>
      </c>
      <c r="R52" s="196"/>
      <c r="S52" s="196"/>
      <c r="T52" s="196"/>
      <c r="U52" s="196"/>
      <c r="V52" s="196"/>
    </row>
    <row r="53" spans="1:22" ht="7.5" customHeight="1" thickBot="1" x14ac:dyDescent="0.6">
      <c r="A53" s="27"/>
      <c r="B53" s="56"/>
      <c r="C53" s="56"/>
      <c r="D53" s="56"/>
      <c r="E53" s="56"/>
      <c r="F53" s="56"/>
      <c r="G53" s="56"/>
      <c r="H53" s="56"/>
      <c r="I53" s="56"/>
      <c r="J53" s="56"/>
      <c r="K53" s="57"/>
      <c r="R53" s="196"/>
      <c r="S53" s="196"/>
      <c r="T53" s="196"/>
      <c r="U53" s="196"/>
      <c r="V53" s="196"/>
    </row>
    <row r="54" spans="1:22" ht="17.25" customHeight="1" thickBot="1" x14ac:dyDescent="0.6">
      <c r="A54" s="27"/>
      <c r="B54" s="28" t="s">
        <v>61</v>
      </c>
      <c r="C54" s="200">
        <v>0.6</v>
      </c>
      <c r="D54" s="201"/>
      <c r="E54" s="201"/>
      <c r="F54" s="201"/>
      <c r="G54" s="201"/>
      <c r="H54" s="201"/>
      <c r="I54" s="202"/>
      <c r="J54" s="58"/>
      <c r="K54" s="26" t="s">
        <v>119</v>
      </c>
      <c r="R54" s="196"/>
      <c r="S54" s="196"/>
      <c r="T54" s="196"/>
      <c r="U54" s="196"/>
      <c r="V54" s="196"/>
    </row>
    <row r="55" spans="1:22" ht="7.5" customHeight="1" x14ac:dyDescent="0.55000000000000004">
      <c r="A55" s="27"/>
      <c r="B55" s="28"/>
      <c r="C55" s="29"/>
      <c r="D55" s="29"/>
      <c r="E55" s="29"/>
      <c r="F55" s="29"/>
      <c r="G55" s="29"/>
      <c r="H55" s="29"/>
      <c r="I55" s="29"/>
      <c r="J55" s="29"/>
      <c r="K55" s="30"/>
      <c r="R55" s="196"/>
      <c r="S55" s="196"/>
      <c r="T55" s="196"/>
      <c r="U55" s="196"/>
      <c r="V55" s="196"/>
    </row>
    <row r="56" spans="1:22" ht="17.25" customHeight="1" x14ac:dyDescent="0.55000000000000004">
      <c r="A56" s="194" t="s">
        <v>62</v>
      </c>
      <c r="B56" s="195"/>
      <c r="C56" s="54"/>
      <c r="D56" s="54"/>
      <c r="E56" s="54"/>
      <c r="F56" s="54"/>
      <c r="G56" s="54"/>
      <c r="H56" s="54"/>
      <c r="I56" s="54"/>
      <c r="J56" s="54"/>
      <c r="K56" s="55"/>
      <c r="R56" s="196"/>
      <c r="S56" s="196"/>
      <c r="T56" s="196"/>
      <c r="U56" s="196"/>
      <c r="V56" s="196"/>
    </row>
    <row r="57" spans="1:22" ht="7.5" customHeight="1" thickBot="1" x14ac:dyDescent="0.6">
      <c r="A57" s="27"/>
      <c r="B57" s="28"/>
      <c r="C57" s="29"/>
      <c r="D57" s="29"/>
      <c r="E57" s="29"/>
      <c r="F57" s="29"/>
      <c r="G57" s="29"/>
      <c r="H57" s="29"/>
      <c r="I57" s="29"/>
      <c r="J57" s="29"/>
      <c r="K57" s="30"/>
    </row>
    <row r="58" spans="1:22" ht="17.25" customHeight="1" thickBot="1" x14ac:dyDescent="0.6">
      <c r="A58" s="27"/>
      <c r="B58" s="28" t="s">
        <v>63</v>
      </c>
      <c r="C58" s="205" t="s">
        <v>64</v>
      </c>
      <c r="D58" s="206"/>
      <c r="E58" s="206"/>
      <c r="F58" s="206"/>
      <c r="G58" s="206"/>
      <c r="H58" s="206"/>
      <c r="I58" s="207"/>
      <c r="J58" s="25"/>
      <c r="K58" s="26" t="s">
        <v>31</v>
      </c>
    </row>
    <row r="59" spans="1:22" ht="7.5" customHeight="1" thickBot="1" x14ac:dyDescent="0.6">
      <c r="A59" s="27"/>
      <c r="B59" s="56"/>
      <c r="C59" s="56"/>
      <c r="D59" s="56"/>
      <c r="E59" s="56"/>
      <c r="F59" s="56"/>
      <c r="G59" s="56"/>
      <c r="H59" s="56"/>
      <c r="I59" s="56"/>
      <c r="J59" s="56"/>
      <c r="K59" s="57"/>
    </row>
    <row r="60" spans="1:22" ht="17.25" customHeight="1" thickBot="1" x14ac:dyDescent="0.6">
      <c r="A60" s="27"/>
      <c r="B60" s="28" t="s">
        <v>61</v>
      </c>
      <c r="C60" s="200">
        <v>0.2</v>
      </c>
      <c r="D60" s="201"/>
      <c r="E60" s="201"/>
      <c r="F60" s="201"/>
      <c r="G60" s="201"/>
      <c r="H60" s="201"/>
      <c r="I60" s="202"/>
      <c r="J60" s="58"/>
      <c r="K60" s="26" t="s">
        <v>119</v>
      </c>
    </row>
    <row r="61" spans="1:22" ht="7.5" customHeight="1" x14ac:dyDescent="0.55000000000000004">
      <c r="A61" s="27"/>
      <c r="B61" s="28"/>
      <c r="C61" s="29"/>
      <c r="D61" s="29"/>
      <c r="E61" s="29"/>
      <c r="F61" s="29"/>
      <c r="G61" s="29"/>
      <c r="H61" s="29"/>
      <c r="I61" s="29"/>
      <c r="J61" s="29"/>
      <c r="K61" s="30"/>
    </row>
    <row r="62" spans="1:22" ht="7.5" customHeight="1" x14ac:dyDescent="0.55000000000000004">
      <c r="A62" s="27"/>
      <c r="B62" s="28"/>
      <c r="C62" s="29"/>
      <c r="D62" s="29"/>
      <c r="E62" s="29"/>
      <c r="F62" s="29"/>
      <c r="G62" s="29"/>
      <c r="H62" s="29"/>
      <c r="I62" s="29"/>
      <c r="J62" s="29"/>
      <c r="K62" s="30"/>
    </row>
    <row r="63" spans="1:22" ht="17.25" customHeight="1" x14ac:dyDescent="0.55000000000000004">
      <c r="A63" s="194" t="s">
        <v>65</v>
      </c>
      <c r="B63" s="195"/>
      <c r="C63" s="54"/>
      <c r="D63" s="54"/>
      <c r="E63" s="54"/>
      <c r="F63" s="54"/>
      <c r="G63" s="54"/>
      <c r="H63" s="54"/>
      <c r="I63" s="54"/>
      <c r="J63" s="54"/>
      <c r="K63" s="55"/>
      <c r="P63" s="196"/>
      <c r="Q63" s="196"/>
    </row>
    <row r="64" spans="1:22" ht="7.5" customHeight="1" thickBot="1" x14ac:dyDescent="0.6">
      <c r="A64" s="27"/>
      <c r="B64" s="28"/>
      <c r="C64" s="29"/>
      <c r="D64" s="29"/>
      <c r="E64" s="29"/>
      <c r="F64" s="29"/>
      <c r="G64" s="29"/>
      <c r="H64" s="29"/>
      <c r="I64" s="29"/>
      <c r="J64" s="29"/>
      <c r="K64" s="30"/>
      <c r="P64" s="196"/>
      <c r="Q64" s="196"/>
    </row>
    <row r="65" spans="1:17" ht="17.25" customHeight="1" thickBot="1" x14ac:dyDescent="0.6">
      <c r="A65" s="27"/>
      <c r="B65" s="28" t="s">
        <v>66</v>
      </c>
      <c r="C65" s="205" t="s">
        <v>257</v>
      </c>
      <c r="D65" s="206"/>
      <c r="E65" s="206"/>
      <c r="F65" s="206"/>
      <c r="G65" s="206"/>
      <c r="H65" s="206"/>
      <c r="I65" s="207"/>
      <c r="J65" s="25"/>
      <c r="K65" s="26" t="s">
        <v>31</v>
      </c>
      <c r="P65" s="196"/>
      <c r="Q65" s="196"/>
    </row>
    <row r="66" spans="1:17" ht="7.5" customHeight="1" thickBot="1" x14ac:dyDescent="0.6">
      <c r="A66" s="27"/>
      <c r="B66" s="56"/>
      <c r="C66" s="56"/>
      <c r="D66" s="56"/>
      <c r="E66" s="56"/>
      <c r="F66" s="56"/>
      <c r="G66" s="56"/>
      <c r="H66" s="56"/>
      <c r="I66" s="56"/>
      <c r="J66" s="56"/>
      <c r="K66" s="57"/>
      <c r="P66" s="196"/>
      <c r="Q66" s="196"/>
    </row>
    <row r="67" spans="1:17" ht="17.25" customHeight="1" thickBot="1" x14ac:dyDescent="0.6">
      <c r="A67" s="27"/>
      <c r="B67" s="28" t="s">
        <v>61</v>
      </c>
      <c r="C67" s="200">
        <v>0.23</v>
      </c>
      <c r="D67" s="201"/>
      <c r="E67" s="201"/>
      <c r="F67" s="201"/>
      <c r="G67" s="201"/>
      <c r="H67" s="201"/>
      <c r="I67" s="202"/>
      <c r="J67" s="58"/>
      <c r="K67" s="26" t="s">
        <v>120</v>
      </c>
      <c r="P67" s="196"/>
      <c r="Q67" s="196"/>
    </row>
    <row r="68" spans="1:17" ht="7.5" customHeight="1" x14ac:dyDescent="0.55000000000000004">
      <c r="A68" s="27"/>
      <c r="B68" s="28"/>
      <c r="C68" s="29"/>
      <c r="D68" s="29"/>
      <c r="E68" s="29"/>
      <c r="F68" s="29"/>
      <c r="G68" s="29"/>
      <c r="H68" s="29"/>
      <c r="I68" s="29"/>
      <c r="J68" s="29"/>
      <c r="K68" s="30"/>
      <c r="M68" s="59"/>
      <c r="P68" s="196"/>
      <c r="Q68" s="196"/>
    </row>
    <row r="69" spans="1:17" ht="17.25" customHeight="1" x14ac:dyDescent="0.55000000000000004">
      <c r="A69" s="194" t="s">
        <v>68</v>
      </c>
      <c r="B69" s="195"/>
      <c r="C69" s="54"/>
      <c r="D69" s="54"/>
      <c r="E69" s="54"/>
      <c r="F69" s="54"/>
      <c r="G69" s="54"/>
      <c r="H69" s="54"/>
      <c r="I69" s="54"/>
      <c r="J69" s="54"/>
      <c r="K69" s="55"/>
      <c r="P69" s="196"/>
      <c r="Q69" s="196"/>
    </row>
    <row r="70" spans="1:17" ht="7.5" customHeight="1" thickBot="1" x14ac:dyDescent="0.6">
      <c r="A70" s="27"/>
      <c r="B70" s="28"/>
      <c r="C70" s="29"/>
      <c r="D70" s="29"/>
      <c r="E70" s="29"/>
      <c r="F70" s="29"/>
      <c r="G70" s="29"/>
      <c r="H70" s="29"/>
      <c r="I70" s="29"/>
      <c r="J70" s="29"/>
      <c r="K70" s="30"/>
      <c r="P70" s="196"/>
      <c r="Q70" s="196"/>
    </row>
    <row r="71" spans="1:17" ht="17.25" customHeight="1" thickBot="1" x14ac:dyDescent="0.6">
      <c r="A71" s="27"/>
      <c r="B71" s="60" t="s">
        <v>69</v>
      </c>
      <c r="C71" s="197" t="s">
        <v>70</v>
      </c>
      <c r="D71" s="198"/>
      <c r="E71" s="198"/>
      <c r="F71" s="198"/>
      <c r="G71" s="198"/>
      <c r="H71" s="198"/>
      <c r="I71" s="199"/>
      <c r="J71" s="61"/>
      <c r="K71" s="26" t="s">
        <v>71</v>
      </c>
      <c r="P71" s="196"/>
      <c r="Q71" s="196"/>
    </row>
    <row r="72" spans="1:17" ht="7.5" customHeight="1" thickBot="1" x14ac:dyDescent="0.6">
      <c r="A72" s="27"/>
      <c r="B72" s="56"/>
      <c r="C72" s="56"/>
      <c r="D72" s="56"/>
      <c r="E72" s="56"/>
      <c r="F72" s="56"/>
      <c r="G72" s="56"/>
      <c r="H72" s="56"/>
      <c r="I72" s="56"/>
      <c r="J72" s="56"/>
      <c r="K72" s="57"/>
      <c r="P72" s="196"/>
      <c r="Q72" s="196"/>
    </row>
    <row r="73" spans="1:17" ht="17.25" customHeight="1" thickBot="1" x14ac:dyDescent="0.6">
      <c r="A73" s="27"/>
      <c r="B73" s="28" t="s">
        <v>61</v>
      </c>
      <c r="C73" s="200">
        <v>0.4</v>
      </c>
      <c r="D73" s="201"/>
      <c r="E73" s="201"/>
      <c r="F73" s="201"/>
      <c r="G73" s="201"/>
      <c r="H73" s="201"/>
      <c r="I73" s="202"/>
      <c r="J73" s="58"/>
      <c r="K73" s="26" t="s">
        <v>256</v>
      </c>
      <c r="P73" s="196"/>
      <c r="Q73" s="196"/>
    </row>
    <row r="74" spans="1:17" ht="7.5" customHeight="1" x14ac:dyDescent="0.55000000000000004">
      <c r="A74" s="27"/>
      <c r="B74" s="28"/>
      <c r="C74" s="29"/>
      <c r="D74" s="29"/>
      <c r="E74" s="29"/>
      <c r="F74" s="29"/>
      <c r="G74" s="29"/>
      <c r="H74" s="29"/>
      <c r="I74" s="29"/>
      <c r="J74" s="29"/>
      <c r="K74" s="30"/>
      <c r="M74" s="59"/>
      <c r="P74" s="196"/>
      <c r="Q74" s="196"/>
    </row>
    <row r="75" spans="1:17" ht="17.25" customHeight="1" x14ac:dyDescent="0.55000000000000004">
      <c r="A75" s="194" t="s">
        <v>72</v>
      </c>
      <c r="B75" s="195"/>
      <c r="C75" s="54"/>
      <c r="D75" s="54"/>
      <c r="E75" s="54"/>
      <c r="F75" s="54"/>
      <c r="G75" s="54"/>
      <c r="H75" s="54"/>
      <c r="I75" s="54"/>
      <c r="J75" s="54"/>
      <c r="K75" s="55"/>
      <c r="P75" s="196"/>
      <c r="Q75" s="196"/>
    </row>
    <row r="76" spans="1:17" ht="7.5" customHeight="1" thickBot="1" x14ac:dyDescent="0.6">
      <c r="A76" s="27"/>
      <c r="B76" s="28"/>
      <c r="C76" s="29"/>
      <c r="D76" s="29"/>
      <c r="E76" s="29"/>
      <c r="F76" s="29"/>
      <c r="G76" s="29"/>
      <c r="H76" s="29"/>
      <c r="I76" s="29"/>
      <c r="J76" s="29"/>
      <c r="K76" s="30"/>
      <c r="P76" s="196"/>
      <c r="Q76" s="196"/>
    </row>
    <row r="77" spans="1:17" ht="17.25" customHeight="1" thickBot="1" x14ac:dyDescent="0.6">
      <c r="A77" s="27"/>
      <c r="B77" s="60" t="s">
        <v>69</v>
      </c>
      <c r="C77" s="197" t="s">
        <v>73</v>
      </c>
      <c r="D77" s="198"/>
      <c r="E77" s="198"/>
      <c r="F77" s="198"/>
      <c r="G77" s="198"/>
      <c r="H77" s="198"/>
      <c r="I77" s="199"/>
      <c r="J77" s="61"/>
      <c r="K77" s="26" t="s">
        <v>71</v>
      </c>
      <c r="P77" s="196"/>
      <c r="Q77" s="196"/>
    </row>
    <row r="78" spans="1:17" ht="8.5" customHeight="1" thickBot="1" x14ac:dyDescent="0.6">
      <c r="A78" s="27"/>
      <c r="B78" s="56"/>
      <c r="C78" s="56"/>
      <c r="D78" s="56"/>
      <c r="E78" s="56"/>
      <c r="F78" s="56"/>
      <c r="G78" s="56"/>
      <c r="H78" s="56"/>
      <c r="I78" s="56"/>
      <c r="J78" s="56"/>
      <c r="K78" s="57"/>
      <c r="P78" s="196"/>
      <c r="Q78" s="196"/>
    </row>
    <row r="79" spans="1:17" ht="17.25" customHeight="1" thickBot="1" x14ac:dyDescent="0.6">
      <c r="A79" s="27"/>
      <c r="B79" s="28" t="s">
        <v>61</v>
      </c>
      <c r="C79" s="200">
        <v>0.3</v>
      </c>
      <c r="D79" s="201"/>
      <c r="E79" s="201"/>
      <c r="F79" s="201"/>
      <c r="G79" s="201"/>
      <c r="H79" s="201"/>
      <c r="I79" s="202"/>
      <c r="J79" s="58"/>
      <c r="K79" s="26" t="s">
        <v>121</v>
      </c>
      <c r="P79" s="196"/>
      <c r="Q79" s="196"/>
    </row>
    <row r="80" spans="1:17" ht="17" customHeight="1" x14ac:dyDescent="0.55000000000000004">
      <c r="A80" s="27"/>
      <c r="B80" s="28"/>
      <c r="C80" s="58"/>
      <c r="D80" s="58"/>
      <c r="E80" s="58"/>
      <c r="F80" s="58"/>
      <c r="G80" s="58"/>
      <c r="H80" s="58"/>
      <c r="I80" s="58"/>
      <c r="J80" s="58"/>
      <c r="K80" s="26"/>
      <c r="P80" s="196"/>
      <c r="Q80" s="196"/>
    </row>
    <row r="81" spans="1:17" ht="17" customHeight="1" x14ac:dyDescent="0.55000000000000004">
      <c r="A81" s="203" t="s">
        <v>74</v>
      </c>
      <c r="B81" s="204"/>
      <c r="C81" s="62"/>
      <c r="D81" s="62"/>
      <c r="E81" s="62"/>
      <c r="F81" s="62"/>
      <c r="G81" s="62"/>
      <c r="H81" s="62"/>
      <c r="I81" s="62"/>
      <c r="J81" s="63"/>
      <c r="K81" s="64"/>
      <c r="P81" s="196"/>
      <c r="Q81" s="196"/>
    </row>
    <row r="82" spans="1:17" ht="8" customHeight="1" thickBot="1" x14ac:dyDescent="0.6">
      <c r="A82" s="27"/>
      <c r="B82" s="28"/>
      <c r="C82" s="58"/>
      <c r="D82" s="58"/>
      <c r="E82" s="58"/>
      <c r="F82" s="58"/>
      <c r="G82" s="58"/>
      <c r="H82" s="58"/>
      <c r="I82" s="58"/>
      <c r="J82" s="58"/>
      <c r="K82" s="26"/>
      <c r="P82" s="196"/>
      <c r="Q82" s="196"/>
    </row>
    <row r="83" spans="1:17" ht="17.25" customHeight="1" thickBot="1" x14ac:dyDescent="0.6">
      <c r="A83" s="27"/>
      <c r="B83" s="28" t="s">
        <v>61</v>
      </c>
      <c r="C83" s="200">
        <v>0.3</v>
      </c>
      <c r="D83" s="201"/>
      <c r="E83" s="201"/>
      <c r="F83" s="201"/>
      <c r="G83" s="201"/>
      <c r="H83" s="201"/>
      <c r="I83" s="202"/>
      <c r="J83" s="58"/>
      <c r="K83" s="26" t="s">
        <v>121</v>
      </c>
      <c r="P83" s="196"/>
      <c r="Q83" s="196"/>
    </row>
    <row r="84" spans="1:17" ht="17" customHeight="1" x14ac:dyDescent="0.55000000000000004">
      <c r="A84" s="27"/>
      <c r="B84" s="28"/>
      <c r="D84" s="58"/>
      <c r="E84" s="58"/>
      <c r="F84" s="58"/>
      <c r="G84" s="58"/>
      <c r="H84" s="58"/>
      <c r="I84" s="58"/>
      <c r="J84" s="58"/>
      <c r="K84" s="26"/>
      <c r="P84" s="196"/>
      <c r="Q84" s="196"/>
    </row>
  </sheetData>
  <sheetProtection selectLockedCells="1"/>
  <mergeCells count="50">
    <mergeCell ref="C24:I24"/>
    <mergeCell ref="M24:Q24"/>
    <mergeCell ref="A4:K4"/>
    <mergeCell ref="A7:B7"/>
    <mergeCell ref="C7:I7"/>
    <mergeCell ref="A8:B8"/>
    <mergeCell ref="C12:I12"/>
    <mergeCell ref="C14:I14"/>
    <mergeCell ref="C16:I16"/>
    <mergeCell ref="C18:I18"/>
    <mergeCell ref="C20:I20"/>
    <mergeCell ref="M21:Q23"/>
    <mergeCell ref="C22:I22"/>
    <mergeCell ref="C26:I26"/>
    <mergeCell ref="C28:I28"/>
    <mergeCell ref="C30:I30"/>
    <mergeCell ref="C32:I32"/>
    <mergeCell ref="M32:Q34"/>
    <mergeCell ref="C34:I34"/>
    <mergeCell ref="A36:B36"/>
    <mergeCell ref="C38:D38"/>
    <mergeCell ref="G38:H38"/>
    <mergeCell ref="M38:Q44"/>
    <mergeCell ref="C40:D40"/>
    <mergeCell ref="G40:H40"/>
    <mergeCell ref="G42:I42"/>
    <mergeCell ref="C44:D44"/>
    <mergeCell ref="G44:H44"/>
    <mergeCell ref="A48:B48"/>
    <mergeCell ref="R48:V56"/>
    <mergeCell ref="A50:B50"/>
    <mergeCell ref="C52:I52"/>
    <mergeCell ref="C54:I54"/>
    <mergeCell ref="A56:B56"/>
    <mergeCell ref="C58:I58"/>
    <mergeCell ref="C60:I60"/>
    <mergeCell ref="A63:B63"/>
    <mergeCell ref="P63:Q68"/>
    <mergeCell ref="C65:I65"/>
    <mergeCell ref="C67:I67"/>
    <mergeCell ref="A69:B69"/>
    <mergeCell ref="P69:Q74"/>
    <mergeCell ref="C71:I71"/>
    <mergeCell ref="C73:I73"/>
    <mergeCell ref="A75:B75"/>
    <mergeCell ref="P75:Q84"/>
    <mergeCell ref="C77:I77"/>
    <mergeCell ref="C79:I79"/>
    <mergeCell ref="A81:B81"/>
    <mergeCell ref="C83:I83"/>
  </mergeCells>
  <phoneticPr fontId="2"/>
  <dataValidations count="13">
    <dataValidation type="whole" allowBlank="1" showInputMessage="1" showErrorMessage="1" errorTitle="西暦の入力" error="4桁の西暦で記載下さい" sqref="C10:C11" xr:uid="{9831438C-D217-4D0E-B94B-7D4324A487EB}">
      <formula1>1900</formula1>
      <formula2>2100</formula2>
    </dataValidation>
    <dataValidation type="list" allowBlank="1" showInputMessage="1" showErrorMessage="1" errorTitle="月の入力" error="月を選択して下さい" sqref="E10:E11" xr:uid="{5E35C150-E437-4386-848F-1E8234D1DCD0}">
      <formula1>"1,2,3,4,5,6,7,8,9,10,11,12"</formula1>
    </dataValidation>
    <dataValidation type="list" allowBlank="1" showInputMessage="1" showErrorMessage="1" errorTitle="日にちの入力" error="日にちを選択して下さい" sqref="G10:G11" xr:uid="{FE26189E-42DD-49D2-A7FC-7E52796BE9EB}">
      <formula1>"1,2,3,4,5,6,7,8,9,10,11,12,13,14,15,16,17,18,19,20,21,22,23,24,25,26,27,28,29,30,31"</formula1>
    </dataValidation>
    <dataValidation type="list" allowBlank="1" showInputMessage="1" showErrorMessage="1" sqref="G42:J42" xr:uid="{9E94B9EB-E48B-4C54-A3F1-884A99739F32}">
      <formula1>"平日と同じ,平日と異なる"</formula1>
    </dataValidation>
    <dataValidation type="list" allowBlank="1" showInputMessage="1" showErrorMessage="1" sqref="I46" xr:uid="{A1570C6B-8CE0-468A-A2DC-60CCDDAA4A35}">
      <formula1>"有,無"</formula1>
    </dataValidation>
    <dataValidation type="list" allowBlank="1" showInputMessage="1" showErrorMessage="1" sqref="C26:J26" xr:uid="{ECF5CFE8-30CC-4B4B-B0A0-65FD33706D9E}">
      <formula1>"通所,入所（短期）,入所（長期）"</formula1>
    </dataValidation>
    <dataValidation type="list" allowBlank="1" showInputMessage="1" showErrorMessage="1" sqref="J28" xr:uid="{E456BB25-9FDE-47AB-AA43-AA8FF831B733}">
      <formula1>"鉄筋コンクリート,木造"</formula1>
    </dataValidation>
    <dataValidation type="list" allowBlank="1" showInputMessage="1" showErrorMessage="1" sqref="C30:J30" xr:uid="{B5FA30D3-1638-451D-8025-04A812E5D1ED}">
      <formula1>"平屋,2階建,3階建,4階建以上"</formula1>
    </dataValidation>
    <dataValidation type="list" allowBlank="1" showInputMessage="1" showErrorMessage="1" sqref="J46" xr:uid="{AE2F3CDF-BD45-45DB-AEE0-A33A7A819072}">
      <formula1>"有り,無し"</formula1>
    </dataValidation>
    <dataValidation type="list" allowBlank="1" showInputMessage="1" showErrorMessage="1" sqref="C34:J34" xr:uid="{8A7B8DB5-5D63-478E-998E-6D0254F966C4}">
      <formula1>"静岡市北部,静岡市南部"</formula1>
    </dataValidation>
    <dataValidation type="list" allowBlank="1" showInputMessage="1" showErrorMessage="1" sqref="C28:I28" xr:uid="{84767ED9-F6F7-412A-9D56-84C18E7676C3}">
      <formula1>"鉄筋コンクリート,木造,鉄骨,鉄筋鉄骨コンクリート"</formula1>
    </dataValidation>
    <dataValidation type="list" allowBlank="1" showInputMessage="1" showErrorMessage="1" sqref="C52:I52" xr:uid="{00796A39-E4E5-4030-BC26-64D5508140C7}">
      <formula1>"安倍川,富士川"</formula1>
    </dataValidation>
    <dataValidation type="list" allowBlank="1" showInputMessage="1" showErrorMessage="1" sqref="C65:I65 C58:I58" xr:uid="{1706F10B-6E16-43F7-A5AD-9FF15C98DF35}">
      <formula1>"藁科川,足久保川,巴川,長尾川,丸子川,庵原川,山切川,興津川"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0D39DB-EA41-4E83-B4DC-02DE58131EFE}">
          <x14:formula1>
            <xm:f>'Sheet1 '!$F$21:$F$33</xm:f>
          </x14:formula1>
          <xm:sqref>C24:I24</xm:sqref>
        </x14:dataValidation>
        <x14:dataValidation type="list" allowBlank="1" showInputMessage="1" showErrorMessage="1" xr:uid="{F72D99CA-8502-41EC-B705-1CFD519D0103}">
          <x14:formula1>
            <xm:f>'Sheet1 '!$A$35:$A$109</xm:f>
          </x14:formula1>
          <xm:sqref>C32:I32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8122-4227-470C-84D4-E1A7073E4AF9}">
  <sheetPr>
    <tabColor theme="7" tint="0.79998168889431442"/>
  </sheetPr>
  <dimension ref="A1:J57"/>
  <sheetViews>
    <sheetView tabSelected="1" view="pageBreakPreview" zoomScale="98" zoomScaleNormal="39" zoomScaleSheetLayoutView="98" workbookViewId="0"/>
  </sheetViews>
  <sheetFormatPr defaultRowHeight="18" x14ac:dyDescent="0.55000000000000004"/>
  <cols>
    <col min="1" max="10" width="11.58203125" customWidth="1"/>
  </cols>
  <sheetData>
    <row r="1" spans="1:10" x14ac:dyDescent="0.55000000000000004">
      <c r="H1" s="110" t="s">
        <v>117</v>
      </c>
      <c r="I1" s="110"/>
      <c r="J1" s="110"/>
    </row>
    <row r="2" spans="1:10" x14ac:dyDescent="0.55000000000000004">
      <c r="A2" s="188" t="s">
        <v>75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x14ac:dyDescent="0.55000000000000004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9" x14ac:dyDescent="0.55000000000000004">
      <c r="A4" s="65"/>
      <c r="B4" s="65"/>
      <c r="C4" s="65"/>
      <c r="D4" s="65"/>
      <c r="E4" s="65"/>
      <c r="F4" s="65"/>
      <c r="G4" s="189" t="str">
        <f ca="1">入力シート!C10&amp;"年 "&amp;入力シート!E10&amp;"月　作成"</f>
        <v>2026年 4月　作成</v>
      </c>
      <c r="H4" s="189"/>
      <c r="I4" s="189"/>
      <c r="J4" s="189"/>
    </row>
    <row r="5" spans="1:10" ht="11" customHeight="1" x14ac:dyDescent="0.55000000000000004">
      <c r="A5" s="65"/>
      <c r="B5" s="65"/>
      <c r="C5" s="65"/>
      <c r="D5" s="65"/>
      <c r="E5" s="65"/>
      <c r="F5" s="65"/>
      <c r="G5" s="66"/>
      <c r="H5" s="67"/>
      <c r="I5" s="67"/>
      <c r="J5" s="67"/>
    </row>
    <row r="6" spans="1:10" ht="83.5" customHeight="1" x14ac:dyDescent="0.55000000000000004">
      <c r="A6" s="142" t="s">
        <v>76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9" customHeight="1" x14ac:dyDescent="0.55000000000000004">
      <c r="A7" s="68"/>
      <c r="B7" s="68"/>
      <c r="C7" s="68"/>
      <c r="D7" s="68"/>
      <c r="E7" s="68"/>
      <c r="F7" s="68"/>
      <c r="G7" s="68"/>
      <c r="H7" s="68"/>
      <c r="I7" s="68"/>
      <c r="J7" s="68"/>
    </row>
    <row r="8" spans="1:10" ht="20.5" thickBot="1" x14ac:dyDescent="0.6">
      <c r="A8" s="69" t="s">
        <v>77</v>
      </c>
    </row>
    <row r="9" spans="1:10" ht="20" x14ac:dyDescent="0.55000000000000004">
      <c r="A9" s="70" t="s">
        <v>78</v>
      </c>
      <c r="B9" s="190" t="str">
        <f>入力シート!C12</f>
        <v>特別養護老人ホーム○○</v>
      </c>
      <c r="C9" s="190"/>
      <c r="D9" s="190"/>
      <c r="E9" s="190"/>
      <c r="F9" s="190"/>
      <c r="G9" s="190"/>
      <c r="H9" s="190"/>
      <c r="I9" s="190"/>
      <c r="J9" s="191"/>
    </row>
    <row r="10" spans="1:10" ht="20" x14ac:dyDescent="0.55000000000000004">
      <c r="A10" s="71" t="s">
        <v>79</v>
      </c>
      <c r="B10" s="192" t="str">
        <f>入力シート!C14&amp;入力シート!C16</f>
        <v>静岡市葵区追手町〇番〇号　</v>
      </c>
      <c r="C10" s="192"/>
      <c r="D10" s="192"/>
      <c r="E10" s="192"/>
      <c r="F10" s="192"/>
      <c r="G10" s="72" t="s">
        <v>80</v>
      </c>
      <c r="H10" s="192" t="str">
        <f>入力シート!C18</f>
        <v xml:space="preserve">054-221-1012 </v>
      </c>
      <c r="I10" s="192"/>
      <c r="J10" s="193"/>
    </row>
    <row r="11" spans="1:10" ht="20.5" thickBot="1" x14ac:dyDescent="0.6">
      <c r="A11" s="73" t="s">
        <v>81</v>
      </c>
      <c r="B11" s="181" t="str">
        <f>入力シート!C20</f>
        <v>〇〇太郎</v>
      </c>
      <c r="C11" s="182"/>
      <c r="D11" s="182"/>
      <c r="E11" s="182"/>
      <c r="F11" s="183"/>
      <c r="G11" s="74" t="s">
        <v>82</v>
      </c>
      <c r="H11" s="181" t="str">
        <f>入力シート!C22</f>
        <v>◇◇次郎</v>
      </c>
      <c r="I11" s="182"/>
      <c r="J11" s="184"/>
    </row>
    <row r="13" spans="1:10" ht="20.5" thickBot="1" x14ac:dyDescent="0.6">
      <c r="A13" s="69" t="s">
        <v>83</v>
      </c>
    </row>
    <row r="14" spans="1:10" ht="20" x14ac:dyDescent="0.55000000000000004">
      <c r="A14" s="70" t="s">
        <v>84</v>
      </c>
      <c r="B14" s="185" t="s">
        <v>85</v>
      </c>
      <c r="C14" s="185"/>
      <c r="D14" s="185" t="s">
        <v>86</v>
      </c>
      <c r="E14" s="186"/>
      <c r="F14" s="70" t="s">
        <v>84</v>
      </c>
      <c r="G14" s="185" t="s">
        <v>85</v>
      </c>
      <c r="H14" s="185"/>
      <c r="I14" s="185" t="s">
        <v>86</v>
      </c>
      <c r="J14" s="187"/>
    </row>
    <row r="15" spans="1:10" x14ac:dyDescent="0.55000000000000004">
      <c r="A15" s="170" t="s">
        <v>87</v>
      </c>
      <c r="B15" s="172" t="str">
        <f>IF(ISTEXT(入力シート!C52),入力シート!C52, "")</f>
        <v>安倍川</v>
      </c>
      <c r="C15" s="172"/>
      <c r="D15" s="172" t="str">
        <f>IF(ISNUMBER(入力シート!C54),入力シート!C54&amp;"m", "")</f>
        <v>0.6m</v>
      </c>
      <c r="E15" s="173"/>
      <c r="F15" s="170" t="s">
        <v>87</v>
      </c>
      <c r="G15" s="172" t="str">
        <f>IF(ISTEXT(入力シート!C71),入力シート!C71, "")</f>
        <v>継川</v>
      </c>
      <c r="H15" s="172"/>
      <c r="I15" s="172" t="str">
        <f>IF(ISNUMBER(入力シート!C73),入力シート!C73&amp;"m", "")</f>
        <v>0.4m</v>
      </c>
      <c r="J15" s="174"/>
    </row>
    <row r="16" spans="1:10" x14ac:dyDescent="0.55000000000000004">
      <c r="A16" s="170"/>
      <c r="B16" s="172" t="str">
        <f>IF(ISTEXT(入力シート!C58),入力シート!C58, "")</f>
        <v>足久保川</v>
      </c>
      <c r="C16" s="172"/>
      <c r="D16" s="172" t="str">
        <f>IF(ISNUMBER(入力シート!C60),入力シート!C60&amp;"m", "")</f>
        <v>0.2m</v>
      </c>
      <c r="E16" s="173"/>
      <c r="F16" s="170"/>
      <c r="G16" s="172" t="str">
        <f>IF(ISTEXT(入力シート!C77),入力シート!C77, "")</f>
        <v>草薙川</v>
      </c>
      <c r="H16" s="172"/>
      <c r="I16" s="172" t="str">
        <f>IF(ISNUMBER(入力シート!C79),入力シート!C79&amp;"m", "")</f>
        <v>0.3m</v>
      </c>
      <c r="J16" s="174"/>
    </row>
    <row r="17" spans="1:10" ht="18.5" thickBot="1" x14ac:dyDescent="0.6">
      <c r="A17" s="171"/>
      <c r="B17" s="175" t="str">
        <f>IF(ISTEXT(入力シート!C65),入力シート!C65, "")</f>
        <v>丸子川</v>
      </c>
      <c r="C17" s="175"/>
      <c r="D17" s="175" t="str">
        <f>IF(ISNUMBER(入力シート!C67),入力シート!C67&amp;"m", "")</f>
        <v>0.23m</v>
      </c>
      <c r="E17" s="176"/>
      <c r="F17" s="177" t="s">
        <v>88</v>
      </c>
      <c r="G17" s="178"/>
      <c r="H17" s="179"/>
      <c r="I17" s="175" t="str">
        <f>IF(ISNUMBER(入力シート!C83),入力シート!C83&amp;"m", "")</f>
        <v>0.3m</v>
      </c>
      <c r="J17" s="180"/>
    </row>
    <row r="19" spans="1:10" ht="20" x14ac:dyDescent="0.55000000000000004">
      <c r="A19" s="69" t="s">
        <v>89</v>
      </c>
    </row>
    <row r="20" spans="1:10" x14ac:dyDescent="0.55000000000000004">
      <c r="A20" s="126" t="s">
        <v>90</v>
      </c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ht="9" customHeight="1" x14ac:dyDescent="0.55000000000000004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18.5" thickBot="1" x14ac:dyDescent="0.6">
      <c r="A22" s="169" t="s">
        <v>91</v>
      </c>
      <c r="B22" s="169"/>
      <c r="C22" s="169"/>
      <c r="D22" s="169"/>
      <c r="E22" s="169"/>
      <c r="F22" s="169"/>
      <c r="G22" s="169"/>
      <c r="H22" s="169"/>
      <c r="I22" s="169"/>
      <c r="J22" s="169"/>
    </row>
    <row r="23" spans="1:10" ht="18.5" thickBot="1" x14ac:dyDescent="0.6">
      <c r="A23" s="159" t="s">
        <v>92</v>
      </c>
      <c r="B23" s="160"/>
      <c r="C23" s="160"/>
      <c r="D23" s="160"/>
      <c r="E23" s="161"/>
      <c r="F23" s="68"/>
      <c r="G23" s="162" t="s">
        <v>93</v>
      </c>
      <c r="H23" s="162"/>
      <c r="I23" s="162" t="s">
        <v>94</v>
      </c>
      <c r="J23" s="162"/>
    </row>
    <row r="24" spans="1:10" x14ac:dyDescent="0.55000000000000004">
      <c r="A24" s="150" t="s">
        <v>95</v>
      </c>
      <c r="B24" s="151"/>
      <c r="C24" s="151"/>
      <c r="D24" s="151"/>
      <c r="E24" s="152"/>
      <c r="F24" s="114"/>
      <c r="G24" s="163" t="s">
        <v>96</v>
      </c>
      <c r="H24" s="164"/>
      <c r="I24" s="163" t="s">
        <v>97</v>
      </c>
      <c r="J24" s="164"/>
    </row>
    <row r="25" spans="1:10" ht="18.5" customHeight="1" thickBot="1" x14ac:dyDescent="0.6">
      <c r="A25" s="81" t="str">
        <f>IF(ISTEXT(入力シート!C71),"➢","")</f>
        <v>➢</v>
      </c>
      <c r="B25" s="124" t="str">
        <f>入力シート!C34&amp;"にレベル２大雨注意報の発表"</f>
        <v>静岡市南部にレベル２大雨注意報の発表</v>
      </c>
      <c r="C25" s="124"/>
      <c r="D25" s="124"/>
      <c r="E25" s="125"/>
      <c r="F25" s="114"/>
      <c r="G25" s="165"/>
      <c r="H25" s="166"/>
      <c r="I25" s="165"/>
      <c r="J25" s="166"/>
    </row>
    <row r="26" spans="1:10" ht="18" customHeight="1" x14ac:dyDescent="0.55000000000000004">
      <c r="A26" s="81"/>
      <c r="B26" s="82"/>
      <c r="C26" s="167"/>
      <c r="D26" s="167"/>
      <c r="E26" s="168"/>
      <c r="F26" s="114"/>
      <c r="G26" s="163" t="s">
        <v>98</v>
      </c>
      <c r="H26" s="164"/>
      <c r="I26" s="103" t="s">
        <v>99</v>
      </c>
      <c r="J26" s="104"/>
    </row>
    <row r="27" spans="1:10" ht="18.5" customHeight="1" thickBot="1" x14ac:dyDescent="0.6">
      <c r="A27" s="81" t="str">
        <f>IF(ISTEXT(入力シート!C52),"➢","")</f>
        <v>➢</v>
      </c>
      <c r="B27" s="83" t="str">
        <f>IF(ISTEXT(入力シート!C52),入力シート!C52, "")</f>
        <v>安倍川</v>
      </c>
      <c r="C27" s="142" t="str">
        <f>IF(ISTEXT(入力シート!C52),"レベル２氾濫注意報","")</f>
        <v>レベル２氾濫注意報</v>
      </c>
      <c r="D27" s="142"/>
      <c r="E27" s="143"/>
      <c r="F27" s="114"/>
      <c r="G27" s="165"/>
      <c r="H27" s="166"/>
      <c r="I27" s="105"/>
      <c r="J27" s="106"/>
    </row>
    <row r="28" spans="1:10" ht="18" customHeight="1" x14ac:dyDescent="0.55000000000000004">
      <c r="A28" s="84"/>
      <c r="C28" s="85"/>
      <c r="D28" s="85"/>
      <c r="E28" s="86"/>
      <c r="F28" s="114"/>
      <c r="G28" s="103" t="s">
        <v>100</v>
      </c>
      <c r="H28" s="104"/>
      <c r="I28" s="103" t="s">
        <v>101</v>
      </c>
      <c r="J28" s="104"/>
    </row>
    <row r="29" spans="1:10" ht="18.5" thickBot="1" x14ac:dyDescent="0.6">
      <c r="A29" s="81" t="str">
        <f>IF(OR(入力シート!C52&lt;&gt;"",入力シート!C58&lt;&gt;"",入力シート!C65&lt;&gt;"",入力シート!C71&lt;&gt;"",入力シート!C77&lt;&gt;""),"➢","")</f>
        <v>➢</v>
      </c>
      <c r="B29" s="138" t="str">
        <f>IF(OR(入力シート!C52&lt;&gt;"",入力シート!C58&lt;&gt;"",入力シート!C65&lt;&gt;"",入力シート!C71&lt;&gt;"",入力シート!C77&lt;&gt;""),"次の河川のキキクルが黄色表示のとき","")</f>
        <v>次の河川のキキクルが黄色表示のとき</v>
      </c>
      <c r="C29" s="138"/>
      <c r="D29" s="138"/>
      <c r="E29" s="139"/>
      <c r="F29" s="114"/>
      <c r="G29" s="105"/>
      <c r="H29" s="106"/>
      <c r="I29" s="105"/>
      <c r="J29" s="106"/>
    </row>
    <row r="30" spans="1:10" x14ac:dyDescent="0.55000000000000004">
      <c r="A30" s="81"/>
      <c r="B30" s="82" t="str">
        <f>IF(ISTEXT(入力シート!C52),入力シート!C52, "")</f>
        <v>安倍川</v>
      </c>
      <c r="C30" s="82" t="str">
        <f>IF(ISTEXT(入力シート!C58),入力シート!C58, "")</f>
        <v>足久保川</v>
      </c>
      <c r="D30" s="82" t="str">
        <f>IF(ISTEXT(入力シート!C65),入力シート!C65, "")</f>
        <v>丸子川</v>
      </c>
      <c r="E30" s="87" t="str">
        <f>IF(ISTEXT(入力シート!C71),入力シート!C71, "")</f>
        <v>継川</v>
      </c>
      <c r="F30" s="114"/>
      <c r="G30" s="103" t="s">
        <v>102</v>
      </c>
      <c r="H30" s="104"/>
      <c r="I30" s="103" t="s">
        <v>103</v>
      </c>
      <c r="J30" s="104"/>
    </row>
    <row r="31" spans="1:10" ht="18.5" customHeight="1" thickBot="1" x14ac:dyDescent="0.6">
      <c r="A31" s="88"/>
      <c r="B31" s="157" t="str">
        <f>IF(ISTEXT(入力シート!C77),入力シート!C77, "")</f>
        <v>草薙川</v>
      </c>
      <c r="C31" s="157"/>
      <c r="D31" s="157"/>
      <c r="E31" s="158"/>
      <c r="F31" s="114"/>
      <c r="G31" s="105"/>
      <c r="H31" s="106"/>
      <c r="I31" s="105"/>
      <c r="J31" s="106"/>
    </row>
    <row r="32" spans="1:10" ht="18.5" thickBot="1" x14ac:dyDescent="0.6">
      <c r="A32" s="77"/>
      <c r="B32" s="78"/>
      <c r="C32" s="78"/>
      <c r="D32" s="78"/>
      <c r="E32" s="78"/>
      <c r="F32" s="76"/>
      <c r="G32" s="79"/>
      <c r="H32" s="79"/>
      <c r="I32" s="79"/>
      <c r="J32" s="79"/>
    </row>
    <row r="33" spans="1:10" x14ac:dyDescent="0.55000000000000004">
      <c r="A33" s="150" t="s">
        <v>104</v>
      </c>
      <c r="B33" s="151"/>
      <c r="C33" s="151"/>
      <c r="D33" s="151"/>
      <c r="E33" s="152"/>
      <c r="F33" s="114"/>
      <c r="G33" s="153" t="s">
        <v>105</v>
      </c>
      <c r="H33" s="154"/>
      <c r="I33" s="153" t="s">
        <v>97</v>
      </c>
      <c r="J33" s="155"/>
    </row>
    <row r="34" spans="1:10" ht="18" customHeight="1" x14ac:dyDescent="0.55000000000000004">
      <c r="A34" s="81" t="str">
        <f>IF(ISTEXT(入力シート!C71),"➢","")</f>
        <v>➢</v>
      </c>
      <c r="B34" s="124" t="str">
        <f>入力シート!C34&amp;"にレベル３大雨警報の発表"</f>
        <v>静岡市南部にレベル３大雨警報の発表</v>
      </c>
      <c r="C34" s="124"/>
      <c r="D34" s="124"/>
      <c r="E34" s="125"/>
      <c r="F34" s="114"/>
      <c r="G34" s="140"/>
      <c r="H34" s="141"/>
      <c r="I34" s="140"/>
      <c r="J34" s="156"/>
    </row>
    <row r="35" spans="1:10" x14ac:dyDescent="0.55000000000000004">
      <c r="A35" s="84"/>
      <c r="E35" s="89"/>
      <c r="F35" s="114"/>
      <c r="G35" s="140" t="s">
        <v>106</v>
      </c>
      <c r="H35" s="141"/>
      <c r="I35" s="140" t="s">
        <v>107</v>
      </c>
      <c r="J35" s="156"/>
    </row>
    <row r="36" spans="1:10" ht="18" customHeight="1" x14ac:dyDescent="0.55000000000000004">
      <c r="A36" s="81" t="str">
        <f>IF(ISTEXT(入力シート!C52),"➢","")</f>
        <v>➢</v>
      </c>
      <c r="B36" s="82" t="str">
        <f>IF(ISTEXT(入力シート!C52),入力シート!C52, "")</f>
        <v>安倍川</v>
      </c>
      <c r="C36" s="142" t="str">
        <f>IF(ISTEXT(入力シート!C52),"レベル３氾濫警報","")</f>
        <v>レベル３氾濫警報</v>
      </c>
      <c r="D36" s="142"/>
      <c r="E36" s="143"/>
      <c r="F36" s="114"/>
      <c r="G36" s="140"/>
      <c r="H36" s="141"/>
      <c r="I36" s="140"/>
      <c r="J36" s="156"/>
    </row>
    <row r="37" spans="1:10" ht="18" customHeight="1" x14ac:dyDescent="0.55000000000000004">
      <c r="C37" s="85"/>
      <c r="D37" s="85"/>
      <c r="E37" s="86"/>
      <c r="F37" s="114"/>
      <c r="G37" s="140" t="s">
        <v>108</v>
      </c>
      <c r="H37" s="141"/>
      <c r="I37" s="140" t="s">
        <v>97</v>
      </c>
      <c r="J37" s="156"/>
    </row>
    <row r="38" spans="1:10" ht="18" customHeight="1" x14ac:dyDescent="0.55000000000000004">
      <c r="A38" s="81" t="str">
        <f>IF(OR(入力シート!C52&lt;&gt;"",入力シート!C58&lt;&gt;"",入力シート!C65&lt;&gt;"",入力シート!C71&lt;&gt;"",入力シート!C77&lt;&gt;""),"➢","")</f>
        <v>➢</v>
      </c>
      <c r="B38" s="138" t="str">
        <f>IF(OR(入力シート!C52&lt;&gt;"",入力シート!C58&lt;&gt;"",入力シート!C65&lt;&gt;"",入力シート!C71&lt;&gt;"",入力シート!C77&lt;&gt;""),"次の河川のキキクルが赤色表示のとき","")</f>
        <v>次の河川のキキクルが赤色表示のとき</v>
      </c>
      <c r="C38" s="138"/>
      <c r="D38" s="138"/>
      <c r="E38" s="139"/>
      <c r="F38" s="114"/>
      <c r="G38" s="140"/>
      <c r="H38" s="141"/>
      <c r="I38" s="140"/>
      <c r="J38" s="156"/>
    </row>
    <row r="39" spans="1:10" ht="18" customHeight="1" x14ac:dyDescent="0.55000000000000004">
      <c r="A39" s="84"/>
      <c r="B39" s="82" t="str">
        <f>IF(ISTEXT(入力シート!C52),入力シート!C52, "")</f>
        <v>安倍川</v>
      </c>
      <c r="C39" s="82" t="str">
        <f>IF(ISTEXT(入力シート!C58),入力シート!C58, "")</f>
        <v>足久保川</v>
      </c>
      <c r="D39" s="82" t="str">
        <f>IF(ISTEXT(入力シート!C65),入力シート!C65, "")</f>
        <v>丸子川</v>
      </c>
      <c r="E39" s="87" t="str">
        <f>IF(ISTEXT(入力シート!C71),入力シート!C71, "")</f>
        <v>継川</v>
      </c>
      <c r="F39" s="114"/>
      <c r="G39" s="140" t="s">
        <v>109</v>
      </c>
      <c r="H39" s="141"/>
      <c r="I39" s="140" t="s">
        <v>97</v>
      </c>
      <c r="J39" s="156"/>
    </row>
    <row r="40" spans="1:10" x14ac:dyDescent="0.55000000000000004">
      <c r="A40" s="81" t="str">
        <f>IF(ISTEXT(入力シート!C73),"➢","")</f>
        <v/>
      </c>
      <c r="B40" s="130" t="str">
        <f>IF(ISTEXT(入力シート!C77),入力シート!C77, "")</f>
        <v>草薙川</v>
      </c>
      <c r="C40" s="130"/>
      <c r="D40" s="130"/>
      <c r="E40" s="131"/>
      <c r="F40" s="114"/>
      <c r="G40" s="140"/>
      <c r="H40" s="141"/>
      <c r="I40" s="140"/>
      <c r="J40" s="156"/>
    </row>
    <row r="41" spans="1:10" x14ac:dyDescent="0.55000000000000004">
      <c r="A41" s="81" t="s">
        <v>110</v>
      </c>
      <c r="B41" s="142" t="str">
        <f>入力シート!C32&amp;"学区（地区）に浸水に関する警戒レベル３高齢者等避難の発表"</f>
        <v>葵学区（地区）に浸水に関する警戒レベル３高齢者等避難の発表</v>
      </c>
      <c r="C41" s="142"/>
      <c r="D41" s="142"/>
      <c r="E41" s="143"/>
      <c r="F41" s="114"/>
      <c r="G41" s="146" t="s">
        <v>111</v>
      </c>
      <c r="H41" s="147"/>
      <c r="I41" s="146" t="s">
        <v>107</v>
      </c>
      <c r="J41" s="147"/>
    </row>
    <row r="42" spans="1:10" ht="18.5" customHeight="1" thickBot="1" x14ac:dyDescent="0.6">
      <c r="A42" s="88"/>
      <c r="B42" s="144"/>
      <c r="C42" s="144"/>
      <c r="D42" s="144"/>
      <c r="E42" s="145"/>
      <c r="F42" s="114"/>
      <c r="G42" s="148"/>
      <c r="H42" s="149"/>
      <c r="I42" s="148"/>
      <c r="J42" s="149"/>
    </row>
    <row r="43" spans="1:10" ht="18.5" thickBot="1" x14ac:dyDescent="0.6">
      <c r="A43" s="77"/>
      <c r="B43" s="78"/>
      <c r="C43" s="78"/>
      <c r="D43" s="78"/>
      <c r="E43" s="78"/>
      <c r="F43" s="76"/>
      <c r="G43" s="80"/>
      <c r="H43" s="80"/>
      <c r="I43" s="80"/>
      <c r="J43" s="80"/>
    </row>
    <row r="44" spans="1:10" x14ac:dyDescent="0.55000000000000004">
      <c r="A44" s="111" t="s">
        <v>95</v>
      </c>
      <c r="B44" s="112"/>
      <c r="C44" s="112"/>
      <c r="D44" s="112"/>
      <c r="E44" s="113"/>
      <c r="F44" s="114"/>
      <c r="G44" s="115" t="s">
        <v>112</v>
      </c>
      <c r="H44" s="116"/>
      <c r="I44" s="115" t="s">
        <v>107</v>
      </c>
      <c r="J44" s="121"/>
    </row>
    <row r="45" spans="1:10" ht="18" customHeight="1" x14ac:dyDescent="0.55000000000000004">
      <c r="A45" s="81" t="str">
        <f>IF(ISTEXT(入力シート!C71),"➢","")</f>
        <v>➢</v>
      </c>
      <c r="B45" s="124" t="str">
        <f>入力シート!C34&amp;"にレベル４大雨危険警報の発表"</f>
        <v>静岡市南部にレベル４大雨危険警報の発表</v>
      </c>
      <c r="C45" s="124"/>
      <c r="D45" s="124"/>
      <c r="E45" s="125"/>
      <c r="F45" s="114"/>
      <c r="G45" s="117"/>
      <c r="H45" s="118"/>
      <c r="I45" s="117"/>
      <c r="J45" s="122"/>
    </row>
    <row r="46" spans="1:10" x14ac:dyDescent="0.55000000000000004">
      <c r="A46" s="84"/>
      <c r="E46" s="89"/>
      <c r="F46" s="114"/>
      <c r="G46" s="117"/>
      <c r="H46" s="118"/>
      <c r="I46" s="117"/>
      <c r="J46" s="122"/>
    </row>
    <row r="47" spans="1:10" ht="18" customHeight="1" x14ac:dyDescent="0.55000000000000004">
      <c r="A47" s="81" t="str">
        <f>IF(ISTEXT(入力シート!C52),"➢","")</f>
        <v>➢</v>
      </c>
      <c r="B47" s="83" t="str">
        <f>IF(ISTEXT(入力シート!C52),入力シート!C52, "")</f>
        <v>安倍川</v>
      </c>
      <c r="C47" s="126" t="str">
        <f>IF(ISTEXT(入力シート!C52),"レベル４氾濫危険警報","")</f>
        <v>レベル４氾濫危険警報</v>
      </c>
      <c r="D47" s="126"/>
      <c r="E47" s="127"/>
      <c r="F47" s="114"/>
      <c r="G47" s="117"/>
      <c r="H47" s="118"/>
      <c r="I47" s="117"/>
      <c r="J47" s="122"/>
    </row>
    <row r="48" spans="1:10" ht="18" customHeight="1" x14ac:dyDescent="0.55000000000000004">
      <c r="A48" s="84"/>
      <c r="E48" s="89"/>
      <c r="F48" s="114"/>
      <c r="G48" s="117"/>
      <c r="H48" s="118"/>
      <c r="I48" s="117"/>
      <c r="J48" s="122"/>
    </row>
    <row r="49" spans="1:10" ht="18" customHeight="1" x14ac:dyDescent="0.55000000000000004">
      <c r="A49" s="81" t="str">
        <f>IF(OR(入力シート!C52&lt;&gt;"",入力シート!C58&lt;&gt;"",入力シート!C65&lt;&gt;"",入力シート!C71&lt;&gt;"",入力シート!C77&lt;&gt;""),"➢","")</f>
        <v>➢</v>
      </c>
      <c r="B49" s="128" t="str">
        <f>IF(OR(入力シート!C52&lt;&gt;"",入力シート!C58&lt;&gt;"",入力シート!C65&lt;&gt;"",入力シート!C71&lt;&gt;"",入力シート!C77&lt;&gt;""),"次の河川のキキクルが紫色表示のとき","")</f>
        <v>次の河川のキキクルが紫色表示のとき</v>
      </c>
      <c r="C49" s="128"/>
      <c r="D49" s="128"/>
      <c r="E49" s="129"/>
      <c r="F49" s="114"/>
      <c r="G49" s="117"/>
      <c r="H49" s="118"/>
      <c r="I49" s="117"/>
      <c r="J49" s="122"/>
    </row>
    <row r="50" spans="1:10" ht="18" customHeight="1" x14ac:dyDescent="0.55000000000000004">
      <c r="A50" s="84"/>
      <c r="B50" s="82" t="str">
        <f>IF(ISTEXT(入力シート!C52),入力シート!C52, "")</f>
        <v>安倍川</v>
      </c>
      <c r="C50" s="82" t="str">
        <f>IF(ISTEXT(入力シート!C58),入力シート!C58, "")</f>
        <v>足久保川</v>
      </c>
      <c r="D50" s="82" t="str">
        <f>IF(ISTEXT(入力シート!C65),入力シート!C65, "")</f>
        <v>丸子川</v>
      </c>
      <c r="E50" s="87" t="str">
        <f>IF(ISTEXT(入力シート!C71),入力シート!C71, "")</f>
        <v>継川</v>
      </c>
      <c r="F50" s="114"/>
      <c r="G50" s="117"/>
      <c r="H50" s="118"/>
      <c r="I50" s="117"/>
      <c r="J50" s="122"/>
    </row>
    <row r="51" spans="1:10" x14ac:dyDescent="0.55000000000000004">
      <c r="A51" s="81"/>
      <c r="B51" s="130" t="str">
        <f>IF(ISTEXT(入力シート!C77),入力シート!C77, "")</f>
        <v>草薙川</v>
      </c>
      <c r="C51" s="130"/>
      <c r="D51" s="130"/>
      <c r="E51" s="131"/>
      <c r="F51" s="114"/>
      <c r="G51" s="117"/>
      <c r="H51" s="118"/>
      <c r="I51" s="117"/>
      <c r="J51" s="122"/>
    </row>
    <row r="52" spans="1:10" x14ac:dyDescent="0.55000000000000004">
      <c r="A52" s="81" t="s">
        <v>110</v>
      </c>
      <c r="B52" s="132" t="str">
        <f>入力シート!C32&amp;"学区（地区）に浸水に関する警戒レベル４避難指示の発表"</f>
        <v>葵学区（地区）に浸水に関する警戒レベル４避難指示の発表</v>
      </c>
      <c r="C52" s="133"/>
      <c r="D52" s="133"/>
      <c r="E52" s="134"/>
      <c r="F52" s="114"/>
      <c r="G52" s="117"/>
      <c r="H52" s="118"/>
      <c r="I52" s="117"/>
      <c r="J52" s="122"/>
    </row>
    <row r="53" spans="1:10" ht="18.5" customHeight="1" thickBot="1" x14ac:dyDescent="0.6">
      <c r="A53" s="90"/>
      <c r="B53" s="135"/>
      <c r="C53" s="136"/>
      <c r="D53" s="136"/>
      <c r="E53" s="137"/>
      <c r="F53" s="114"/>
      <c r="G53" s="119"/>
      <c r="H53" s="120"/>
      <c r="I53" s="119"/>
      <c r="J53" s="123"/>
    </row>
    <row r="54" spans="1:10" ht="20" x14ac:dyDescent="0.55000000000000004">
      <c r="A54" s="107" t="s">
        <v>113</v>
      </c>
      <c r="B54" s="108"/>
      <c r="C54" s="108"/>
      <c r="D54" s="108"/>
      <c r="E54" s="108"/>
      <c r="F54" s="108"/>
      <c r="G54" s="108"/>
      <c r="H54" s="108"/>
      <c r="I54" s="108"/>
      <c r="J54" s="108"/>
    </row>
    <row r="55" spans="1:10" ht="22.5" x14ac:dyDescent="0.55000000000000004">
      <c r="A55" s="91" t="s">
        <v>114</v>
      </c>
    </row>
    <row r="56" spans="1:10" ht="22.5" customHeight="1" x14ac:dyDescent="0.55000000000000004">
      <c r="A56" s="109" t="s">
        <v>115</v>
      </c>
      <c r="B56" s="109"/>
      <c r="C56" s="109"/>
      <c r="D56" s="109"/>
      <c r="E56" s="109"/>
      <c r="F56" s="109"/>
      <c r="G56" s="109"/>
      <c r="H56" s="109"/>
      <c r="I56" s="109"/>
      <c r="J56" s="109"/>
    </row>
    <row r="57" spans="1:10" ht="22.5" x14ac:dyDescent="0.55000000000000004">
      <c r="B57" s="91" t="s">
        <v>116</v>
      </c>
    </row>
  </sheetData>
  <mergeCells count="75">
    <mergeCell ref="A2:J3"/>
    <mergeCell ref="G4:J4"/>
    <mergeCell ref="A6:J6"/>
    <mergeCell ref="B9:J9"/>
    <mergeCell ref="B10:F10"/>
    <mergeCell ref="H10:J10"/>
    <mergeCell ref="B11:F11"/>
    <mergeCell ref="H11:J11"/>
    <mergeCell ref="B14:C14"/>
    <mergeCell ref="D14:E14"/>
    <mergeCell ref="G14:H14"/>
    <mergeCell ref="I14:J14"/>
    <mergeCell ref="A22:J22"/>
    <mergeCell ref="A15:A17"/>
    <mergeCell ref="B15:C15"/>
    <mergeCell ref="D15:E15"/>
    <mergeCell ref="F15:F16"/>
    <mergeCell ref="G15:H15"/>
    <mergeCell ref="I15:J15"/>
    <mergeCell ref="B16:C16"/>
    <mergeCell ref="D16:E16"/>
    <mergeCell ref="G16:H16"/>
    <mergeCell ref="I16:J16"/>
    <mergeCell ref="B17:C17"/>
    <mergeCell ref="D17:E17"/>
    <mergeCell ref="F17:H17"/>
    <mergeCell ref="I17:J17"/>
    <mergeCell ref="A20:J20"/>
    <mergeCell ref="B31:E31"/>
    <mergeCell ref="A23:E23"/>
    <mergeCell ref="G23:H23"/>
    <mergeCell ref="I23:J23"/>
    <mergeCell ref="A24:E24"/>
    <mergeCell ref="F24:F31"/>
    <mergeCell ref="G24:H25"/>
    <mergeCell ref="I24:J25"/>
    <mergeCell ref="B25:E25"/>
    <mergeCell ref="C26:E26"/>
    <mergeCell ref="G26:H27"/>
    <mergeCell ref="I26:J27"/>
    <mergeCell ref="C27:E27"/>
    <mergeCell ref="G28:H29"/>
    <mergeCell ref="I28:J29"/>
    <mergeCell ref="B29:E29"/>
    <mergeCell ref="B41:E42"/>
    <mergeCell ref="G41:H42"/>
    <mergeCell ref="I41:J42"/>
    <mergeCell ref="A33:E33"/>
    <mergeCell ref="F33:F42"/>
    <mergeCell ref="G33:H34"/>
    <mergeCell ref="I33:J34"/>
    <mergeCell ref="B34:E34"/>
    <mergeCell ref="G35:H36"/>
    <mergeCell ref="I35:J36"/>
    <mergeCell ref="C36:E36"/>
    <mergeCell ref="G37:H38"/>
    <mergeCell ref="I37:J38"/>
    <mergeCell ref="I39:J40"/>
    <mergeCell ref="B40:E40"/>
    <mergeCell ref="G30:H31"/>
    <mergeCell ref="I30:J31"/>
    <mergeCell ref="A54:J54"/>
    <mergeCell ref="A56:J56"/>
    <mergeCell ref="H1:J1"/>
    <mergeCell ref="A44:E44"/>
    <mergeCell ref="F44:F53"/>
    <mergeCell ref="G44:H53"/>
    <mergeCell ref="I44:J53"/>
    <mergeCell ref="B45:E45"/>
    <mergeCell ref="C47:E47"/>
    <mergeCell ref="B49:E49"/>
    <mergeCell ref="B51:E51"/>
    <mergeCell ref="B52:E53"/>
    <mergeCell ref="B38:E38"/>
    <mergeCell ref="G39:H40"/>
  </mergeCells>
  <phoneticPr fontId="2"/>
  <pageMargins left="0.7" right="0.7" top="0.75" bottom="0.75" header="0.3" footer="0.3"/>
  <pageSetup paperSize="9" scale="64" orientation="portrait" r:id="rId1"/>
  <rowBreaks count="1" manualBreakCount="1">
    <brk id="5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CA27-3AFB-4A51-920B-00E34FF795DB}">
  <dimension ref="A1:H109"/>
  <sheetViews>
    <sheetView topLeftCell="A106" workbookViewId="0">
      <selection activeCell="D24" sqref="D24"/>
    </sheetView>
  </sheetViews>
  <sheetFormatPr defaultRowHeight="18" x14ac:dyDescent="0.55000000000000004"/>
  <cols>
    <col min="1" max="1" width="13.75" customWidth="1"/>
    <col min="2" max="2" width="11.9140625" bestFit="1" customWidth="1"/>
    <col min="5" max="5" width="11.9140625" bestFit="1" customWidth="1"/>
    <col min="6" max="6" width="29.25" bestFit="1" customWidth="1"/>
    <col min="7" max="7" width="27.6640625" customWidth="1"/>
    <col min="8" max="8" width="16.6640625" customWidth="1"/>
  </cols>
  <sheetData>
    <row r="1" spans="1:8" x14ac:dyDescent="0.55000000000000004">
      <c r="A1" s="92" t="s">
        <v>122</v>
      </c>
      <c r="B1" s="92" t="s">
        <v>123</v>
      </c>
      <c r="D1" s="93" t="s">
        <v>124</v>
      </c>
      <c r="E1" s="93" t="s">
        <v>125</v>
      </c>
      <c r="F1" s="93" t="s">
        <v>126</v>
      </c>
      <c r="G1" s="93" t="s">
        <v>127</v>
      </c>
      <c r="H1" s="93" t="s">
        <v>128</v>
      </c>
    </row>
    <row r="2" spans="1:8" x14ac:dyDescent="0.55000000000000004">
      <c r="A2" s="94" t="s">
        <v>59</v>
      </c>
      <c r="B2" s="94" t="s">
        <v>129</v>
      </c>
      <c r="D2" s="95">
        <v>5</v>
      </c>
      <c r="E2" s="95" t="s">
        <v>130</v>
      </c>
      <c r="F2" s="96" t="s">
        <v>131</v>
      </c>
      <c r="G2" s="96" t="s">
        <v>132</v>
      </c>
      <c r="H2" s="95" t="s">
        <v>133</v>
      </c>
    </row>
    <row r="3" spans="1:8" x14ac:dyDescent="0.55000000000000004">
      <c r="A3" s="94" t="s">
        <v>134</v>
      </c>
      <c r="B3" s="94" t="s">
        <v>129</v>
      </c>
      <c r="D3" s="95">
        <v>4</v>
      </c>
      <c r="E3" s="95" t="s">
        <v>135</v>
      </c>
      <c r="F3" s="97" t="s">
        <v>136</v>
      </c>
      <c r="G3" s="97" t="s">
        <v>137</v>
      </c>
      <c r="H3" s="95" t="s">
        <v>138</v>
      </c>
    </row>
    <row r="4" spans="1:8" x14ac:dyDescent="0.55000000000000004">
      <c r="A4" s="94" t="s">
        <v>139</v>
      </c>
      <c r="B4" s="94" t="s">
        <v>127</v>
      </c>
      <c r="D4" s="95">
        <v>3</v>
      </c>
      <c r="E4" s="95" t="s">
        <v>140</v>
      </c>
      <c r="F4" s="97" t="s">
        <v>141</v>
      </c>
      <c r="G4" s="97" t="s">
        <v>142</v>
      </c>
      <c r="H4" s="95" t="s">
        <v>143</v>
      </c>
    </row>
    <row r="5" spans="1:8" x14ac:dyDescent="0.55000000000000004">
      <c r="A5" s="94" t="s">
        <v>144</v>
      </c>
      <c r="B5" s="94" t="s">
        <v>127</v>
      </c>
      <c r="D5" s="95">
        <v>2</v>
      </c>
      <c r="E5" s="95" t="s">
        <v>145</v>
      </c>
      <c r="F5" s="97" t="s">
        <v>146</v>
      </c>
      <c r="G5" s="97" t="s">
        <v>147</v>
      </c>
      <c r="H5" s="95" t="s">
        <v>148</v>
      </c>
    </row>
    <row r="6" spans="1:8" x14ac:dyDescent="0.55000000000000004">
      <c r="A6" s="94" t="s">
        <v>64</v>
      </c>
      <c r="B6" s="94" t="s">
        <v>127</v>
      </c>
      <c r="D6" s="95">
        <v>1</v>
      </c>
      <c r="E6" s="95"/>
      <c r="F6" s="95"/>
      <c r="G6" s="95"/>
      <c r="H6" s="95"/>
    </row>
    <row r="7" spans="1:8" x14ac:dyDescent="0.55000000000000004">
      <c r="A7" s="94" t="s">
        <v>149</v>
      </c>
      <c r="B7" s="94" t="s">
        <v>127</v>
      </c>
    </row>
    <row r="8" spans="1:8" x14ac:dyDescent="0.55000000000000004">
      <c r="A8" s="94" t="s">
        <v>150</v>
      </c>
      <c r="B8" s="94" t="s">
        <v>127</v>
      </c>
    </row>
    <row r="9" spans="1:8" x14ac:dyDescent="0.55000000000000004">
      <c r="A9" s="94" t="s">
        <v>151</v>
      </c>
      <c r="B9" s="94" t="s">
        <v>127</v>
      </c>
      <c r="D9" s="98" t="s">
        <v>152</v>
      </c>
    </row>
    <row r="10" spans="1:8" x14ac:dyDescent="0.55000000000000004">
      <c r="A10" s="94" t="s">
        <v>153</v>
      </c>
      <c r="B10" s="94" t="s">
        <v>127</v>
      </c>
      <c r="D10" s="99" t="s">
        <v>154</v>
      </c>
    </row>
    <row r="11" spans="1:8" x14ac:dyDescent="0.55000000000000004">
      <c r="A11" s="94" t="s">
        <v>155</v>
      </c>
      <c r="B11" s="94" t="s">
        <v>127</v>
      </c>
      <c r="D11" s="99" t="s">
        <v>156</v>
      </c>
    </row>
    <row r="12" spans="1:8" x14ac:dyDescent="0.55000000000000004">
      <c r="A12" s="94" t="s">
        <v>157</v>
      </c>
      <c r="B12" s="94" t="s">
        <v>127</v>
      </c>
      <c r="D12" s="99" t="s">
        <v>158</v>
      </c>
    </row>
    <row r="13" spans="1:8" x14ac:dyDescent="0.55000000000000004">
      <c r="A13" s="94" t="s">
        <v>67</v>
      </c>
      <c r="B13" s="94" t="s">
        <v>127</v>
      </c>
      <c r="D13" s="99" t="s">
        <v>159</v>
      </c>
    </row>
    <row r="14" spans="1:8" x14ac:dyDescent="0.55000000000000004">
      <c r="D14" s="99" t="s">
        <v>160</v>
      </c>
    </row>
    <row r="15" spans="1:8" x14ac:dyDescent="0.55000000000000004">
      <c r="D15" s="99" t="s">
        <v>161</v>
      </c>
    </row>
    <row r="18" spans="1:6" x14ac:dyDescent="0.55000000000000004">
      <c r="A18" s="100" t="s">
        <v>30</v>
      </c>
    </row>
    <row r="19" spans="1:6" x14ac:dyDescent="0.55000000000000004">
      <c r="A19" t="s">
        <v>162</v>
      </c>
    </row>
    <row r="20" spans="1:6" x14ac:dyDescent="0.55000000000000004">
      <c r="A20" t="s">
        <v>163</v>
      </c>
    </row>
    <row r="21" spans="1:6" x14ac:dyDescent="0.55000000000000004">
      <c r="A21" t="s">
        <v>164</v>
      </c>
      <c r="F21" t="s">
        <v>162</v>
      </c>
    </row>
    <row r="22" spans="1:6" x14ac:dyDescent="0.55000000000000004">
      <c r="A22" t="s">
        <v>165</v>
      </c>
      <c r="F22" t="s">
        <v>166</v>
      </c>
    </row>
    <row r="23" spans="1:6" x14ac:dyDescent="0.55000000000000004">
      <c r="A23" t="s">
        <v>167</v>
      </c>
      <c r="F23" t="s">
        <v>164</v>
      </c>
    </row>
    <row r="24" spans="1:6" x14ac:dyDescent="0.55000000000000004">
      <c r="A24" t="s">
        <v>168</v>
      </c>
      <c r="F24" t="s">
        <v>118</v>
      </c>
    </row>
    <row r="25" spans="1:6" x14ac:dyDescent="0.55000000000000004">
      <c r="A25" t="s">
        <v>169</v>
      </c>
      <c r="F25" t="s">
        <v>167</v>
      </c>
    </row>
    <row r="26" spans="1:6" x14ac:dyDescent="0.55000000000000004">
      <c r="A26" t="s">
        <v>170</v>
      </c>
      <c r="F26" t="s">
        <v>171</v>
      </c>
    </row>
    <row r="27" spans="1:6" x14ac:dyDescent="0.55000000000000004">
      <c r="A27" t="s">
        <v>172</v>
      </c>
      <c r="F27" t="s">
        <v>173</v>
      </c>
    </row>
    <row r="28" spans="1:6" x14ac:dyDescent="0.55000000000000004">
      <c r="A28" t="s">
        <v>174</v>
      </c>
      <c r="F28" t="s">
        <v>175</v>
      </c>
    </row>
    <row r="29" spans="1:6" x14ac:dyDescent="0.55000000000000004">
      <c r="A29" t="s">
        <v>176</v>
      </c>
      <c r="F29" t="s">
        <v>177</v>
      </c>
    </row>
    <row r="30" spans="1:6" x14ac:dyDescent="0.55000000000000004">
      <c r="A30" t="s">
        <v>178</v>
      </c>
      <c r="F30" t="s">
        <v>174</v>
      </c>
    </row>
    <row r="31" spans="1:6" x14ac:dyDescent="0.55000000000000004">
      <c r="F31" t="s">
        <v>176</v>
      </c>
    </row>
    <row r="32" spans="1:6" x14ac:dyDescent="0.55000000000000004">
      <c r="F32" t="s">
        <v>179</v>
      </c>
    </row>
    <row r="33" spans="1:6" x14ac:dyDescent="0.55000000000000004">
      <c r="F33" t="s">
        <v>180</v>
      </c>
    </row>
    <row r="34" spans="1:6" x14ac:dyDescent="0.2">
      <c r="A34" s="101" t="s">
        <v>181</v>
      </c>
    </row>
    <row r="35" spans="1:6" x14ac:dyDescent="0.2">
      <c r="A35" s="102" t="s">
        <v>182</v>
      </c>
    </row>
    <row r="36" spans="1:6" x14ac:dyDescent="0.2">
      <c r="A36" s="102" t="s">
        <v>183</v>
      </c>
    </row>
    <row r="37" spans="1:6" x14ac:dyDescent="0.2">
      <c r="A37" s="102" t="s">
        <v>184</v>
      </c>
    </row>
    <row r="38" spans="1:6" x14ac:dyDescent="0.2">
      <c r="A38" s="102" t="s">
        <v>185</v>
      </c>
    </row>
    <row r="39" spans="1:6" x14ac:dyDescent="0.2">
      <c r="A39" s="102" t="s">
        <v>186</v>
      </c>
    </row>
    <row r="40" spans="1:6" x14ac:dyDescent="0.2">
      <c r="A40" s="102" t="s">
        <v>38</v>
      </c>
    </row>
    <row r="41" spans="1:6" x14ac:dyDescent="0.2">
      <c r="A41" s="102" t="s">
        <v>187</v>
      </c>
    </row>
    <row r="42" spans="1:6" x14ac:dyDescent="0.2">
      <c r="A42" s="102" t="s">
        <v>188</v>
      </c>
    </row>
    <row r="43" spans="1:6" x14ac:dyDescent="0.2">
      <c r="A43" s="102" t="s">
        <v>189</v>
      </c>
    </row>
    <row r="44" spans="1:6" x14ac:dyDescent="0.2">
      <c r="A44" s="102" t="s">
        <v>190</v>
      </c>
    </row>
    <row r="45" spans="1:6" x14ac:dyDescent="0.2">
      <c r="A45" s="102" t="s">
        <v>191</v>
      </c>
    </row>
    <row r="46" spans="1:6" x14ac:dyDescent="0.2">
      <c r="A46" s="102" t="s">
        <v>192</v>
      </c>
    </row>
    <row r="47" spans="1:6" x14ac:dyDescent="0.2">
      <c r="A47" s="102" t="s">
        <v>193</v>
      </c>
    </row>
    <row r="48" spans="1:6" x14ac:dyDescent="0.2">
      <c r="A48" s="102" t="s">
        <v>194</v>
      </c>
    </row>
    <row r="49" spans="1:1" x14ac:dyDescent="0.2">
      <c r="A49" s="102" t="s">
        <v>195</v>
      </c>
    </row>
    <row r="50" spans="1:1" x14ac:dyDescent="0.2">
      <c r="A50" s="102" t="s">
        <v>196</v>
      </c>
    </row>
    <row r="51" spans="1:1" x14ac:dyDescent="0.2">
      <c r="A51" s="102" t="s">
        <v>197</v>
      </c>
    </row>
    <row r="52" spans="1:1" x14ac:dyDescent="0.2">
      <c r="A52" s="102" t="s">
        <v>198</v>
      </c>
    </row>
    <row r="53" spans="1:1" x14ac:dyDescent="0.2">
      <c r="A53" s="102" t="s">
        <v>199</v>
      </c>
    </row>
    <row r="54" spans="1:1" x14ac:dyDescent="0.2">
      <c r="A54" s="102" t="s">
        <v>200</v>
      </c>
    </row>
    <row r="55" spans="1:1" x14ac:dyDescent="0.2">
      <c r="A55" s="102" t="s">
        <v>201</v>
      </c>
    </row>
    <row r="56" spans="1:1" x14ac:dyDescent="0.2">
      <c r="A56" s="102" t="s">
        <v>202</v>
      </c>
    </row>
    <row r="57" spans="1:1" x14ac:dyDescent="0.2">
      <c r="A57" s="102" t="s">
        <v>203</v>
      </c>
    </row>
    <row r="58" spans="1:1" x14ac:dyDescent="0.2">
      <c r="A58" s="102" t="s">
        <v>204</v>
      </c>
    </row>
    <row r="59" spans="1:1" x14ac:dyDescent="0.2">
      <c r="A59" s="102" t="s">
        <v>205</v>
      </c>
    </row>
    <row r="60" spans="1:1" x14ac:dyDescent="0.2">
      <c r="A60" s="102" t="s">
        <v>206</v>
      </c>
    </row>
    <row r="61" spans="1:1" x14ac:dyDescent="0.2">
      <c r="A61" s="102" t="s">
        <v>207</v>
      </c>
    </row>
    <row r="62" spans="1:1" x14ac:dyDescent="0.2">
      <c r="A62" s="102" t="s">
        <v>208</v>
      </c>
    </row>
    <row r="63" spans="1:1" x14ac:dyDescent="0.2">
      <c r="A63" s="102" t="s">
        <v>209</v>
      </c>
    </row>
    <row r="64" spans="1:1" x14ac:dyDescent="0.2">
      <c r="A64" s="102" t="s">
        <v>210</v>
      </c>
    </row>
    <row r="65" spans="1:1" x14ac:dyDescent="0.2">
      <c r="A65" s="102" t="s">
        <v>211</v>
      </c>
    </row>
    <row r="66" spans="1:1" x14ac:dyDescent="0.2">
      <c r="A66" s="102" t="s">
        <v>212</v>
      </c>
    </row>
    <row r="67" spans="1:1" x14ac:dyDescent="0.2">
      <c r="A67" s="102" t="s">
        <v>213</v>
      </c>
    </row>
    <row r="68" spans="1:1" x14ac:dyDescent="0.2">
      <c r="A68" s="102" t="s">
        <v>214</v>
      </c>
    </row>
    <row r="69" spans="1:1" x14ac:dyDescent="0.2">
      <c r="A69" s="102" t="s">
        <v>215</v>
      </c>
    </row>
    <row r="70" spans="1:1" x14ac:dyDescent="0.2">
      <c r="A70" s="102" t="s">
        <v>216</v>
      </c>
    </row>
    <row r="71" spans="1:1" x14ac:dyDescent="0.2">
      <c r="A71" s="102" t="s">
        <v>217</v>
      </c>
    </row>
    <row r="72" spans="1:1" x14ac:dyDescent="0.2">
      <c r="A72" s="102" t="s">
        <v>218</v>
      </c>
    </row>
    <row r="73" spans="1:1" x14ac:dyDescent="0.2">
      <c r="A73" s="102" t="s">
        <v>219</v>
      </c>
    </row>
    <row r="74" spans="1:1" x14ac:dyDescent="0.2">
      <c r="A74" s="102" t="s">
        <v>220</v>
      </c>
    </row>
    <row r="75" spans="1:1" x14ac:dyDescent="0.2">
      <c r="A75" s="102" t="s">
        <v>221</v>
      </c>
    </row>
    <row r="76" spans="1:1" x14ac:dyDescent="0.2">
      <c r="A76" s="102" t="s">
        <v>222</v>
      </c>
    </row>
    <row r="77" spans="1:1" x14ac:dyDescent="0.2">
      <c r="A77" s="102" t="s">
        <v>223</v>
      </c>
    </row>
    <row r="78" spans="1:1" x14ac:dyDescent="0.2">
      <c r="A78" s="102" t="s">
        <v>224</v>
      </c>
    </row>
    <row r="79" spans="1:1" x14ac:dyDescent="0.2">
      <c r="A79" s="102" t="s">
        <v>225</v>
      </c>
    </row>
    <row r="80" spans="1:1" x14ac:dyDescent="0.2">
      <c r="A80" s="102" t="s">
        <v>226</v>
      </c>
    </row>
    <row r="81" spans="1:1" x14ac:dyDescent="0.2">
      <c r="A81" s="102" t="s">
        <v>227</v>
      </c>
    </row>
    <row r="82" spans="1:1" x14ac:dyDescent="0.2">
      <c r="A82" s="102" t="s">
        <v>228</v>
      </c>
    </row>
    <row r="83" spans="1:1" x14ac:dyDescent="0.2">
      <c r="A83" s="102" t="s">
        <v>229</v>
      </c>
    </row>
    <row r="84" spans="1:1" x14ac:dyDescent="0.2">
      <c r="A84" s="102" t="s">
        <v>230</v>
      </c>
    </row>
    <row r="85" spans="1:1" x14ac:dyDescent="0.2">
      <c r="A85" s="102" t="s">
        <v>231</v>
      </c>
    </row>
    <row r="86" spans="1:1" x14ac:dyDescent="0.2">
      <c r="A86" s="102" t="s">
        <v>232</v>
      </c>
    </row>
    <row r="87" spans="1:1" x14ac:dyDescent="0.2">
      <c r="A87" s="102" t="s">
        <v>233</v>
      </c>
    </row>
    <row r="88" spans="1:1" x14ac:dyDescent="0.2">
      <c r="A88" s="102" t="s">
        <v>234</v>
      </c>
    </row>
    <row r="89" spans="1:1" x14ac:dyDescent="0.2">
      <c r="A89" s="102" t="s">
        <v>235</v>
      </c>
    </row>
    <row r="90" spans="1:1" x14ac:dyDescent="0.2">
      <c r="A90" s="102" t="s">
        <v>236</v>
      </c>
    </row>
    <row r="91" spans="1:1" x14ac:dyDescent="0.2">
      <c r="A91" s="102" t="s">
        <v>237</v>
      </c>
    </row>
    <row r="92" spans="1:1" x14ac:dyDescent="0.2">
      <c r="A92" s="102" t="s">
        <v>238</v>
      </c>
    </row>
    <row r="93" spans="1:1" x14ac:dyDescent="0.2">
      <c r="A93" s="102" t="s">
        <v>239</v>
      </c>
    </row>
    <row r="94" spans="1:1" x14ac:dyDescent="0.2">
      <c r="A94" s="102" t="s">
        <v>240</v>
      </c>
    </row>
    <row r="95" spans="1:1" x14ac:dyDescent="0.2">
      <c r="A95" s="102" t="s">
        <v>241</v>
      </c>
    </row>
    <row r="96" spans="1:1" x14ac:dyDescent="0.2">
      <c r="A96" s="102" t="s">
        <v>242</v>
      </c>
    </row>
    <row r="97" spans="1:1" x14ac:dyDescent="0.2">
      <c r="A97" s="102" t="s">
        <v>243</v>
      </c>
    </row>
    <row r="98" spans="1:1" x14ac:dyDescent="0.2">
      <c r="A98" s="102" t="s">
        <v>244</v>
      </c>
    </row>
    <row r="99" spans="1:1" x14ac:dyDescent="0.2">
      <c r="A99" s="102" t="s">
        <v>245</v>
      </c>
    </row>
    <row r="100" spans="1:1" x14ac:dyDescent="0.2">
      <c r="A100" s="102" t="s">
        <v>246</v>
      </c>
    </row>
    <row r="101" spans="1:1" x14ac:dyDescent="0.2">
      <c r="A101" s="102" t="s">
        <v>247</v>
      </c>
    </row>
    <row r="102" spans="1:1" x14ac:dyDescent="0.2">
      <c r="A102" s="102" t="s">
        <v>248</v>
      </c>
    </row>
    <row r="103" spans="1:1" x14ac:dyDescent="0.2">
      <c r="A103" s="102" t="s">
        <v>249</v>
      </c>
    </row>
    <row r="104" spans="1:1" x14ac:dyDescent="0.2">
      <c r="A104" s="102" t="s">
        <v>250</v>
      </c>
    </row>
    <row r="105" spans="1:1" x14ac:dyDescent="0.2">
      <c r="A105" s="102" t="s">
        <v>251</v>
      </c>
    </row>
    <row r="106" spans="1:1" x14ac:dyDescent="0.2">
      <c r="A106" s="102" t="s">
        <v>252</v>
      </c>
    </row>
    <row r="107" spans="1:1" x14ac:dyDescent="0.2">
      <c r="A107" s="102" t="s">
        <v>253</v>
      </c>
    </row>
    <row r="108" spans="1:1" x14ac:dyDescent="0.2">
      <c r="A108" s="102" t="s">
        <v>254</v>
      </c>
    </row>
    <row r="109" spans="1:1" x14ac:dyDescent="0.2">
      <c r="A109" s="102" t="s">
        <v>255</v>
      </c>
    </row>
  </sheetData>
  <phoneticPr fontId="2"/>
  <conditionalFormatting sqref="A35:A10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出力シート</vt:lpstr>
      <vt:lpstr>Sheet1 </vt:lpstr>
      <vt:lpstr>出力シート!Print_Area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　茉由</dc:creator>
  <cp:lastModifiedBy>大石　茉由</cp:lastModifiedBy>
  <dcterms:created xsi:type="dcterms:W3CDTF">2026-04-16T12:31:28Z</dcterms:created>
  <dcterms:modified xsi:type="dcterms:W3CDTF">2026-06-04T00:51:11Z</dcterms:modified>
</cp:coreProperties>
</file>