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Rvssvfsv101\各課フォルダ\1005010000\07_作業用フォルダ\02_危機計画\02_水防協議会・水防計画\02_水防計画\01_水防計画_2029年度廃棄\避難確保計画簡易作成Excelファイル（洪水・土砂・高潮）\"/>
    </mc:Choice>
  </mc:AlternateContent>
  <xr:revisionPtr revIDLastSave="0" documentId="13_ncr:1_{CC2809A5-9955-48CA-B8D8-7C67DB8C1F22}" xr6:coauthVersionLast="47" xr6:coauthVersionMax="47" xr10:uidLastSave="{00000000-0000-0000-0000-000000000000}"/>
  <bookViews>
    <workbookView xWindow="-690" yWindow="1390" windowWidth="19170" windowHeight="10050" xr2:uid="{00000000-000D-0000-FFFF-FFFF00000000}"/>
  </bookViews>
  <sheets>
    <sheet name="入力シート" sheetId="1" r:id="rId1"/>
    <sheet name="出力シート" sheetId="2" r:id="rId2"/>
    <sheet name="Sheet1" sheetId="3" r:id="rId3"/>
  </sheets>
  <definedNames>
    <definedName name="_xlnm.Print_Area" localSheetId="1">出力シート!$A$1:$J$320</definedName>
    <definedName name="_xlnm.Print_Area" localSheetId="0">入力シート!$A$1:$J$195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C27" i="2"/>
  <c r="A25" i="2"/>
  <c r="C31" i="2"/>
  <c r="D201" i="2"/>
  <c r="D69" i="2" l="1"/>
  <c r="A23" i="2"/>
  <c r="D249" i="2"/>
  <c r="D247" i="2"/>
  <c r="D70" i="2" l="1"/>
  <c r="B158" i="2" l="1"/>
  <c r="A158" i="2" s="1"/>
  <c r="B157" i="2"/>
  <c r="A157" i="2" s="1"/>
  <c r="B156" i="2"/>
  <c r="B166" i="2"/>
  <c r="B145" i="2"/>
  <c r="A145" i="2" s="1"/>
  <c r="B159" i="1"/>
  <c r="B155" i="2"/>
  <c r="B164" i="2"/>
  <c r="B153" i="2"/>
  <c r="B144" i="2"/>
  <c r="A156" i="2" l="1"/>
  <c r="C158" i="2"/>
  <c r="C157" i="2"/>
  <c r="A166" i="2"/>
  <c r="C145" i="2"/>
  <c r="C156" i="2"/>
  <c r="C166" i="2"/>
  <c r="A315" i="2" l="1"/>
  <c r="A311" i="2" l="1"/>
  <c r="D65" i="2" l="1"/>
  <c r="D135" i="2" l="1"/>
  <c r="D134" i="2"/>
  <c r="H66" i="2" l="1"/>
  <c r="F66" i="2"/>
  <c r="C10" i="1"/>
  <c r="L303" i="2" l="1"/>
  <c r="B303" i="2" s="1"/>
  <c r="L297" i="2"/>
  <c r="D297" i="2" s="1"/>
  <c r="L299" i="2"/>
  <c r="D299" i="2" s="1"/>
  <c r="L295" i="2"/>
  <c r="D295" i="2" s="1"/>
  <c r="C103" i="1"/>
  <c r="L291" i="2" s="1"/>
  <c r="L288" i="2"/>
  <c r="D288" i="2" s="1"/>
  <c r="D291" i="2" l="1"/>
  <c r="D250" i="2"/>
  <c r="H247" i="2" l="1"/>
  <c r="F247" i="2"/>
  <c r="D67" i="2"/>
  <c r="B67" i="2"/>
  <c r="B65" i="2"/>
  <c r="A37" i="2" l="1"/>
  <c r="A147" i="2" l="1"/>
</calcChain>
</file>

<file path=xl/sharedStrings.xml><?xml version="1.0" encoding="utf-8"?>
<sst xmlns="http://schemas.openxmlformats.org/spreadsheetml/2006/main" count="468" uniqueCount="308">
  <si>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</si>
  <si>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</si>
  <si>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</si>
  <si>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</si>
  <si>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</si>
  <si>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</si>
  <si>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</si>
  <si>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</si>
  <si>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</si>
  <si>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</si>
  <si>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</si>
  <si>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</si>
  <si>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</si>
  <si>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</si>
  <si>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</si>
  <si>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</si>
  <si>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</si>
  <si>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</si>
  <si>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</si>
  <si>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</si>
  <si>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</si>
  <si>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</si>
  <si>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</si>
  <si>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</si>
  <si>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</si>
  <si>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</si>
  <si>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</si>
  <si>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t>インターネット</t>
    <phoneticPr fontId="9"/>
  </si>
  <si>
    <t>洪水予報</t>
    <phoneticPr fontId="9"/>
  </si>
  <si>
    <t>水位到達情報</t>
    <phoneticPr fontId="9"/>
  </si>
  <si>
    <t>水位情報</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</si>
  <si>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</si>
  <si>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</si>
  <si>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</si>
  <si>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</si>
  <si>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</si>
  <si>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</si>
  <si>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</si>
  <si>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</si>
  <si>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</si>
  <si>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</si>
  <si>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気象情報</t>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</si>
  <si>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</si>
  <si>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</si>
  <si>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</si>
  <si>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</si>
  <si>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</si>
  <si>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</si>
  <si>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</si>
  <si>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</si>
  <si>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</si>
  <si>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</si>
  <si>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</si>
  <si>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</si>
  <si>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</si>
  <si>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</si>
  <si>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</si>
  <si>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</si>
  <si>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</si>
  <si>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</si>
  <si>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</si>
  <si>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</si>
  <si>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</si>
  <si>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</si>
  <si>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</si>
  <si>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</si>
  <si>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</si>
  <si>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</si>
  <si>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</si>
  <si>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</si>
  <si>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</si>
  <si>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</si>
  <si>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</si>
  <si>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</si>
  <si>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</si>
  <si>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</si>
  <si>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</si>
  <si>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</si>
  <si>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</si>
  <si>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</si>
  <si>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</si>
  <si>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</si>
  <si>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</si>
  <si>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</si>
  <si>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</si>
  <si>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</si>
  <si>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</si>
  <si>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</si>
  <si>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</si>
  <si>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</si>
  <si>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</si>
  <si>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</si>
  <si>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</si>
  <si>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</si>
  <si>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</si>
  <si>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</si>
  <si>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</si>
  <si>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</si>
  <si>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</si>
  <si>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</si>
  <si>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</si>
  <si>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</si>
  <si>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</si>
  <si>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</si>
  <si>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</si>
  <si>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</si>
  <si>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</si>
  <si>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</si>
  <si>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</si>
  <si>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</si>
  <si>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</si>
  <si>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</si>
  <si>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</si>
  <si>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</si>
  <si>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</si>
  <si>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</si>
  <si>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</si>
  <si>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</si>
  <si>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</si>
  <si>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</si>
  <si>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</si>
  <si>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</si>
  <si>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</si>
  <si>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</si>
  <si>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</si>
  <si>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</si>
  <si>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</si>
  <si>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</si>
  <si>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</si>
  <si>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</si>
  <si>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</si>
  <si>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</si>
  <si>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</si>
  <si>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</si>
  <si>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</si>
  <si>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</si>
  <si>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</si>
  <si>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</si>
  <si>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</si>
  <si>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</si>
  <si>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</si>
  <si>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</si>
  <si>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</si>
  <si>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</si>
  <si>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</si>
  <si>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</si>
  <si>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</si>
  <si>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</si>
  <si>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</si>
  <si>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</si>
  <si>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</si>
  <si>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</si>
  <si>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</si>
  <si>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</si>
  <si>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</si>
  <si>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</si>
  <si>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</si>
  <si>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</si>
  <si>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</si>
  <si>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</si>
  <si>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</si>
  <si>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</si>
  <si>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</si>
  <si>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</si>
  <si>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</si>
  <si>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</si>
  <si>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</si>
  <si>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</si>
  <si>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</si>
  <si>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</si>
  <si>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</si>
  <si>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</si>
  <si>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</si>
  <si>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</si>
  <si>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</si>
  <si>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</si>
  <si>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</si>
  <si>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</si>
  <si>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</si>
  <si>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</si>
  <si>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</si>
  <si>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</si>
  <si>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</si>
  <si>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</si>
  <si>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</si>
  <si>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</si>
  <si>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(1)避難先</t>
    <rPh sb="5" eb="6">
      <t>サキ</t>
    </rPh>
    <phoneticPr fontId="9"/>
  </si>
  <si>
    <t>避難場所</t>
    <rPh sb="0" eb="2">
      <t>ヒナン</t>
    </rPh>
    <rPh sb="2" eb="3">
      <t>バ</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</si>
  <si>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</si>
  <si>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</si>
  <si>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インターネット</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</si>
  <si>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</si>
  <si>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</si>
  <si>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</si>
  <si>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</si>
  <si>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</si>
  <si>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</si>
  <si>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</si>
  <si>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徒歩</t>
  </si>
  <si>
    <t>提供される情報に加えて、雨の降り方、施設周辺の水路や道路の状況、斜面に危険な前兆が無いか等、施設内から確認を行う。</t>
    <phoneticPr fontId="9"/>
  </si>
  <si>
    <t>有</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</si>
  <si>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</si>
  <si>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</si>
  <si>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</si>
  <si>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</si>
  <si>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</si>
  <si>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</si>
  <si>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静岡市</t>
    <rPh sb="0" eb="3">
      <t>シズオカシ</t>
    </rPh>
    <phoneticPr fontId="9"/>
  </si>
  <si>
    <t>葵区追手町5番1号</t>
    <rPh sb="0" eb="1">
      <t>アオイ</t>
    </rPh>
    <rPh sb="1" eb="2">
      <t>ク</t>
    </rPh>
    <rPh sb="2" eb="3">
      <t>オ</t>
    </rPh>
    <rPh sb="3" eb="4">
      <t>テ</t>
    </rPh>
    <rPh sb="4" eb="5">
      <t>マチ</t>
    </rPh>
    <rPh sb="6" eb="7">
      <t>バン</t>
    </rPh>
    <rPh sb="8" eb="9">
      <t>ゴウ</t>
    </rPh>
    <phoneticPr fontId="9"/>
  </si>
  <si>
    <t>防災マップ上では、避難所で表示されています。</t>
    <rPh sb="0" eb="2">
      <t>ボウサイ</t>
    </rPh>
    <rPh sb="5" eb="6">
      <t>ジョウ</t>
    </rPh>
    <rPh sb="9" eb="12">
      <t>ヒナンジョ</t>
    </rPh>
    <rPh sb="13" eb="15">
      <t>ヒョウジ</t>
    </rPh>
    <phoneticPr fontId="9"/>
  </si>
  <si>
    <t>洪水や土砂災害時は、緊急避難場所を開放しますので注意して下さい。</t>
    <rPh sb="0" eb="2">
      <t>コウズイ</t>
    </rPh>
    <rPh sb="3" eb="5">
      <t>ドシャ</t>
    </rPh>
    <rPh sb="5" eb="7">
      <t>サイガイ</t>
    </rPh>
    <rPh sb="7" eb="8">
      <t>ジ</t>
    </rPh>
    <rPh sb="10" eb="12">
      <t>キンキュウ</t>
    </rPh>
    <rPh sb="12" eb="14">
      <t>ヒナン</t>
    </rPh>
    <rPh sb="14" eb="16">
      <t>バショ</t>
    </rPh>
    <rPh sb="17" eb="19">
      <t>カイホウ</t>
    </rPh>
    <rPh sb="24" eb="26">
      <t>チュウイ</t>
    </rPh>
    <rPh sb="28" eb="29">
      <t>クダ</t>
    </rPh>
    <phoneticPr fontId="9"/>
  </si>
  <si>
    <t>◎災害ごとに避難の方法は異なります。風水害時の緊急避難場所とする施設を別添一覧により確認して下さい。</t>
    <rPh sb="1" eb="3">
      <t>サイガイ</t>
    </rPh>
    <rPh sb="6" eb="8">
      <t>ヒナン</t>
    </rPh>
    <rPh sb="9" eb="11">
      <t>ホウホウ</t>
    </rPh>
    <rPh sb="12" eb="13">
      <t>コト</t>
    </rPh>
    <rPh sb="18" eb="21">
      <t>フウスイガイ</t>
    </rPh>
    <rPh sb="21" eb="22">
      <t>ジ</t>
    </rPh>
    <rPh sb="23" eb="25">
      <t>キンキュウ</t>
    </rPh>
    <rPh sb="25" eb="27">
      <t>ヒナン</t>
    </rPh>
    <rPh sb="27" eb="29">
      <t>バショ</t>
    </rPh>
    <rPh sb="32" eb="34">
      <t>シセツ</t>
    </rPh>
    <rPh sb="35" eb="37">
      <t>ベッテン</t>
    </rPh>
    <rPh sb="37" eb="39">
      <t>イチラン</t>
    </rPh>
    <rPh sb="42" eb="44">
      <t>カクニン</t>
    </rPh>
    <rPh sb="46" eb="47">
      <t>クダ</t>
    </rPh>
    <phoneticPr fontId="9"/>
  </si>
  <si>
    <t>◎施設及び避難先の位置と、施設から避難先までの避難ルートを貼り付けて下さい。</t>
    <rPh sb="7" eb="8">
      <t>サキ</t>
    </rPh>
    <rPh sb="19" eb="20">
      <t>サキ</t>
    </rPh>
    <rPh sb="29" eb="30">
      <t>ハ</t>
    </rPh>
    <rPh sb="31" eb="32">
      <t>ツ</t>
    </rPh>
    <rPh sb="34" eb="35">
      <t>クダ</t>
    </rPh>
    <phoneticPr fontId="9"/>
  </si>
  <si>
    <t>静岡市は、「避難勧告」などの避難情報を学区、地区単位で発表します。</t>
    <rPh sb="0" eb="3">
      <t>シズオカシ</t>
    </rPh>
    <rPh sb="6" eb="8">
      <t>ヒナン</t>
    </rPh>
    <rPh sb="8" eb="10">
      <t>カンコク</t>
    </rPh>
    <rPh sb="14" eb="16">
      <t>ヒナン</t>
    </rPh>
    <rPh sb="16" eb="18">
      <t>ジョウホウ</t>
    </rPh>
    <rPh sb="19" eb="21">
      <t>ガック</t>
    </rPh>
    <rPh sb="22" eb="24">
      <t>チク</t>
    </rPh>
    <rPh sb="24" eb="26">
      <t>タンイ</t>
    </rPh>
    <rPh sb="27" eb="29">
      <t>ハッピョウ</t>
    </rPh>
    <phoneticPr fontId="9"/>
  </si>
  <si>
    <t>安倍川</t>
    <rPh sb="0" eb="3">
      <t>アベカワ</t>
    </rPh>
    <phoneticPr fontId="9"/>
  </si>
  <si>
    <t>藁科川</t>
    <rPh sb="0" eb="2">
      <t>ワラシナ</t>
    </rPh>
    <rPh sb="2" eb="3">
      <t>カワ</t>
    </rPh>
    <phoneticPr fontId="9"/>
  </si>
  <si>
    <t>インターネット</t>
    <phoneticPr fontId="9"/>
  </si>
  <si>
    <t>②静岡市から利用者の避難状況や安否情報の提供を求められる場合があるため、情報を整理しておく。</t>
    <rPh sb="1" eb="3">
      <t>シズオカ</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</si>
  <si>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児童を避難させるなど、保護者への連絡体制について適宜記載。</t>
    <rPh sb="0" eb="2">
      <t>ジドウ</t>
    </rPh>
    <rPh sb="3" eb="5">
      <t>ヒナン</t>
    </rPh>
    <rPh sb="11" eb="14">
      <t>ホゴシャ</t>
    </rPh>
    <rPh sb="16" eb="18">
      <t>レンラク</t>
    </rPh>
    <rPh sb="18" eb="20">
      <t>タイセイ</t>
    </rPh>
    <rPh sb="24" eb="26">
      <t>テキギ</t>
    </rPh>
    <rPh sb="26" eb="28">
      <t>キサイ</t>
    </rPh>
    <phoneticPr fontId="9"/>
  </si>
  <si>
    <t>服織、有度など</t>
    <rPh sb="0" eb="2">
      <t>ハトリ</t>
    </rPh>
    <rPh sb="3" eb="5">
      <t>ウド</t>
    </rPh>
    <phoneticPr fontId="9"/>
  </si>
  <si>
    <t>安倍川・藁科川は氾濫危険水位で緊急速報メールあり</t>
    <rPh sb="0" eb="3">
      <t>アベカワ</t>
    </rPh>
    <rPh sb="4" eb="6">
      <t>ワラシナ</t>
    </rPh>
    <rPh sb="6" eb="7">
      <t>カワ</t>
    </rPh>
    <rPh sb="8" eb="10">
      <t>ハンラン</t>
    </rPh>
    <rPh sb="10" eb="12">
      <t>キケン</t>
    </rPh>
    <rPh sb="12" eb="14">
      <t>スイイ</t>
    </rPh>
    <rPh sb="15" eb="17">
      <t>キンキュウ</t>
    </rPh>
    <rPh sb="17" eb="19">
      <t>ソクホウ</t>
    </rPh>
    <phoneticPr fontId="9"/>
  </si>
  <si>
    <t>静岡市防災メール（登録用メールアドレス）　　　　　　　（siz-entry@tokyoanpi.sbs-infosys.com）</t>
    <phoneticPr fontId="9"/>
  </si>
  <si>
    <t>(1)情報収集</t>
    <phoneticPr fontId="9"/>
  </si>
  <si>
    <t>コミュニティFM（FM静岡・マリンパル）</t>
    <rPh sb="11" eb="13">
      <t>シズオカ</t>
    </rPh>
    <phoneticPr fontId="9"/>
  </si>
  <si>
    <t>静岡市防災メール（登録用メールアドレス）　　　　　　　(siz-entry@tokyoanpi.sbs-infosys.com）</t>
    <phoneticPr fontId="9"/>
  </si>
  <si>
    <t>緊急速報メール</t>
    <rPh sb="0" eb="2">
      <t>キンキュウ</t>
    </rPh>
    <rPh sb="2" eb="4">
      <t>ソクホウ</t>
    </rPh>
    <phoneticPr fontId="9"/>
  </si>
  <si>
    <r>
      <t>(2)</t>
    </r>
    <r>
      <rPr>
        <sz val="14"/>
        <color theme="1"/>
        <rFont val="ＭＳ ゴシック"/>
        <family val="3"/>
        <charset val="128"/>
      </rPr>
      <t>情報伝達</t>
    </r>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</si>
  <si>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上階へ避難するなどの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ジョウカイ</t>
    </rPh>
    <rPh sb="96" eb="98">
      <t>ヒナン</t>
    </rPh>
    <rPh sb="103" eb="105">
      <t>オクナイ</t>
    </rPh>
    <rPh sb="105" eb="107">
      <t>アンゼン</t>
    </rPh>
    <rPh sb="107" eb="109">
      <t>カクホ</t>
    </rPh>
    <rPh sb="110" eb="111">
      <t>ハカ</t>
    </rPh>
    <rPh sb="120" eb="122">
      <t>バアイ</t>
    </rPh>
    <rPh sb="124" eb="126">
      <t>ビチク</t>
    </rPh>
    <rPh sb="126" eb="128">
      <t>ブッシ</t>
    </rPh>
    <rPh sb="129" eb="131">
      <t>ヨウイ</t>
    </rPh>
    <phoneticPr fontId="9"/>
  </si>
  <si>
    <t>葵区○○町○○番</t>
    <rPh sb="0" eb="1">
      <t>アオイ</t>
    </rPh>
    <rPh sb="1" eb="2">
      <t>ク</t>
    </rPh>
    <rPh sb="4" eb="5">
      <t>マチ</t>
    </rPh>
    <rPh sb="7" eb="8">
      <t>バン</t>
    </rPh>
    <phoneticPr fontId="9"/>
  </si>
  <si>
    <t>※施設情報</t>
    <rPh sb="1" eb="3">
      <t>シセツ</t>
    </rPh>
    <rPh sb="3" eb="5">
      <t>ジョウホウ</t>
    </rPh>
    <phoneticPr fontId="9"/>
  </si>
  <si>
    <t>※注意体制確立前に、親族への引き渡し時期についても検討する。</t>
    <rPh sb="1" eb="3">
      <t>チュウイ</t>
    </rPh>
    <rPh sb="3" eb="5">
      <t>タイセイ</t>
    </rPh>
    <rPh sb="5" eb="7">
      <t>カクリツ</t>
    </rPh>
    <rPh sb="7" eb="8">
      <t>マエ</t>
    </rPh>
    <rPh sb="10" eb="12">
      <t>シンゾク</t>
    </rPh>
    <rPh sb="14" eb="15">
      <t>ヒ</t>
    </rPh>
    <rPh sb="16" eb="17">
      <t>ワタ</t>
    </rPh>
    <rPh sb="18" eb="20">
      <t>ジキ</t>
    </rPh>
    <rPh sb="25" eb="27">
      <t>ケントウ</t>
    </rPh>
    <phoneticPr fontId="9"/>
  </si>
  <si>
    <t>葵区△△町△△番</t>
    <rPh sb="0" eb="1">
      <t>アオイ</t>
    </rPh>
    <rPh sb="1" eb="2">
      <t>ク</t>
    </rPh>
    <rPh sb="4" eb="5">
      <t>マチ</t>
    </rPh>
    <rPh sb="7" eb="8">
      <t>バン</t>
    </rPh>
    <phoneticPr fontId="9"/>
  </si>
  <si>
    <t>※施設から避難場所へ避難するときは、利用者の部屋単位で避難する。</t>
    <rPh sb="1" eb="3">
      <t>シセツ</t>
    </rPh>
    <rPh sb="5" eb="7">
      <t>ヒナン</t>
    </rPh>
    <rPh sb="7" eb="9">
      <t>バショ</t>
    </rPh>
    <rPh sb="10" eb="12">
      <t>ヒナン</t>
    </rPh>
    <rPh sb="18" eb="21">
      <t>リヨウシャ</t>
    </rPh>
    <rPh sb="22" eb="24">
      <t>ヘヤ</t>
    </rPh>
    <rPh sb="24" eb="26">
      <t>タンイ</t>
    </rPh>
    <rPh sb="27" eb="29">
      <t>ヒナン</t>
    </rPh>
    <phoneticPr fontId="9"/>
  </si>
  <si>
    <t>平日と同じ</t>
  </si>
  <si>
    <t>全従業員</t>
  </si>
  <si>
    <t>6月</t>
    <rPh sb="1" eb="2">
      <t>ガツ</t>
    </rPh>
    <phoneticPr fontId="9"/>
  </si>
  <si>
    <t>○○ケアセンター</t>
    <phoneticPr fontId="9"/>
  </si>
  <si>
    <t>※参考　氾濫危険水位は河川水位情報の設定状況による</t>
    <rPh sb="1" eb="3">
      <t>サンコウ</t>
    </rPh>
    <rPh sb="4" eb="6">
      <t>ハンラン</t>
    </rPh>
    <rPh sb="6" eb="8">
      <t>キケン</t>
    </rPh>
    <rPh sb="8" eb="10">
      <t>スイイ</t>
    </rPh>
    <rPh sb="11" eb="13">
      <t>カセン</t>
    </rPh>
    <rPh sb="13" eb="15">
      <t>スイイ</t>
    </rPh>
    <rPh sb="15" eb="17">
      <t>ジョウホウ</t>
    </rPh>
    <rPh sb="18" eb="20">
      <t>セッテイ</t>
    </rPh>
    <rPh sb="20" eb="22">
      <t>ジョウキョウ</t>
    </rPh>
    <phoneticPr fontId="9"/>
  </si>
  <si>
    <t>所在地区名（避難指示等の発令先学区、地区名）</t>
    <rPh sb="3" eb="4">
      <t>ク</t>
    </rPh>
    <rPh sb="4" eb="5">
      <t>メイ</t>
    </rPh>
    <rPh sb="8" eb="10">
      <t>シジ</t>
    </rPh>
    <rPh sb="15" eb="17">
      <t>ガック</t>
    </rPh>
    <rPh sb="18" eb="20">
      <t>チク</t>
    </rPh>
    <phoneticPr fontId="9"/>
  </si>
  <si>
    <t>気象庁HP（https://www.jma.go.jp/）</t>
    <phoneticPr fontId="9"/>
  </si>
  <si>
    <t xml:space="preserve">静岡県土木総合防災情報サイポスレーダー                 （https://sipos.pref.shizuoka.jp/）                  </t>
    <rPh sb="0" eb="2">
      <t>シズオカ</t>
    </rPh>
    <rPh sb="2" eb="3">
      <t>ケン</t>
    </rPh>
    <rPh sb="3" eb="5">
      <t>ドボク</t>
    </rPh>
    <rPh sb="5" eb="7">
      <t>ソウゴウ</t>
    </rPh>
    <rPh sb="7" eb="9">
      <t>ボウサイ</t>
    </rPh>
    <rPh sb="9" eb="11">
      <t>ジョウホウ</t>
    </rPh>
    <phoneticPr fontId="9"/>
  </si>
  <si>
    <r>
      <t xml:space="preserve">　洪水時の避難先は、静岡市防災情報マップと別添指定緊急避難場所一覧を確認し、以下の場所とする。
</t>
    </r>
    <r>
      <rPr>
        <sz val="12"/>
        <color theme="1"/>
        <rFont val="ＭＳ ゴシック"/>
        <family val="3"/>
        <charset val="128"/>
      </rPr>
      <t xml:space="preserve">「静岡市防災情報マップ」（洪水ひなん地図・浸水ひなん地図）
https://www2.wagmap.jp/shizuoka-hazard/ 　　　　
</t>
    </r>
    <rPh sb="1" eb="4">
      <t>コウズイジ</t>
    </rPh>
    <rPh sb="5" eb="7">
      <t>ヒナン</t>
    </rPh>
    <rPh sb="7" eb="8">
      <t>サキ</t>
    </rPh>
    <rPh sb="10" eb="13">
      <t>シズオカシ</t>
    </rPh>
    <rPh sb="13" eb="15">
      <t>ボウサイ</t>
    </rPh>
    <rPh sb="15" eb="17">
      <t>ジョウホウ</t>
    </rPh>
    <rPh sb="21" eb="23">
      <t>ベッテン</t>
    </rPh>
    <rPh sb="23" eb="25">
      <t>シテイ</t>
    </rPh>
    <rPh sb="25" eb="27">
      <t>キンキュウ</t>
    </rPh>
    <rPh sb="27" eb="29">
      <t>ヒナン</t>
    </rPh>
    <rPh sb="29" eb="31">
      <t>バショ</t>
    </rPh>
    <rPh sb="31" eb="33">
      <t>イチラン</t>
    </rPh>
    <rPh sb="34" eb="36">
      <t>カクニン</t>
    </rPh>
    <rPh sb="38" eb="40">
      <t>イカ</t>
    </rPh>
    <rPh sb="41" eb="43">
      <t>バショ</t>
    </rPh>
    <rPh sb="49" eb="52">
      <t>シズオカシ</t>
    </rPh>
    <rPh sb="52" eb="54">
      <t>ボウサイ</t>
    </rPh>
    <rPh sb="54" eb="56">
      <t>ジョウホウ</t>
    </rPh>
    <rPh sb="61" eb="63">
      <t>コウズイ</t>
    </rPh>
    <rPh sb="66" eb="68">
      <t>チズ</t>
    </rPh>
    <rPh sb="69" eb="71">
      <t>シンスイ</t>
    </rPh>
    <rPh sb="74" eb="76">
      <t>チズ</t>
    </rPh>
    <phoneticPr fontId="9"/>
  </si>
  <si>
    <t>河川</t>
    <rPh sb="0" eb="2">
      <t>カセン</t>
    </rPh>
    <phoneticPr fontId="9"/>
  </si>
  <si>
    <t>藁科川上流</t>
    <rPh sb="0" eb="2">
      <t>ワラシナ</t>
    </rPh>
    <rPh sb="2" eb="3">
      <t>カワ</t>
    </rPh>
    <rPh sb="3" eb="5">
      <t>ジョウリュウ</t>
    </rPh>
    <phoneticPr fontId="9"/>
  </si>
  <si>
    <t>足久保川</t>
    <rPh sb="0" eb="3">
      <t>アシクボ</t>
    </rPh>
    <rPh sb="3" eb="4">
      <t>カワ</t>
    </rPh>
    <phoneticPr fontId="9"/>
  </si>
  <si>
    <t>巴川</t>
    <rPh sb="0" eb="2">
      <t>トモエカワ</t>
    </rPh>
    <phoneticPr fontId="9"/>
  </si>
  <si>
    <t>大沢川</t>
    <rPh sb="0" eb="2">
      <t>オオサワ</t>
    </rPh>
    <rPh sb="2" eb="3">
      <t>ガワ</t>
    </rPh>
    <phoneticPr fontId="9"/>
  </si>
  <si>
    <t>長尾川</t>
    <rPh sb="0" eb="2">
      <t>ナガオ</t>
    </rPh>
    <rPh sb="2" eb="3">
      <t>ガワ</t>
    </rPh>
    <phoneticPr fontId="9"/>
  </si>
  <si>
    <t>丸子川</t>
    <rPh sb="0" eb="3">
      <t>マリコガワ</t>
    </rPh>
    <phoneticPr fontId="9"/>
  </si>
  <si>
    <t>庵原川</t>
    <rPh sb="0" eb="2">
      <t>イハラ</t>
    </rPh>
    <rPh sb="2" eb="3">
      <t>カワ</t>
    </rPh>
    <phoneticPr fontId="9"/>
  </si>
  <si>
    <t>山切川</t>
    <rPh sb="0" eb="1">
      <t>ヤマ</t>
    </rPh>
    <rPh sb="1" eb="3">
      <t>キレカワ</t>
    </rPh>
    <phoneticPr fontId="9"/>
  </si>
  <si>
    <t>興津川</t>
    <rPh sb="0" eb="3">
      <t>オキツカワ</t>
    </rPh>
    <phoneticPr fontId="9"/>
  </si>
  <si>
    <t>富士川</t>
    <rPh sb="0" eb="3">
      <t>フジカワ</t>
    </rPh>
    <phoneticPr fontId="9"/>
  </si>
  <si>
    <t>洪水予報河川</t>
    <rPh sb="0" eb="2">
      <t>コウズイ</t>
    </rPh>
    <rPh sb="2" eb="4">
      <t>ヨホウ</t>
    </rPh>
    <rPh sb="4" eb="6">
      <t>カセン</t>
    </rPh>
    <phoneticPr fontId="9"/>
  </si>
  <si>
    <t>水位周知河川</t>
    <rPh sb="0" eb="6">
      <t>スイイシュウチカセン</t>
    </rPh>
    <phoneticPr fontId="9"/>
  </si>
  <si>
    <t>洪水予報河川の情報発信</t>
    <rPh sb="0" eb="6">
      <t>コウズイヨホウカセン</t>
    </rPh>
    <rPh sb="7" eb="11">
      <t>ジョウホウハッシン</t>
    </rPh>
    <phoneticPr fontId="9"/>
  </si>
  <si>
    <t>氾濫発生情報</t>
    <rPh sb="0" eb="6">
      <t>ハンランハッセイジョウホウ</t>
    </rPh>
    <phoneticPr fontId="9"/>
  </si>
  <si>
    <t>氾濫危険情報</t>
    <rPh sb="0" eb="2">
      <t>ハンラン</t>
    </rPh>
    <rPh sb="2" eb="6">
      <t>キケンジョウホウ</t>
    </rPh>
    <phoneticPr fontId="9"/>
  </si>
  <si>
    <t>氾濫警戒情報</t>
    <rPh sb="0" eb="6">
      <t>ハンランケイカイジョウホウ</t>
    </rPh>
    <phoneticPr fontId="9"/>
  </si>
  <si>
    <t>氾濫注意情報</t>
    <rPh sb="0" eb="6">
      <t>ハンランチュウイジョウホウ</t>
    </rPh>
    <phoneticPr fontId="9"/>
  </si>
  <si>
    <t>レベル</t>
    <phoneticPr fontId="9"/>
  </si>
  <si>
    <t>水位</t>
    <rPh sb="0" eb="2">
      <t>スイイ</t>
    </rPh>
    <phoneticPr fontId="9"/>
  </si>
  <si>
    <t>氾濫発生</t>
    <rPh sb="0" eb="4">
      <t>ハンランハッセイ</t>
    </rPh>
    <phoneticPr fontId="9"/>
  </si>
  <si>
    <t>氾濫危険水位</t>
    <rPh sb="0" eb="6">
      <t>ハンランキケンスイイ</t>
    </rPh>
    <phoneticPr fontId="9"/>
  </si>
  <si>
    <t>避難判断水位</t>
    <rPh sb="0" eb="4">
      <t>ヒナンハンダン</t>
    </rPh>
    <rPh sb="4" eb="6">
      <t>スイイ</t>
    </rPh>
    <phoneticPr fontId="9"/>
  </si>
  <si>
    <t>氾濫注意水位</t>
    <rPh sb="0" eb="4">
      <t>ハンランチュウイ</t>
    </rPh>
    <rPh sb="4" eb="6">
      <t>スイイ</t>
    </rPh>
    <phoneticPr fontId="9"/>
  </si>
  <si>
    <t>種類</t>
    <rPh sb="0" eb="2">
      <t>シュルイ</t>
    </rPh>
    <phoneticPr fontId="9"/>
  </si>
  <si>
    <t>浸水想定区域を持つ洪水予報河川名</t>
    <rPh sb="9" eb="11">
      <t>コウズイ</t>
    </rPh>
    <rPh sb="11" eb="13">
      <t>ヨホウ</t>
    </rPh>
    <rPh sb="13" eb="15">
      <t>カセン</t>
    </rPh>
    <phoneticPr fontId="9"/>
  </si>
  <si>
    <t>浸水想定区域を持つ水位周知河川名</t>
    <rPh sb="9" eb="11">
      <t>スイイ</t>
    </rPh>
    <rPh sb="11" eb="13">
      <t>シュウチ</t>
    </rPh>
    <rPh sb="13" eb="15">
      <t>カセン</t>
    </rPh>
    <phoneticPr fontId="9"/>
  </si>
  <si>
    <t>　対象河川②</t>
    <phoneticPr fontId="9"/>
  </si>
  <si>
    <t>浸水想定区域を持つ水位周知河川名</t>
    <rPh sb="9" eb="13">
      <t>スイイシュウチ</t>
    </rPh>
    <phoneticPr fontId="9"/>
  </si>
  <si>
    <t>安倍川or富士川</t>
    <rPh sb="0" eb="3">
      <t>アベカワ</t>
    </rPh>
    <rPh sb="5" eb="8">
      <t>フジカワ</t>
    </rPh>
    <phoneticPr fontId="9"/>
  </si>
  <si>
    <t>巴川、藁科川等</t>
    <rPh sb="0" eb="2">
      <t>トモエガワ</t>
    </rPh>
    <rPh sb="3" eb="5">
      <t>ワラシナ</t>
    </rPh>
    <rPh sb="5" eb="6">
      <t>カワ</t>
    </rPh>
    <rPh sb="6" eb="7">
      <t>トウ</t>
    </rPh>
    <phoneticPr fontId="9"/>
  </si>
  <si>
    <t>➢</t>
    <phoneticPr fontId="9"/>
  </si>
  <si>
    <t>〇〇小学校　□□生涯学習交流館</t>
    <rPh sb="2" eb="5">
      <t>ショウガッコウ</t>
    </rPh>
    <rPh sb="8" eb="15">
      <t>ショウガイガクシュウコウリュウカン</t>
    </rPh>
    <phoneticPr fontId="9"/>
  </si>
  <si>
    <t>葵区追手町6番2号</t>
    <rPh sb="0" eb="2">
      <t>アオイク</t>
    </rPh>
    <rPh sb="2" eb="3">
      <t>オ</t>
    </rPh>
    <rPh sb="3" eb="4">
      <t>テ</t>
    </rPh>
    <rPh sb="4" eb="5">
      <t>マチ</t>
    </rPh>
    <rPh sb="6" eb="7">
      <t>バン</t>
    </rPh>
    <rPh sb="8" eb="9">
      <t>ゴウ</t>
    </rPh>
    <phoneticPr fontId="9"/>
  </si>
  <si>
    <t>施設の構造</t>
    <rPh sb="0" eb="2">
      <t>シセツ</t>
    </rPh>
    <rPh sb="3" eb="5">
      <t>コウゾウ</t>
    </rPh>
    <phoneticPr fontId="9"/>
  </si>
  <si>
    <t>鉄筋コンクリート造３階建</t>
    <rPh sb="0" eb="2">
      <t>テッキン</t>
    </rPh>
    <rPh sb="8" eb="9">
      <t>ヅクリ</t>
    </rPh>
    <rPh sb="10" eb="12">
      <t>カイダテ</t>
    </rPh>
    <phoneticPr fontId="9"/>
  </si>
  <si>
    <t>鉄筋コンクリート造３階建</t>
    <rPh sb="0" eb="2">
      <t>テッキン</t>
    </rPh>
    <rPh sb="8" eb="9">
      <t>ツク</t>
    </rPh>
    <rPh sb="10" eb="11">
      <t>カイ</t>
    </rPh>
    <rPh sb="11" eb="12">
      <t>タ</t>
    </rPh>
    <phoneticPr fontId="9"/>
  </si>
  <si>
    <t>(避難先が避難了解済み）</t>
    <rPh sb="1" eb="4">
      <t>ヒナンサキ</t>
    </rPh>
    <rPh sb="5" eb="7">
      <t>ヒナン</t>
    </rPh>
    <rPh sb="7" eb="9">
      <t>リョウカイ</t>
    </rPh>
    <rPh sb="9" eb="10">
      <t>ズ</t>
    </rPh>
    <phoneticPr fontId="9"/>
  </si>
  <si>
    <t>避難場所の種類</t>
    <rPh sb="0" eb="4">
      <t>ヒナンバショ</t>
    </rPh>
    <rPh sb="5" eb="7">
      <t>シュルイ</t>
    </rPh>
    <phoneticPr fontId="9"/>
  </si>
  <si>
    <t>避難先が風水害緊急避難場所でない場合、相手方が避難を了承している旨を確認ください</t>
    <rPh sb="0" eb="3">
      <t>ヒナンサキ</t>
    </rPh>
    <rPh sb="4" eb="13">
      <t>フウスイガイキンキュウヒナンバショ</t>
    </rPh>
    <rPh sb="16" eb="18">
      <t>バアイ</t>
    </rPh>
    <rPh sb="19" eb="22">
      <t>アイテガタ</t>
    </rPh>
    <rPh sb="23" eb="25">
      <t>ヒナン</t>
    </rPh>
    <rPh sb="26" eb="28">
      <t>リョウショウ</t>
    </rPh>
    <rPh sb="32" eb="33">
      <t>ムネ</t>
    </rPh>
    <rPh sb="34" eb="36">
      <t>カクニン</t>
    </rPh>
    <phoneticPr fontId="9"/>
  </si>
  <si>
    <t>施設所有者・管理者</t>
    <rPh sb="0" eb="2">
      <t>シセツ</t>
    </rPh>
    <rPh sb="2" eb="5">
      <t>ショユウシャ</t>
    </rPh>
    <rPh sb="6" eb="9">
      <t>カンリシャ</t>
    </rPh>
    <phoneticPr fontId="9"/>
  </si>
  <si>
    <t>〇〇太郎</t>
    <rPh sb="2" eb="4">
      <t>タロウ</t>
    </rPh>
    <phoneticPr fontId="9"/>
  </si>
  <si>
    <t>作成担当者（いる場合）</t>
    <rPh sb="0" eb="5">
      <t>サクセイタントウシャ</t>
    </rPh>
    <rPh sb="8" eb="10">
      <t>バアイ</t>
    </rPh>
    <phoneticPr fontId="9"/>
  </si>
  <si>
    <t>〇〇次郎</t>
    <rPh sb="2" eb="4">
      <t>ジロウ</t>
    </rPh>
    <phoneticPr fontId="9"/>
  </si>
  <si>
    <t>デイサービス/特別養護老人ホーム・・・
子ども園/保育園/幼稚園…</t>
    <rPh sb="7" eb="13">
      <t>トクベツヨウゴロウジン</t>
    </rPh>
    <rPh sb="20" eb="21">
      <t>コ</t>
    </rPh>
    <rPh sb="23" eb="24">
      <t>エン</t>
    </rPh>
    <rPh sb="25" eb="28">
      <t>ホイクエン</t>
    </rPh>
    <rPh sb="29" eb="32">
      <t>ヨウチエン</t>
    </rPh>
    <phoneticPr fontId="9"/>
  </si>
  <si>
    <t>〇〇太郎</t>
    <rPh sb="2" eb="4">
      <t>タロウ</t>
    </rPh>
    <phoneticPr fontId="9"/>
  </si>
  <si>
    <t>保育園</t>
    <rPh sb="0" eb="3">
      <t>ホイクエン</t>
    </rPh>
    <phoneticPr fontId="9"/>
  </si>
  <si>
    <t>葵</t>
    <rPh sb="0" eb="1">
      <t>アオイ</t>
    </rPh>
    <phoneticPr fontId="9"/>
  </si>
  <si>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b/>
        <sz val="12"/>
        <color rgb="FFC00000"/>
        <rFont val="ＭＳ ゴシック"/>
        <family val="3"/>
        <charset val="128"/>
      </rPr>
      <t xml:space="preserve">①　太枠線内のピンク色付けされた部分に入力してください。
②　出力シートの「避難経路」について出力シートを直接編集してください
③　文字つぶれなど無いように、出力シートの修正を行ってください。
④　（紙で提出する場合）３部印刷して提出してください。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10" eb="212">
      <t>フトワク</t>
    </rPh>
    <rPh sb="212" eb="214">
      <t>センナイ</t>
    </rPh>
    <rPh sb="218" eb="219">
      <t>イロ</t>
    </rPh>
    <rPh sb="219" eb="220">
      <t>ヅ</t>
    </rPh>
    <rPh sb="224" eb="226">
      <t>ブブン</t>
    </rPh>
    <rPh sb="227" eb="229">
      <t>ニュウリョク</t>
    </rPh>
    <rPh sb="239" eb="241">
      <t>シュツリョク</t>
    </rPh>
    <rPh sb="246" eb="250">
      <t>ヒナンケイロ</t>
    </rPh>
    <rPh sb="255" eb="257">
      <t>シュツリョク</t>
    </rPh>
    <rPh sb="261" eb="263">
      <t>チョクセツ</t>
    </rPh>
    <rPh sb="263" eb="265">
      <t>ヘンシュウ</t>
    </rPh>
    <rPh sb="274" eb="276">
      <t>モジ</t>
    </rPh>
    <rPh sb="281" eb="282">
      <t>ナ</t>
    </rPh>
    <rPh sb="287" eb="289">
      <t>シュツリョク</t>
    </rPh>
    <rPh sb="293" eb="295">
      <t>シュウセイ</t>
    </rPh>
    <rPh sb="296" eb="297">
      <t>オコナ</t>
    </rPh>
    <rPh sb="308" eb="309">
      <t>カミ</t>
    </rPh>
    <rPh sb="310" eb="312">
      <t>テイシュツ</t>
    </rPh>
    <rPh sb="314" eb="316">
      <t>バアイ</t>
    </rPh>
    <rPh sb="318" eb="319">
      <t>ブ</t>
    </rPh>
    <rPh sb="319" eb="321">
      <t>インサツ</t>
    </rPh>
    <rPh sb="323" eb="325">
      <t>テイシュツ</t>
    </rPh>
    <phoneticPr fontId="9"/>
  </si>
  <si>
    <t>同報無線（電話案内サービス　054-269-5656）</t>
    <rPh sb="0" eb="2">
      <t>ドウホウ</t>
    </rPh>
    <rPh sb="2" eb="4">
      <t>ムセン</t>
    </rPh>
    <rPh sb="5" eb="7">
      <t>デンワ</t>
    </rPh>
    <rPh sb="7" eb="9">
      <t>アンナイ</t>
    </rPh>
    <phoneticPr fontId="9"/>
  </si>
  <si>
    <t xml:space="preserve">同報無線（電話案内サービス　054-269-5656）　　　　　　　　　　テレビ                                                     </t>
    <rPh sb="0" eb="2">
      <t>ドウホウ</t>
    </rPh>
    <rPh sb="2" eb="4">
      <t>ムセン</t>
    </rPh>
    <rPh sb="5" eb="7">
      <t>デンワ</t>
    </rPh>
    <rPh sb="7" eb="9">
      <t>アンナイ</t>
    </rPh>
    <phoneticPr fontId="9"/>
  </si>
  <si>
    <t>　　➣ 静岡市防災情報ポータル
　　　　（https://portal.bosai.city.shizuoka.jp/）</t>
    <phoneticPr fontId="9"/>
  </si>
  <si>
    <t>高齢者等避難
避難指示</t>
    <phoneticPr fontId="9"/>
  </si>
  <si>
    <t>風水害緊急避難場所</t>
  </si>
  <si>
    <t>静岡市立●●●〇小学校</t>
    <rPh sb="0" eb="4">
      <t>シズオカシリツ</t>
    </rPh>
    <rPh sb="8" eb="11">
      <t>ショウガッコウ</t>
    </rPh>
    <phoneticPr fontId="9"/>
  </si>
  <si>
    <t>◇◇次郎</t>
    <rPh sb="2" eb="4">
      <t>ジロウ</t>
    </rPh>
    <phoneticPr fontId="9"/>
  </si>
  <si>
    <t>利用形態</t>
    <rPh sb="0" eb="4">
      <t>リヨウケイタイ</t>
    </rPh>
    <phoneticPr fontId="9"/>
  </si>
  <si>
    <t>施設の種類</t>
    <rPh sb="0" eb="2">
      <t>シセツ</t>
    </rPh>
    <rPh sb="3" eb="5">
      <t>シュルイ</t>
    </rPh>
    <phoneticPr fontId="9"/>
  </si>
  <si>
    <t>通所</t>
  </si>
  <si>
    <t>電話番号</t>
    <rPh sb="0" eb="2">
      <t>デンワ</t>
    </rPh>
    <rPh sb="2" eb="4">
      <t>バンゴウ</t>
    </rPh>
    <phoneticPr fontId="9"/>
  </si>
  <si>
    <t>054-221-1012</t>
    <phoneticPr fontId="9"/>
  </si>
  <si>
    <t>054-221-1012</t>
    <phoneticPr fontId="9"/>
  </si>
  <si>
    <t>➣</t>
    <phoneticPr fontId="9"/>
  </si>
  <si>
    <t>　  ➣ 静岡市防災情報ポータル
　　（https://portal.bosai.city.shizuoka.jp/）</t>
    <phoneticPr fontId="9"/>
  </si>
  <si>
    <t>　  ➣</t>
    <phoneticPr fontId="9"/>
  </si>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</sst>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rgb="FFFF0000"/>
      <name val="ＭＳ ゴシック"/>
      <family val="3"/>
      <charset val="128"/>
    </font>
    <font>
      <sz val="14"/>
      <color rgb="FFFF0000"/>
      <name val="ＭＳ Ｐゴシック"/>
      <family val="2"/>
      <charset val="128"/>
      <scheme val="minor"/>
    </font>
    <font>
      <sz val="11"/>
      <color rgb="FFFF0000"/>
      <name val="ＭＳ ゴシック"/>
      <family val="3"/>
      <charset val="128"/>
    </font>
    <font>
      <sz val="36"/>
      <color theme="1"/>
      <name val="ＭＳ Ｐゴシック"/>
      <family val="2"/>
      <charset val="128"/>
      <scheme val="minor"/>
    </font>
    <font>
      <sz val="14"/>
      <color theme="1"/>
      <name val="ＭＳ 明朝"/>
      <family val="1"/>
      <charset val="128"/>
    </font>
    <font>
      <sz val="14"/>
      <name val="ＭＳ Ｐゴシック"/>
      <family val="3"/>
      <charset val="128"/>
    </font>
    <font>
      <sz val="14"/>
      <name val="Wingdings"/>
      <charset val="2"/>
    </font>
    <font>
      <b/>
      <sz val="12"/>
      <color rgb="FFC00000"/>
      <name val="ＭＳ 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7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s>
  <cellStyleXfs count="1">
    <xf numFmtId="0" fontId="0" fillId="0" borderId="0">
      <alignment vertical="center"/>
    </xf>
  </cellStyleXfs>
  <cellXfs count="37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7" fillId="0" borderId="0" xfId="0" applyFont="1" applyAlignment="1">
      <alignment vertical="center" wrapText="1"/>
    </xf>
    <xf numFmtId="0" fontId="15" fillId="0" borderId="0" xfId="0" applyFont="1">
      <alignment vertical="center"/>
    </xf>
    <xf numFmtId="0" fontId="3" fillId="0" borderId="14" xfId="0" applyFont="1" applyBorder="1" applyAlignment="1">
      <alignment vertical="top"/>
    </xf>
    <xf numFmtId="0" fontId="1" fillId="0" borderId="31" xfId="0" applyFont="1" applyBorder="1">
      <alignment vertical="center"/>
    </xf>
    <xf numFmtId="0" fontId="15" fillId="0" borderId="31" xfId="0" applyFont="1" applyBorder="1">
      <alignment vertical="center"/>
    </xf>
    <xf numFmtId="0" fontId="1" fillId="0" borderId="23" xfId="0" applyFont="1" applyBorder="1">
      <alignment vertical="center"/>
    </xf>
    <xf numFmtId="0" fontId="1" fillId="0" borderId="8" xfId="0" applyFont="1" applyBorder="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11" fillId="4" borderId="44" xfId="0" applyFont="1" applyFill="1" applyBorder="1" applyAlignment="1">
      <alignment vertical="center" wrapText="1"/>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1" fillId="0" borderId="8"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center" wrapText="1"/>
    </xf>
    <xf numFmtId="0" fontId="0" fillId="0" borderId="8" xfId="0" applyBorder="1">
      <alignment vertical="center"/>
    </xf>
    <xf numFmtId="0" fontId="3" fillId="0" borderId="0" xfId="0" applyFont="1" applyAlignment="1">
      <alignment horizontal="right" vertical="center"/>
    </xf>
    <xf numFmtId="0" fontId="16" fillId="0" borderId="0" xfId="0" applyFont="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8"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9" fillId="5" borderId="11" xfId="0" applyFont="1" applyFill="1" applyBorder="1" applyAlignment="1">
      <alignment horizontal="right" vertical="center"/>
    </xf>
    <xf numFmtId="0" fontId="1" fillId="0" borderId="0" xfId="0" applyFont="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8"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20" fillId="0" borderId="0" xfId="0" applyFont="1">
      <alignment vertical="center"/>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1" fillId="0" borderId="0" xfId="0" applyFont="1">
      <alignment vertical="center"/>
    </xf>
    <xf numFmtId="0" fontId="2" fillId="0" borderId="0" xfId="0" applyFont="1">
      <alignment vertical="center"/>
    </xf>
    <xf numFmtId="0" fontId="22" fillId="0" borderId="0" xfId="0" applyFont="1" applyAlignment="1">
      <alignment horizontal="right" vertical="center"/>
    </xf>
    <xf numFmtId="0" fontId="23" fillId="0" borderId="0" xfId="0" applyFont="1" applyAlignment="1">
      <alignment horizontal="right" vertical="center" wrapText="1"/>
    </xf>
    <xf numFmtId="0" fontId="25" fillId="0" borderId="0" xfId="0" applyFont="1">
      <alignment vertical="center"/>
    </xf>
    <xf numFmtId="0" fontId="10" fillId="0" borderId="0" xfId="0" applyFont="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Border="1" applyAlignment="1">
      <alignment vertical="center" shrinkToFit="1"/>
    </xf>
    <xf numFmtId="0" fontId="10" fillId="0" borderId="16" xfId="0" applyFont="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19" xfId="0"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26" fillId="0" borderId="0" xfId="0" applyFont="1">
      <alignment vertical="center"/>
    </xf>
    <xf numFmtId="0" fontId="27" fillId="0" borderId="0" xfId="0" applyFont="1">
      <alignment vertical="center"/>
    </xf>
    <xf numFmtId="0" fontId="7" fillId="0" borderId="0" xfId="0" applyFont="1" applyAlignment="1">
      <alignment horizontal="right" vertical="center" shrinkToFit="1"/>
    </xf>
    <xf numFmtId="0" fontId="7" fillId="0" borderId="3" xfId="0" applyFont="1" applyBorder="1" applyAlignment="1">
      <alignment vertical="center" shrinkToFit="1"/>
    </xf>
    <xf numFmtId="0" fontId="28" fillId="0" borderId="16" xfId="0" applyFont="1" applyBorder="1" applyAlignment="1">
      <alignment horizontal="justify" vertical="center" shrinkToFit="1"/>
    </xf>
    <xf numFmtId="176" fontId="28" fillId="0" borderId="16" xfId="0" applyNumberFormat="1" applyFont="1" applyBorder="1" applyAlignment="1">
      <alignment horizontal="justify" vertical="center" shrinkToFit="1"/>
    </xf>
    <xf numFmtId="0" fontId="3" fillId="0" borderId="31" xfId="0" applyFont="1" applyBorder="1" applyAlignment="1">
      <alignment vertical="top"/>
    </xf>
    <xf numFmtId="0" fontId="3" fillId="0" borderId="17" xfId="0" applyFont="1" applyBorder="1" applyAlignment="1">
      <alignment vertical="top"/>
    </xf>
    <xf numFmtId="0" fontId="1" fillId="0" borderId="3" xfId="0" applyFont="1" applyBorder="1" applyAlignment="1">
      <alignment vertical="center" wrapText="1"/>
    </xf>
    <xf numFmtId="0" fontId="3" fillId="0" borderId="30" xfId="0" applyFont="1" applyBorder="1">
      <alignment vertical="center"/>
    </xf>
    <xf numFmtId="0" fontId="15" fillId="0" borderId="32" xfId="0" applyFont="1" applyBorder="1">
      <alignment vertical="center"/>
    </xf>
    <xf numFmtId="0" fontId="8" fillId="0" borderId="48" xfId="0" applyFont="1" applyBorder="1" applyAlignment="1">
      <alignment horizontal="righ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1" fillId="0" borderId="3"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6" fillId="0" borderId="3" xfId="0" applyFont="1" applyBorder="1" applyAlignment="1">
      <alignment vertical="top" wrapText="1"/>
    </xf>
    <xf numFmtId="0" fontId="16" fillId="0" borderId="6" xfId="0" applyFont="1" applyBorder="1" applyAlignment="1">
      <alignment vertical="top" wrapText="1"/>
    </xf>
    <xf numFmtId="0" fontId="16" fillId="0" borderId="2" xfId="0" applyFont="1" applyBorder="1" applyAlignment="1">
      <alignment vertical="top" wrapText="1"/>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9" borderId="0" xfId="0" applyFill="1">
      <alignment vertical="center"/>
    </xf>
    <xf numFmtId="0" fontId="18" fillId="0" borderId="8" xfId="0" applyFont="1" applyBorder="1" applyAlignment="1">
      <alignment horizontal="right" vertical="center"/>
    </xf>
    <xf numFmtId="0" fontId="32" fillId="0" borderId="8" xfId="0" applyFont="1" applyBorder="1" applyAlignment="1">
      <alignment horizontal="right" vertical="center"/>
    </xf>
    <xf numFmtId="0" fontId="33" fillId="0" borderId="0" xfId="0" applyFont="1" applyAlignment="1">
      <alignment horizontal="left" vertical="center"/>
    </xf>
    <xf numFmtId="0" fontId="34" fillId="0" borderId="0" xfId="0" applyFont="1" applyAlignment="1">
      <alignment horizontal="left" vertical="center"/>
    </xf>
    <xf numFmtId="0" fontId="6" fillId="0" borderId="0" xfId="0" applyFont="1">
      <alignment vertical="center"/>
    </xf>
    <xf numFmtId="0" fontId="7" fillId="0" borderId="12" xfId="0" applyFont="1" applyBorder="1" applyAlignment="1">
      <alignment horizontal="right" vertical="center"/>
    </xf>
    <xf numFmtId="0" fontId="1" fillId="0" borderId="12" xfId="0" applyFont="1" applyBorder="1" applyAlignment="1">
      <alignment horizontal="right" vertical="center"/>
    </xf>
    <xf numFmtId="0" fontId="1" fillId="0" borderId="47"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10" fillId="3" borderId="4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71"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24" fillId="0" borderId="0" xfId="0" applyFont="1" applyAlignment="1">
      <alignment horizontal="center" vertical="center" wrapText="1" shrinkToFit="1"/>
    </xf>
    <xf numFmtId="0" fontId="7" fillId="3" borderId="43"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6" fillId="0" borderId="0" xfId="0" applyFont="1" applyAlignment="1">
      <alignment horizontal="center" vertical="center"/>
    </xf>
    <xf numFmtId="0" fontId="1" fillId="0" borderId="0" xfId="0" applyFont="1" applyAlignment="1">
      <alignment horizontal="left" vertical="center"/>
    </xf>
    <xf numFmtId="0" fontId="1" fillId="0" borderId="12" xfId="0" applyFont="1" applyBorder="1" applyAlignment="1">
      <alignment horizontal="left" vertical="center" wrapText="1"/>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3" fillId="0" borderId="0" xfId="0" applyFont="1">
      <alignment vertical="center"/>
    </xf>
    <xf numFmtId="0" fontId="1" fillId="0" borderId="0" xfId="0" applyFont="1" applyAlignment="1">
      <alignment vertical="top" wrapText="1"/>
    </xf>
    <xf numFmtId="0" fontId="1" fillId="0" borderId="3" xfId="0" applyFont="1" applyBorder="1" applyAlignment="1">
      <alignment vertical="top" wrapText="1"/>
    </xf>
    <xf numFmtId="0" fontId="1" fillId="0" borderId="39" xfId="0" applyFont="1" applyBorder="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top" wrapText="1"/>
    </xf>
    <xf numFmtId="0" fontId="1" fillId="0" borderId="0" xfId="0" applyFont="1">
      <alignment vertical="center"/>
    </xf>
    <xf numFmtId="0" fontId="1" fillId="0" borderId="3" xfId="0" applyFont="1" applyBorder="1" applyAlignment="1">
      <alignment horizontal="left" vertical="center" wrapText="1"/>
    </xf>
    <xf numFmtId="0" fontId="1" fillId="0" borderId="72" xfId="0" applyFont="1" applyBorder="1" applyAlignment="1">
      <alignment vertical="top" wrapText="1"/>
    </xf>
    <xf numFmtId="0" fontId="1" fillId="0" borderId="12" xfId="0" applyFont="1" applyBorder="1">
      <alignment vertical="center"/>
    </xf>
    <xf numFmtId="0" fontId="1" fillId="0" borderId="3" xfId="0" applyFont="1" applyBorder="1">
      <alignment vertical="center"/>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17" xfId="0" applyFont="1" applyBorder="1" applyAlignment="1">
      <alignment horizontal="left" vertical="top" wrapText="1"/>
    </xf>
    <xf numFmtId="0" fontId="1" fillId="0" borderId="35" xfId="0" applyFont="1" applyBorder="1" applyAlignment="1">
      <alignment horizontal="left" vertical="top" wrapTex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40"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vertical="center" wrapText="1"/>
    </xf>
    <xf numFmtId="0" fontId="1" fillId="0" borderId="14" xfId="0" applyFont="1" applyBorder="1">
      <alignment vertical="center"/>
    </xf>
    <xf numFmtId="0" fontId="1" fillId="0" borderId="34" xfId="0" applyFont="1" applyBorder="1">
      <alignment vertical="center"/>
    </xf>
    <xf numFmtId="0" fontId="18" fillId="0" borderId="23" xfId="0" applyFont="1" applyBorder="1" applyAlignment="1">
      <alignment horizontal="center" vertical="center"/>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8" fillId="0" borderId="3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8" fillId="0" borderId="51" xfId="0" applyFont="1" applyBorder="1" applyAlignment="1">
      <alignment horizontal="center" vertical="center"/>
    </xf>
    <xf numFmtId="0" fontId="18" fillId="0" borderId="62" xfId="0" applyFont="1" applyBorder="1" applyAlignment="1">
      <alignment horizontal="center" vertical="center"/>
    </xf>
    <xf numFmtId="0" fontId="3" fillId="0" borderId="25" xfId="0" applyFont="1" applyBorder="1" applyAlignment="1">
      <alignment horizontal="center" vertical="center"/>
    </xf>
    <xf numFmtId="0" fontId="18" fillId="0" borderId="38" xfId="0" applyFont="1" applyBorder="1" applyAlignment="1">
      <alignment horizontal="center" vertical="center"/>
    </xf>
    <xf numFmtId="0" fontId="1" fillId="0" borderId="73" xfId="0" applyFont="1" applyBorder="1" applyAlignment="1">
      <alignment vertical="top" wrapTex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8" xfId="0" applyFont="1" applyBorder="1" applyAlignment="1">
      <alignment horizontal="center" vertical="center" shrinkToFit="1"/>
    </xf>
    <xf numFmtId="0" fontId="5" fillId="0" borderId="0" xfId="0" applyFont="1">
      <alignment vertical="center"/>
    </xf>
    <xf numFmtId="0" fontId="1" fillId="0" borderId="2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9" xfId="0" applyFont="1" applyBorder="1" applyAlignment="1">
      <alignment vertical="top"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8" fillId="0" borderId="4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shrinkToFit="1"/>
    </xf>
    <xf numFmtId="0" fontId="18" fillId="0" borderId="51" xfId="0" applyFont="1" applyBorder="1" applyAlignment="1">
      <alignment horizontal="center" vertical="center" shrinkToFit="1"/>
    </xf>
    <xf numFmtId="0" fontId="7" fillId="0" borderId="3"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 fillId="0" borderId="54"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5" xfId="0" applyFont="1" applyBorder="1" applyAlignment="1">
      <alignment horizontal="left" vertical="top" wrapText="1"/>
    </xf>
    <xf numFmtId="0" fontId="1" fillId="0" borderId="63" xfId="0" applyFont="1" applyBorder="1" applyAlignment="1">
      <alignment horizontal="left" vertical="top" wrapText="1"/>
    </xf>
    <xf numFmtId="0" fontId="1" fillId="0" borderId="56" xfId="0" applyFont="1" applyBorder="1" applyAlignment="1">
      <alignment horizontal="left" vertical="top" wrapText="1"/>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26" xfId="0" applyFont="1" applyBorder="1" applyAlignment="1">
      <alignment horizontal="left" vertical="top" wrapText="1"/>
    </xf>
    <xf numFmtId="0" fontId="1" fillId="0" borderId="57" xfId="0" applyFont="1" applyBorder="1" applyAlignment="1">
      <alignment vertical="top" wrapText="1"/>
    </xf>
    <xf numFmtId="0" fontId="1" fillId="0" borderId="59" xfId="0" applyFont="1" applyBorder="1" applyAlignment="1">
      <alignmen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61" xfId="0" applyFont="1" applyBorder="1" applyAlignment="1">
      <alignment vertical="top" wrapText="1"/>
    </xf>
    <xf numFmtId="0" fontId="1" fillId="0" borderId="29" xfId="0" applyFont="1" applyBorder="1" applyAlignment="1">
      <alignment vertical="top" wrapText="1"/>
    </xf>
    <xf numFmtId="0" fontId="1" fillId="0" borderId="57" xfId="0" applyFont="1" applyBorder="1">
      <alignment vertical="center"/>
    </xf>
    <xf numFmtId="0" fontId="1" fillId="0" borderId="58" xfId="0" applyFont="1" applyBorder="1">
      <alignment vertical="center"/>
    </xf>
    <xf numFmtId="0" fontId="1" fillId="0" borderId="59" xfId="0" applyFont="1" applyBorder="1">
      <alignment vertical="center"/>
    </xf>
    <xf numFmtId="0" fontId="3" fillId="0" borderId="21" xfId="0" applyFont="1" applyBorder="1" applyAlignment="1">
      <alignment horizontal="center" vertical="center"/>
    </xf>
    <xf numFmtId="0" fontId="18" fillId="0" borderId="52" xfId="0" applyFont="1" applyBorder="1" applyAlignment="1">
      <alignment horizontal="center" vertical="center"/>
    </xf>
    <xf numFmtId="0" fontId="1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8" fillId="0" borderId="40" xfId="0" applyFont="1" applyBorder="1" applyAlignment="1">
      <alignment horizontal="center" vertical="center"/>
    </xf>
    <xf numFmtId="0" fontId="19" fillId="5" borderId="10" xfId="0" applyFont="1" applyFill="1" applyBorder="1" applyAlignment="1">
      <alignment horizontal="center" vertical="center"/>
    </xf>
    <xf numFmtId="0" fontId="19" fillId="5" borderId="4" xfId="0" applyFont="1" applyFill="1" applyBorder="1" applyAlignment="1">
      <alignment horizontal="center" vertical="center"/>
    </xf>
    <xf numFmtId="0" fontId="18" fillId="0" borderId="0" xfId="0" applyFont="1">
      <alignment vertical="center"/>
    </xf>
    <xf numFmtId="0" fontId="18" fillId="0" borderId="42" xfId="0" applyFont="1" applyBorder="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3" fillId="0" borderId="50" xfId="0" applyFont="1" applyBorder="1" applyAlignment="1">
      <alignment horizontal="center" vertical="center"/>
    </xf>
    <xf numFmtId="0" fontId="31" fillId="0" borderId="0" xfId="0" applyFont="1" applyAlignment="1">
      <alignment horizontal="center" vertical="center"/>
    </xf>
    <xf numFmtId="0" fontId="1" fillId="0" borderId="0" xfId="0" applyFont="1" applyAlignment="1">
      <alignment horizontal="left" vertical="center" shrinkToFit="1"/>
    </xf>
    <xf numFmtId="0" fontId="1" fillId="0" borderId="3" xfId="0" applyFont="1" applyBorder="1" applyAlignment="1">
      <alignment horizontal="left" vertical="center" shrinkToFit="1"/>
    </xf>
    <xf numFmtId="0" fontId="3" fillId="0" borderId="3" xfId="0" applyFont="1" applyBorder="1">
      <alignment vertical="center"/>
    </xf>
    <xf numFmtId="0" fontId="1" fillId="0" borderId="4" xfId="0" applyFont="1" applyBorder="1" applyAlignment="1">
      <alignment vertical="center" wrapText="1"/>
    </xf>
    <xf numFmtId="0" fontId="1" fillId="0" borderId="64" xfId="0" applyFont="1" applyBorder="1" applyAlignment="1">
      <alignment vertical="top" wrapText="1"/>
    </xf>
    <xf numFmtId="0" fontId="1" fillId="0" borderId="42" xfId="0" applyFont="1" applyBorder="1" applyAlignment="1">
      <alignment vertical="top" wrapText="1"/>
    </xf>
    <xf numFmtId="0" fontId="1" fillId="0" borderId="52" xfId="0" applyFont="1" applyBorder="1" applyAlignment="1">
      <alignment vertical="top" wrapText="1"/>
    </xf>
    <xf numFmtId="0" fontId="18" fillId="0" borderId="4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C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57785</xdr:colOff>
      <xdr:row>59</xdr:row>
      <xdr:rowOff>62865</xdr:rowOff>
    </xdr:from>
    <xdr:to>
      <xdr:col>10</xdr:col>
      <xdr:colOff>542925</xdr:colOff>
      <xdr:row>63</xdr:row>
      <xdr:rowOff>101600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7525385" y="9552305"/>
          <a:ext cx="485140" cy="6686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34</xdr:row>
      <xdr:rowOff>47625</xdr:rowOff>
    </xdr:from>
    <xdr:to>
      <xdr:col>10</xdr:col>
      <xdr:colOff>600075</xdr:colOff>
      <xdr:row>38</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63</xdr:row>
      <xdr:rowOff>85725</xdr:rowOff>
    </xdr:from>
    <xdr:to>
      <xdr:col>10</xdr:col>
      <xdr:colOff>552450</xdr:colOff>
      <xdr:row>67</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27305</xdr:colOff>
      <xdr:row>29</xdr:row>
      <xdr:rowOff>19685</xdr:rowOff>
    </xdr:from>
    <xdr:to>
      <xdr:col>10</xdr:col>
      <xdr:colOff>512445</xdr:colOff>
      <xdr:row>30</xdr:row>
      <xdr:rowOff>78740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7880985" y="5729605"/>
          <a:ext cx="485140" cy="2724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166</xdr:row>
      <xdr:rowOff>76200</xdr:rowOff>
    </xdr:from>
    <xdr:to>
      <xdr:col>10</xdr:col>
      <xdr:colOff>571500</xdr:colOff>
      <xdr:row>170</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77</xdr:row>
      <xdr:rowOff>95250</xdr:rowOff>
    </xdr:from>
    <xdr:to>
      <xdr:col>10</xdr:col>
      <xdr:colOff>561975</xdr:colOff>
      <xdr:row>81</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114300</xdr:rowOff>
    </xdr:from>
    <xdr:to>
      <xdr:col>10</xdr:col>
      <xdr:colOff>542925</xdr:colOff>
      <xdr:row>73</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210820</xdr:colOff>
      <xdr:row>53</xdr:row>
      <xdr:rowOff>72390</xdr:rowOff>
    </xdr:from>
    <xdr:to>
      <xdr:col>24</xdr:col>
      <xdr:colOff>66040</xdr:colOff>
      <xdr:row>75</xdr:row>
      <xdr:rowOff>11430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2436687" y="10477923"/>
          <a:ext cx="4240953" cy="3393440"/>
          <a:chOff x="12420600" y="8610600"/>
          <a:chExt cx="4597400" cy="3111500"/>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2420600" y="8610600"/>
            <a:ext cx="4597400" cy="3111500"/>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風水害時に市として開設している避難先は</a:t>
            </a:r>
            <a:endParaRPr kumimoji="1" lang="en-US" altLang="ja-JP" sz="1100">
              <a:solidFill>
                <a:sysClr val="windowText" lastClr="000000"/>
              </a:solidFill>
            </a:endParaRPr>
          </a:p>
          <a:p>
            <a:pPr algn="l"/>
            <a:r>
              <a:rPr kumimoji="1" lang="ja-JP" altLang="en-US" sz="1600" b="1" u="sng">
                <a:solidFill>
                  <a:srgbClr val="FF0000"/>
                </a:solidFill>
              </a:rPr>
              <a:t>風水害緊急避難場所</a:t>
            </a:r>
            <a:r>
              <a:rPr kumimoji="1" lang="ja-JP" altLang="en-US" sz="1100">
                <a:solidFill>
                  <a:sysClr val="windowText" lastClr="000000"/>
                </a:solidFill>
              </a:rPr>
              <a:t>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避難所と混同しないように注意してください。</a:t>
            </a:r>
            <a:endParaRPr kumimoji="1" lang="en-US" altLang="ja-JP" sz="1100">
              <a:solidFill>
                <a:sysClr val="windowText" lastClr="000000"/>
              </a:solidFill>
            </a:endParaRP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661900" y="10185400"/>
            <a:ext cx="2848373" cy="1320800"/>
            <a:chOff x="12661900" y="10185400"/>
            <a:chExt cx="2848373" cy="1320800"/>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1900" y="10185400"/>
              <a:ext cx="2848373" cy="1295581"/>
            </a:xfrm>
            <a:prstGeom prst="rect">
              <a:avLst/>
            </a:prstGeom>
          </xdr:spPr>
        </xdr:pic>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738100" y="10883900"/>
              <a:ext cx="2705100" cy="6223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9</xdr:col>
      <xdr:colOff>1006481</xdr:colOff>
      <xdr:row>21</xdr:row>
      <xdr:rowOff>196552</xdr:rowOff>
    </xdr:from>
    <xdr:to>
      <xdr:col>10</xdr:col>
      <xdr:colOff>483833</xdr:colOff>
      <xdr:row>23</xdr:row>
      <xdr:rowOff>45106</xdr:rowOff>
    </xdr:to>
    <xdr:sp macro="" textlink="">
      <xdr:nvSpPr>
        <xdr:cNvPr id="11" name="左矢印 1">
          <a:extLst>
            <a:ext uri="{FF2B5EF4-FFF2-40B4-BE49-F238E27FC236}">
              <a16:creationId xmlns:a16="http://schemas.microsoft.com/office/drawing/2014/main" id="{0CC800BD-3C8B-4315-9695-338FD975FBA5}"/>
            </a:ext>
          </a:extLst>
        </xdr:cNvPr>
        <xdr:cNvSpPr/>
      </xdr:nvSpPr>
      <xdr:spPr>
        <a:xfrm rot="21140395">
          <a:off x="6757041" y="4961592"/>
          <a:ext cx="1580472" cy="1635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812800</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666" y="31760584"/>
          <a:ext cx="601134" cy="1701800"/>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　　　警戒レベル ２ 相当</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825500</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40665" y="33693100"/>
          <a:ext cx="613835" cy="2144184"/>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　　　　　　</a:t>
          </a:r>
          <a:endParaRPr kumimoji="1" lang="en-US" altLang="ja-JP" sz="1400">
            <a:solidFill>
              <a:sysClr val="windowText" lastClr="000000"/>
            </a:solidFill>
          </a:endParaRPr>
        </a:p>
        <a:p>
          <a:pPr algn="ctr"/>
          <a:r>
            <a:rPr kumimoji="1" lang="ja-JP" altLang="en-US" sz="1400">
              <a:solidFill>
                <a:sysClr val="windowText" lastClr="000000"/>
              </a:solidFill>
            </a:rPr>
            <a:t>　警戒レベル ３</a:t>
          </a:r>
          <a:r>
            <a:rPr kumimoji="1" lang="ja-JP" altLang="en-US" sz="1400" baseline="0">
              <a:solidFill>
                <a:sysClr val="windowText" lastClr="000000"/>
              </a:solidFill>
            </a:rPr>
            <a:t> 相当</a:t>
          </a:r>
          <a:endParaRPr kumimoji="1" lang="ja-JP" altLang="en-US" sz="1400">
            <a:solidFill>
              <a:sysClr val="windowText" lastClr="000000"/>
            </a:solidFill>
          </a:endParaRP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812800</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40665" y="36068000"/>
          <a:ext cx="601135" cy="1943100"/>
        </a:xfrm>
        <a:prstGeom prst="roundRect">
          <a:avLst/>
        </a:prstGeom>
        <a:solidFill>
          <a:srgbClr val="CC33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　　　　　　警戒レベル ４ 相当</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660400</xdr:colOff>
      <xdr:row>94</xdr:row>
      <xdr:rowOff>38100</xdr:rowOff>
    </xdr:from>
    <xdr:to>
      <xdr:col>11</xdr:col>
      <xdr:colOff>222250</xdr:colOff>
      <xdr:row>97</xdr:row>
      <xdr:rowOff>22225</xdr:rowOff>
    </xdr:to>
    <xdr:sp macro="" textlink="">
      <xdr:nvSpPr>
        <xdr:cNvPr id="10" name="左矢印 9">
          <a:extLst>
            <a:ext uri="{FF2B5EF4-FFF2-40B4-BE49-F238E27FC236}">
              <a16:creationId xmlns:a16="http://schemas.microsoft.com/office/drawing/2014/main" id="{00000000-0008-0000-0100-00000A000000}"/>
            </a:ext>
          </a:extLst>
        </xdr:cNvPr>
        <xdr:cNvSpPr/>
      </xdr:nvSpPr>
      <xdr:spPr>
        <a:xfrm>
          <a:off x="6832600" y="20840700"/>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88900</xdr:colOff>
      <xdr:row>222</xdr:row>
      <xdr:rowOff>25400</xdr:rowOff>
    </xdr:from>
    <xdr:to>
      <xdr:col>11</xdr:col>
      <xdr:colOff>336550</xdr:colOff>
      <xdr:row>225</xdr:row>
      <xdr:rowOff>22225</xdr:rowOff>
    </xdr:to>
    <xdr:sp macro="" textlink="">
      <xdr:nvSpPr>
        <xdr:cNvPr id="11" name="左矢印 10">
          <a:extLst>
            <a:ext uri="{FF2B5EF4-FFF2-40B4-BE49-F238E27FC236}">
              <a16:creationId xmlns:a16="http://schemas.microsoft.com/office/drawing/2014/main" id="{00000000-0008-0000-0100-00000B000000}"/>
            </a:ext>
          </a:extLst>
        </xdr:cNvPr>
        <xdr:cNvSpPr/>
      </xdr:nvSpPr>
      <xdr:spPr>
        <a:xfrm>
          <a:off x="6946900" y="49009300"/>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25400</xdr:colOff>
      <xdr:row>198</xdr:row>
      <xdr:rowOff>50800</xdr:rowOff>
    </xdr:from>
    <xdr:to>
      <xdr:col>11</xdr:col>
      <xdr:colOff>501650</xdr:colOff>
      <xdr:row>201</xdr:row>
      <xdr:rowOff>60325</xdr:rowOff>
    </xdr:to>
    <xdr:sp macro="" textlink="">
      <xdr:nvSpPr>
        <xdr:cNvPr id="12" name="左矢印 11">
          <a:extLst>
            <a:ext uri="{FF2B5EF4-FFF2-40B4-BE49-F238E27FC236}">
              <a16:creationId xmlns:a16="http://schemas.microsoft.com/office/drawing/2014/main" id="{00000000-0008-0000-0100-00000C000000}"/>
            </a:ext>
          </a:extLst>
        </xdr:cNvPr>
        <xdr:cNvSpPr/>
      </xdr:nvSpPr>
      <xdr:spPr>
        <a:xfrm>
          <a:off x="7112000" y="43611800"/>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596900</xdr:colOff>
      <xdr:row>175</xdr:row>
      <xdr:rowOff>152400</xdr:rowOff>
    </xdr:from>
    <xdr:to>
      <xdr:col>5</xdr:col>
      <xdr:colOff>431800</xdr:colOff>
      <xdr:row>178</xdr:row>
      <xdr:rowOff>177800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968500" y="39065200"/>
          <a:ext cx="1892300" cy="673100"/>
        </a:xfrm>
        <a:prstGeom prst="wedgeRectCallout">
          <a:avLst>
            <a:gd name="adj1" fmla="val -43532"/>
            <a:gd name="adj2" fmla="val -1053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施設の実情に応じ必要事項などの記載も可</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xdr:col>
      <xdr:colOff>0</xdr:colOff>
      <xdr:row>110</xdr:row>
      <xdr:rowOff>101599</xdr:rowOff>
    </xdr:from>
    <xdr:to>
      <xdr:col>6</xdr:col>
      <xdr:colOff>101600</xdr:colOff>
      <xdr:row>113</xdr:row>
      <xdr:rowOff>139699</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3429000" y="24561799"/>
          <a:ext cx="787400" cy="723900"/>
        </a:xfrm>
        <a:prstGeom prst="ellipse">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444500</xdr:colOff>
      <xdr:row>118</xdr:row>
      <xdr:rowOff>152399</xdr:rowOff>
    </xdr:from>
    <xdr:to>
      <xdr:col>4</xdr:col>
      <xdr:colOff>381000</xdr:colOff>
      <xdr:row>121</xdr:row>
      <xdr:rowOff>38099</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2501900" y="26441399"/>
          <a:ext cx="622300" cy="571500"/>
        </a:xfrm>
        <a:prstGeom prst="ellipse">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106680</xdr:colOff>
      <xdr:row>72</xdr:row>
      <xdr:rowOff>152400</xdr:rowOff>
    </xdr:from>
    <xdr:to>
      <xdr:col>5</xdr:col>
      <xdr:colOff>624840</xdr:colOff>
      <xdr:row>75</xdr:row>
      <xdr:rowOff>137160</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2004060" y="15659100"/>
          <a:ext cx="1783080" cy="647700"/>
        </a:xfrm>
        <a:prstGeom prst="wedgeRectCallout">
          <a:avLst>
            <a:gd name="adj1" fmla="val -43532"/>
            <a:gd name="adj2" fmla="val -1053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施設の実情に応じ必要事項などの記載も可</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393700</xdr:colOff>
      <xdr:row>255</xdr:row>
      <xdr:rowOff>114300</xdr:rowOff>
    </xdr:from>
    <xdr:to>
      <xdr:col>5</xdr:col>
      <xdr:colOff>228600</xdr:colOff>
      <xdr:row>258</xdr:row>
      <xdr:rowOff>139700</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1765300" y="56095900"/>
          <a:ext cx="1892300" cy="673100"/>
        </a:xfrm>
        <a:prstGeom prst="wedgeRectCallout">
          <a:avLst>
            <a:gd name="adj1" fmla="val -43532"/>
            <a:gd name="adj2" fmla="val -1053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施設の実情に応じ必要事項などの記載も可</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xdr:col>
      <xdr:colOff>285750</xdr:colOff>
      <xdr:row>120</xdr:row>
      <xdr:rowOff>200025</xdr:rowOff>
    </xdr:from>
    <xdr:to>
      <xdr:col>6</xdr:col>
      <xdr:colOff>333375</xdr:colOff>
      <xdr:row>124</xdr:row>
      <xdr:rowOff>200025</xdr:rowOff>
    </xdr:to>
    <xdr:cxnSp macro="">
      <xdr:nvCxnSpPr>
        <xdr:cNvPr id="27" name="カギ線コネクタ 26">
          <a:extLst>
            <a:ext uri="{FF2B5EF4-FFF2-40B4-BE49-F238E27FC236}">
              <a16:creationId xmlns:a16="http://schemas.microsoft.com/office/drawing/2014/main" id="{00000000-0008-0000-0100-00001B000000}"/>
            </a:ext>
          </a:extLst>
        </xdr:cNvPr>
        <xdr:cNvCxnSpPr/>
      </xdr:nvCxnSpPr>
      <xdr:spPr>
        <a:xfrm>
          <a:off x="3714750" y="27117675"/>
          <a:ext cx="914400" cy="91440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102</xdr:row>
      <xdr:rowOff>31749</xdr:rowOff>
    </xdr:from>
    <xdr:to>
      <xdr:col>8</xdr:col>
      <xdr:colOff>571500</xdr:colOff>
      <xdr:row>130</xdr:row>
      <xdr:rowOff>57150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457200" y="22242779"/>
          <a:ext cx="5334000" cy="6431281"/>
          <a:chOff x="457200" y="22834599"/>
          <a:chExt cx="5781675" cy="6426201"/>
        </a:xfrm>
      </xdr:grpSpPr>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457200" y="22834599"/>
            <a:ext cx="5781675" cy="6426201"/>
            <a:chOff x="457200" y="22834599"/>
            <a:chExt cx="5781675" cy="6426201"/>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457200" y="22834599"/>
              <a:ext cx="5781675" cy="6426201"/>
              <a:chOff x="495300" y="22815549"/>
              <a:chExt cx="5781675" cy="6426201"/>
            </a:xfrm>
          </xdr:grpSpPr>
          <xdr:pic>
            <xdr:nvPicPr>
              <xdr:cNvPr id="14" name="図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2815549"/>
                <a:ext cx="5781675" cy="64262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3556000" y="24390350"/>
                <a:ext cx="1298575" cy="3048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○○小学校</a:t>
                </a:r>
              </a:p>
            </xdr:txBody>
          </xdr:sp>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11200" y="25342850"/>
                <a:ext cx="1917700" cy="1066800"/>
              </a:xfrm>
              <a:prstGeom prst="wedgeRoundRectCallout">
                <a:avLst>
                  <a:gd name="adj1" fmla="val 63793"/>
                  <a:gd name="adj2" fmla="val 266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雨が強いとき冠水の可能性あり</a:t>
                </a:r>
                <a:r>
                  <a:rPr kumimoji="1" lang="ja-JP" altLang="en-US" sz="1100" u="sng">
                    <a:solidFill>
                      <a:srgbClr val="FF0000"/>
                    </a:solidFill>
                  </a:rPr>
                  <a:t>（</a:t>
                </a:r>
                <a:r>
                  <a:rPr kumimoji="1" lang="en-US" altLang="ja-JP" sz="1100" u="sng">
                    <a:solidFill>
                      <a:srgbClr val="FF0000"/>
                    </a:solidFill>
                  </a:rPr>
                  <a:t>※</a:t>
                </a:r>
                <a:r>
                  <a:rPr kumimoji="1" lang="ja-JP" altLang="en-US" sz="1100" u="sng">
                    <a:solidFill>
                      <a:srgbClr val="FF0000"/>
                    </a:solidFill>
                  </a:rPr>
                  <a:t>避難経路上の危険個所などを示すことも大切）</a:t>
                </a:r>
              </a:p>
            </xdr:txBody>
          </xdr:sp>
        </xdr:grp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2540000" y="26765249"/>
              <a:ext cx="647700" cy="2032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施設</a:t>
              </a:r>
            </a:p>
          </xdr:txBody>
        </xdr:sp>
      </xdr:grpSp>
      <xdr:sp macro="" textlink="">
        <xdr:nvSpPr>
          <xdr:cNvPr id="28" name="フリーフォーム 27">
            <a:extLst>
              <a:ext uri="{FF2B5EF4-FFF2-40B4-BE49-F238E27FC236}">
                <a16:creationId xmlns:a16="http://schemas.microsoft.com/office/drawing/2014/main" id="{00000000-0008-0000-0100-00001C000000}"/>
              </a:ext>
            </a:extLst>
          </xdr:cNvPr>
          <xdr:cNvSpPr/>
        </xdr:nvSpPr>
        <xdr:spPr>
          <a:xfrm>
            <a:off x="2759723" y="25314776"/>
            <a:ext cx="888352" cy="1821949"/>
          </a:xfrm>
          <a:custGeom>
            <a:avLst/>
            <a:gdLst>
              <a:gd name="connsiteX0" fmla="*/ 888352 w 888352"/>
              <a:gd name="connsiteY0" fmla="*/ 1821949 h 1821949"/>
              <a:gd name="connsiteX1" fmla="*/ 840727 w 888352"/>
              <a:gd name="connsiteY1" fmla="*/ 1755274 h 1821949"/>
              <a:gd name="connsiteX2" fmla="*/ 812152 w 888352"/>
              <a:gd name="connsiteY2" fmla="*/ 1698124 h 1821949"/>
              <a:gd name="connsiteX3" fmla="*/ 726427 w 888352"/>
              <a:gd name="connsiteY3" fmla="*/ 1650499 h 1821949"/>
              <a:gd name="connsiteX4" fmla="*/ 735952 w 888352"/>
              <a:gd name="connsiteY4" fmla="*/ 1593349 h 1821949"/>
              <a:gd name="connsiteX5" fmla="*/ 764527 w 888352"/>
              <a:gd name="connsiteY5" fmla="*/ 1574299 h 1821949"/>
              <a:gd name="connsiteX6" fmla="*/ 678802 w 888352"/>
              <a:gd name="connsiteY6" fmla="*/ 1526674 h 1821949"/>
              <a:gd name="connsiteX7" fmla="*/ 650227 w 888352"/>
              <a:gd name="connsiteY7" fmla="*/ 1498099 h 1821949"/>
              <a:gd name="connsiteX8" fmla="*/ 621652 w 888352"/>
              <a:gd name="connsiteY8" fmla="*/ 1488574 h 1821949"/>
              <a:gd name="connsiteX9" fmla="*/ 593077 w 888352"/>
              <a:gd name="connsiteY9" fmla="*/ 1469524 h 1821949"/>
              <a:gd name="connsiteX10" fmla="*/ 516877 w 888352"/>
              <a:gd name="connsiteY10" fmla="*/ 1450474 h 1821949"/>
              <a:gd name="connsiteX11" fmla="*/ 507352 w 888352"/>
              <a:gd name="connsiteY11" fmla="*/ 1317124 h 1821949"/>
              <a:gd name="connsiteX12" fmla="*/ 526402 w 888352"/>
              <a:gd name="connsiteY12" fmla="*/ 1288549 h 1821949"/>
              <a:gd name="connsiteX13" fmla="*/ 554977 w 888352"/>
              <a:gd name="connsiteY13" fmla="*/ 1269499 h 1821949"/>
              <a:gd name="connsiteX14" fmla="*/ 526402 w 888352"/>
              <a:gd name="connsiteY14" fmla="*/ 1250449 h 1821949"/>
              <a:gd name="connsiteX15" fmla="*/ 478777 w 888352"/>
              <a:gd name="connsiteY15" fmla="*/ 1240924 h 1821949"/>
              <a:gd name="connsiteX16" fmla="*/ 450202 w 888352"/>
              <a:gd name="connsiteY16" fmla="*/ 1231399 h 1821949"/>
              <a:gd name="connsiteX17" fmla="*/ 402577 w 888352"/>
              <a:gd name="connsiteY17" fmla="*/ 1221874 h 1821949"/>
              <a:gd name="connsiteX18" fmla="*/ 354952 w 888352"/>
              <a:gd name="connsiteY18" fmla="*/ 1202824 h 1821949"/>
              <a:gd name="connsiteX19" fmla="*/ 288277 w 888352"/>
              <a:gd name="connsiteY19" fmla="*/ 1183774 h 1821949"/>
              <a:gd name="connsiteX20" fmla="*/ 231127 w 888352"/>
              <a:gd name="connsiteY20" fmla="*/ 1164724 h 1821949"/>
              <a:gd name="connsiteX21" fmla="*/ 145402 w 888352"/>
              <a:gd name="connsiteY21" fmla="*/ 1145674 h 1821949"/>
              <a:gd name="connsiteX22" fmla="*/ 88252 w 888352"/>
              <a:gd name="connsiteY22" fmla="*/ 1126624 h 1821949"/>
              <a:gd name="connsiteX23" fmla="*/ 59677 w 888352"/>
              <a:gd name="connsiteY23" fmla="*/ 1117099 h 1821949"/>
              <a:gd name="connsiteX24" fmla="*/ 31102 w 888352"/>
              <a:gd name="connsiteY24" fmla="*/ 1098049 h 1821949"/>
              <a:gd name="connsiteX25" fmla="*/ 12052 w 888352"/>
              <a:gd name="connsiteY25" fmla="*/ 1069474 h 1821949"/>
              <a:gd name="connsiteX26" fmla="*/ 12052 w 888352"/>
              <a:gd name="connsiteY26" fmla="*/ 964699 h 1821949"/>
              <a:gd name="connsiteX27" fmla="*/ 97777 w 888352"/>
              <a:gd name="connsiteY27" fmla="*/ 917074 h 1821949"/>
              <a:gd name="connsiteX28" fmla="*/ 126352 w 888352"/>
              <a:gd name="connsiteY28" fmla="*/ 898024 h 1821949"/>
              <a:gd name="connsiteX29" fmla="*/ 173977 w 888352"/>
              <a:gd name="connsiteY29" fmla="*/ 497974 h 1821949"/>
              <a:gd name="connsiteX30" fmla="*/ 183502 w 888352"/>
              <a:gd name="connsiteY30" fmla="*/ 469399 h 1821949"/>
              <a:gd name="connsiteX31" fmla="*/ 193027 w 888352"/>
              <a:gd name="connsiteY31" fmla="*/ 431299 h 1821949"/>
              <a:gd name="connsiteX32" fmla="*/ 212077 w 888352"/>
              <a:gd name="connsiteY32" fmla="*/ 374149 h 1821949"/>
              <a:gd name="connsiteX33" fmla="*/ 231127 w 888352"/>
              <a:gd name="connsiteY33" fmla="*/ 316999 h 1821949"/>
              <a:gd name="connsiteX34" fmla="*/ 240652 w 888352"/>
              <a:gd name="connsiteY34" fmla="*/ 288424 h 1821949"/>
              <a:gd name="connsiteX35" fmla="*/ 259702 w 888352"/>
              <a:gd name="connsiteY35" fmla="*/ 259849 h 1821949"/>
              <a:gd name="connsiteX36" fmla="*/ 278752 w 888352"/>
              <a:gd name="connsiteY36" fmla="*/ 202699 h 1821949"/>
              <a:gd name="connsiteX37" fmla="*/ 297802 w 888352"/>
              <a:gd name="connsiteY37" fmla="*/ 145549 h 1821949"/>
              <a:gd name="connsiteX38" fmla="*/ 307327 w 888352"/>
              <a:gd name="connsiteY38" fmla="*/ 116974 h 1821949"/>
              <a:gd name="connsiteX39" fmla="*/ 316852 w 888352"/>
              <a:gd name="connsiteY39" fmla="*/ 59824 h 1821949"/>
              <a:gd name="connsiteX40" fmla="*/ 354952 w 888352"/>
              <a:gd name="connsiteY40" fmla="*/ 2674 h 1821949"/>
              <a:gd name="connsiteX41" fmla="*/ 878827 w 888352"/>
              <a:gd name="connsiteY41" fmla="*/ 2674 h 18219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888352" h="1821949">
                <a:moveTo>
                  <a:pt x="888352" y="1821949"/>
                </a:moveTo>
                <a:cubicBezTo>
                  <a:pt x="835218" y="1689114"/>
                  <a:pt x="903502" y="1833743"/>
                  <a:pt x="840727" y="1755274"/>
                </a:cubicBezTo>
                <a:cubicBezTo>
                  <a:pt x="778752" y="1677805"/>
                  <a:pt x="892446" y="1778418"/>
                  <a:pt x="812152" y="1698124"/>
                </a:cubicBezTo>
                <a:cubicBezTo>
                  <a:pt x="796720" y="1682692"/>
                  <a:pt x="736392" y="1655482"/>
                  <a:pt x="726427" y="1650499"/>
                </a:cubicBezTo>
                <a:cubicBezTo>
                  <a:pt x="729602" y="1631449"/>
                  <a:pt x="727315" y="1610623"/>
                  <a:pt x="735952" y="1593349"/>
                </a:cubicBezTo>
                <a:cubicBezTo>
                  <a:pt x="741072" y="1583110"/>
                  <a:pt x="769647" y="1584538"/>
                  <a:pt x="764527" y="1574299"/>
                </a:cubicBezTo>
                <a:cubicBezTo>
                  <a:pt x="751426" y="1548097"/>
                  <a:pt x="706117" y="1535779"/>
                  <a:pt x="678802" y="1526674"/>
                </a:cubicBezTo>
                <a:cubicBezTo>
                  <a:pt x="669277" y="1517149"/>
                  <a:pt x="661435" y="1505571"/>
                  <a:pt x="650227" y="1498099"/>
                </a:cubicBezTo>
                <a:cubicBezTo>
                  <a:pt x="641873" y="1492530"/>
                  <a:pt x="630632" y="1493064"/>
                  <a:pt x="621652" y="1488574"/>
                </a:cubicBezTo>
                <a:cubicBezTo>
                  <a:pt x="611413" y="1483454"/>
                  <a:pt x="603316" y="1474644"/>
                  <a:pt x="593077" y="1469524"/>
                </a:cubicBezTo>
                <a:cubicBezTo>
                  <a:pt x="573551" y="1459761"/>
                  <a:pt x="534991" y="1454097"/>
                  <a:pt x="516877" y="1450474"/>
                </a:cubicBezTo>
                <a:cubicBezTo>
                  <a:pt x="495859" y="1387420"/>
                  <a:pt x="487526" y="1389819"/>
                  <a:pt x="507352" y="1317124"/>
                </a:cubicBezTo>
                <a:cubicBezTo>
                  <a:pt x="510364" y="1306080"/>
                  <a:pt x="518307" y="1296644"/>
                  <a:pt x="526402" y="1288549"/>
                </a:cubicBezTo>
                <a:cubicBezTo>
                  <a:pt x="534497" y="1280454"/>
                  <a:pt x="545452" y="1275849"/>
                  <a:pt x="554977" y="1269499"/>
                </a:cubicBezTo>
                <a:cubicBezTo>
                  <a:pt x="545452" y="1263149"/>
                  <a:pt x="537121" y="1254469"/>
                  <a:pt x="526402" y="1250449"/>
                </a:cubicBezTo>
                <a:cubicBezTo>
                  <a:pt x="511243" y="1244765"/>
                  <a:pt x="494483" y="1244851"/>
                  <a:pt x="478777" y="1240924"/>
                </a:cubicBezTo>
                <a:cubicBezTo>
                  <a:pt x="469037" y="1238489"/>
                  <a:pt x="459942" y="1233834"/>
                  <a:pt x="450202" y="1231399"/>
                </a:cubicBezTo>
                <a:cubicBezTo>
                  <a:pt x="434496" y="1227472"/>
                  <a:pt x="418084" y="1226526"/>
                  <a:pt x="402577" y="1221874"/>
                </a:cubicBezTo>
                <a:cubicBezTo>
                  <a:pt x="386200" y="1216961"/>
                  <a:pt x="370961" y="1208827"/>
                  <a:pt x="354952" y="1202824"/>
                </a:cubicBezTo>
                <a:cubicBezTo>
                  <a:pt x="312271" y="1186819"/>
                  <a:pt x="338317" y="1198786"/>
                  <a:pt x="288277" y="1183774"/>
                </a:cubicBezTo>
                <a:cubicBezTo>
                  <a:pt x="269043" y="1178004"/>
                  <a:pt x="250818" y="1168662"/>
                  <a:pt x="231127" y="1164724"/>
                </a:cubicBezTo>
                <a:cubicBezTo>
                  <a:pt x="203936" y="1159286"/>
                  <a:pt x="172305" y="1153745"/>
                  <a:pt x="145402" y="1145674"/>
                </a:cubicBezTo>
                <a:cubicBezTo>
                  <a:pt x="126168" y="1139904"/>
                  <a:pt x="107302" y="1132974"/>
                  <a:pt x="88252" y="1126624"/>
                </a:cubicBezTo>
                <a:cubicBezTo>
                  <a:pt x="78727" y="1123449"/>
                  <a:pt x="68031" y="1122668"/>
                  <a:pt x="59677" y="1117099"/>
                </a:cubicBezTo>
                <a:lnTo>
                  <a:pt x="31102" y="1098049"/>
                </a:lnTo>
                <a:cubicBezTo>
                  <a:pt x="24752" y="1088524"/>
                  <a:pt x="17172" y="1079713"/>
                  <a:pt x="12052" y="1069474"/>
                </a:cubicBezTo>
                <a:cubicBezTo>
                  <a:pt x="-3162" y="1039045"/>
                  <a:pt x="-4851" y="993675"/>
                  <a:pt x="12052" y="964699"/>
                </a:cubicBezTo>
                <a:cubicBezTo>
                  <a:pt x="36785" y="922300"/>
                  <a:pt x="65361" y="933282"/>
                  <a:pt x="97777" y="917074"/>
                </a:cubicBezTo>
                <a:cubicBezTo>
                  <a:pt x="108016" y="911954"/>
                  <a:pt x="116827" y="904374"/>
                  <a:pt x="126352" y="898024"/>
                </a:cubicBezTo>
                <a:cubicBezTo>
                  <a:pt x="229744" y="742937"/>
                  <a:pt x="154502" y="877731"/>
                  <a:pt x="173977" y="497974"/>
                </a:cubicBezTo>
                <a:cubicBezTo>
                  <a:pt x="174491" y="487947"/>
                  <a:pt x="180744" y="479053"/>
                  <a:pt x="183502" y="469399"/>
                </a:cubicBezTo>
                <a:cubicBezTo>
                  <a:pt x="187098" y="456812"/>
                  <a:pt x="189265" y="443838"/>
                  <a:pt x="193027" y="431299"/>
                </a:cubicBezTo>
                <a:cubicBezTo>
                  <a:pt x="198797" y="412065"/>
                  <a:pt x="205727" y="393199"/>
                  <a:pt x="212077" y="374149"/>
                </a:cubicBezTo>
                <a:lnTo>
                  <a:pt x="231127" y="316999"/>
                </a:lnTo>
                <a:cubicBezTo>
                  <a:pt x="234302" y="307474"/>
                  <a:pt x="235083" y="296778"/>
                  <a:pt x="240652" y="288424"/>
                </a:cubicBezTo>
                <a:cubicBezTo>
                  <a:pt x="247002" y="278899"/>
                  <a:pt x="255053" y="270310"/>
                  <a:pt x="259702" y="259849"/>
                </a:cubicBezTo>
                <a:cubicBezTo>
                  <a:pt x="267857" y="241499"/>
                  <a:pt x="272402" y="221749"/>
                  <a:pt x="278752" y="202699"/>
                </a:cubicBezTo>
                <a:lnTo>
                  <a:pt x="297802" y="145549"/>
                </a:lnTo>
                <a:cubicBezTo>
                  <a:pt x="300977" y="136024"/>
                  <a:pt x="305676" y="126878"/>
                  <a:pt x="307327" y="116974"/>
                </a:cubicBezTo>
                <a:cubicBezTo>
                  <a:pt x="310502" y="97924"/>
                  <a:pt x="313064" y="78762"/>
                  <a:pt x="316852" y="59824"/>
                </a:cubicBezTo>
                <a:cubicBezTo>
                  <a:pt x="320930" y="39434"/>
                  <a:pt x="322676" y="3787"/>
                  <a:pt x="354952" y="2674"/>
                </a:cubicBezTo>
                <a:cubicBezTo>
                  <a:pt x="529473" y="-3344"/>
                  <a:pt x="704202" y="2674"/>
                  <a:pt x="878827" y="2674"/>
                </a:cubicBezTo>
              </a:path>
            </a:pathLst>
          </a:cu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xdr:col>
      <xdr:colOff>638175</xdr:colOff>
      <xdr:row>109</xdr:row>
      <xdr:rowOff>19050</xdr:rowOff>
    </xdr:from>
    <xdr:ext cx="1228725" cy="692562"/>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009775" y="24422100"/>
          <a:ext cx="1228725" cy="6925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600"/>
            <a:t>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5"/>
  <sheetViews>
    <sheetView tabSelected="1" view="pageBreakPreview" topLeftCell="A49" zoomScale="75" zoomScaleNormal="100" zoomScaleSheetLayoutView="75" workbookViewId="0">
      <selection activeCell="L63" sqref="L63"/>
    </sheetView>
  </sheetViews>
  <sheetFormatPr defaultColWidth="9" defaultRowHeight="14" x14ac:dyDescent="0.2"/>
  <cols>
    <col min="1" max="1" width="4.453125" style="5" customWidth="1"/>
    <col min="2" max="2" width="40" style="5" customWidth="1"/>
    <col min="3" max="3" width="5.6328125" style="5" customWidth="1"/>
    <col min="4" max="4" width="3.453125" style="5" bestFit="1" customWidth="1"/>
    <col min="5" max="5" width="4" style="5" customWidth="1"/>
    <col min="6" max="6" width="3.453125" style="5" bestFit="1" customWidth="1"/>
    <col min="7" max="7" width="2.81640625" style="5" bestFit="1" customWidth="1"/>
    <col min="8" max="8" width="8.26953125" style="5" customWidth="1"/>
    <col min="9" max="9" width="9.90625" style="5" customWidth="1"/>
    <col min="10" max="10" width="30.08984375" style="97" customWidth="1"/>
    <col min="11" max="16384" width="9" style="5"/>
  </cols>
  <sheetData>
    <row r="1" spans="1:10" ht="21" x14ac:dyDescent="0.2">
      <c r="A1" s="88" t="s">
        <v>36</v>
      </c>
      <c r="J1" s="128"/>
    </row>
    <row r="2" spans="1:10" ht="17.25" customHeight="1" x14ac:dyDescent="0.2"/>
    <row r="3" spans="1:10" ht="24" thickBot="1" x14ac:dyDescent="0.25">
      <c r="A3" s="89" t="s">
        <v>101</v>
      </c>
    </row>
    <row r="4" spans="1:10" ht="137.5" customHeight="1" thickBot="1" x14ac:dyDescent="0.25">
      <c r="A4" s="177" t="s">
        <v>290</v>
      </c>
      <c r="B4" s="178"/>
      <c r="C4" s="178"/>
      <c r="D4" s="178"/>
      <c r="E4" s="178"/>
      <c r="F4" s="178"/>
      <c r="G4" s="178"/>
      <c r="H4" s="178"/>
      <c r="I4" s="178"/>
      <c r="J4" s="179"/>
    </row>
    <row r="5" spans="1:10" ht="17.25" customHeight="1" x14ac:dyDescent="0.2"/>
    <row r="6" spans="1:10" ht="17.25" customHeight="1" x14ac:dyDescent="0.2"/>
    <row r="7" spans="1:10" ht="17.25" customHeight="1" x14ac:dyDescent="0.2">
      <c r="A7" s="183" t="s">
        <v>0</v>
      </c>
      <c r="B7" s="176"/>
      <c r="C7" s="176" t="s">
        <v>1</v>
      </c>
      <c r="D7" s="176"/>
      <c r="E7" s="176"/>
      <c r="F7" s="176"/>
      <c r="G7" s="176"/>
      <c r="H7" s="176"/>
      <c r="I7" s="176"/>
      <c r="J7" s="98" t="s">
        <v>2</v>
      </c>
    </row>
    <row r="8" spans="1:10" ht="17.25" customHeight="1" x14ac:dyDescent="0.2">
      <c r="A8" s="171" t="s">
        <v>23</v>
      </c>
      <c r="B8" s="172"/>
      <c r="C8" s="26"/>
      <c r="D8" s="26"/>
      <c r="E8" s="26"/>
      <c r="F8" s="26"/>
      <c r="G8" s="26"/>
      <c r="H8" s="26"/>
      <c r="I8" s="26"/>
      <c r="J8" s="99"/>
    </row>
    <row r="9" spans="1:10" ht="7.5" customHeight="1" thickBot="1" x14ac:dyDescent="0.25">
      <c r="A9" s="31"/>
      <c r="B9" s="29"/>
      <c r="C9" s="29"/>
      <c r="D9" s="29"/>
      <c r="E9" s="29"/>
      <c r="F9" s="29"/>
      <c r="G9" s="29"/>
      <c r="H9" s="29"/>
      <c r="I9" s="29"/>
      <c r="J9" s="100"/>
    </row>
    <row r="10" spans="1:10" s="24" customFormat="1" ht="17.25" customHeight="1" thickBot="1" x14ac:dyDescent="0.25">
      <c r="A10" s="86" t="s">
        <v>161</v>
      </c>
      <c r="B10" s="87" t="s">
        <v>174</v>
      </c>
      <c r="C10" s="116">
        <f ca="1">YEAR(TODAY())</f>
        <v>2024</v>
      </c>
      <c r="D10" s="33" t="s">
        <v>38</v>
      </c>
      <c r="E10" s="116">
        <v>4</v>
      </c>
      <c r="F10" s="33" t="s">
        <v>39</v>
      </c>
      <c r="G10" s="116">
        <v>1</v>
      </c>
      <c r="H10" s="33" t="s">
        <v>40</v>
      </c>
      <c r="I10" s="33"/>
      <c r="J10" s="131">
        <v>43070</v>
      </c>
    </row>
    <row r="11" spans="1:10" s="24" customFormat="1" ht="7.5" customHeight="1" thickBot="1" x14ac:dyDescent="0.25">
      <c r="A11" s="32"/>
      <c r="B11" s="30"/>
      <c r="C11" s="30"/>
      <c r="D11" s="33"/>
      <c r="E11" s="30"/>
      <c r="F11" s="33"/>
      <c r="G11" s="30"/>
      <c r="H11" s="33"/>
      <c r="I11" s="33"/>
      <c r="J11" s="101"/>
    </row>
    <row r="12" spans="1:10" ht="17.25" customHeight="1" thickBot="1" x14ac:dyDescent="0.25">
      <c r="A12" s="52" t="s">
        <v>161</v>
      </c>
      <c r="B12" s="85" t="s">
        <v>175</v>
      </c>
      <c r="C12" s="163" t="s">
        <v>236</v>
      </c>
      <c r="D12" s="164"/>
      <c r="E12" s="164"/>
      <c r="F12" s="164"/>
      <c r="G12" s="164"/>
      <c r="H12" s="164"/>
      <c r="I12" s="165"/>
      <c r="J12" s="130" t="s">
        <v>195</v>
      </c>
    </row>
    <row r="13" spans="1:10" ht="7.5" customHeight="1" thickBot="1" x14ac:dyDescent="0.25">
      <c r="A13" s="35"/>
      <c r="B13" s="44"/>
      <c r="C13" s="36"/>
      <c r="D13" s="36"/>
      <c r="E13" s="36"/>
      <c r="F13" s="36"/>
      <c r="G13" s="36"/>
      <c r="H13" s="36"/>
      <c r="I13" s="36"/>
      <c r="J13" s="102"/>
    </row>
    <row r="14" spans="1:10" ht="17.25" customHeight="1" thickBot="1" x14ac:dyDescent="0.25">
      <c r="A14" s="52" t="s">
        <v>161</v>
      </c>
      <c r="B14" s="85" t="s">
        <v>177</v>
      </c>
      <c r="C14" s="163" t="s">
        <v>207</v>
      </c>
      <c r="D14" s="164"/>
      <c r="E14" s="164"/>
      <c r="F14" s="164"/>
      <c r="G14" s="164"/>
      <c r="H14" s="164"/>
      <c r="I14" s="165"/>
      <c r="J14" s="130" t="s">
        <v>207</v>
      </c>
    </row>
    <row r="15" spans="1:10" ht="7.5" customHeight="1" thickBot="1" x14ac:dyDescent="0.25">
      <c r="A15" s="35"/>
      <c r="B15" s="44"/>
      <c r="C15" s="37"/>
      <c r="D15" s="37"/>
      <c r="E15" s="37"/>
      <c r="F15" s="37"/>
      <c r="G15" s="37"/>
      <c r="H15" s="37"/>
      <c r="I15" s="37"/>
      <c r="J15" s="102"/>
    </row>
    <row r="16" spans="1:10" ht="17.25" customHeight="1" thickBot="1" x14ac:dyDescent="0.25">
      <c r="A16" s="52" t="s">
        <v>161</v>
      </c>
      <c r="B16" s="85" t="s">
        <v>176</v>
      </c>
      <c r="C16" s="163" t="s">
        <v>228</v>
      </c>
      <c r="D16" s="164"/>
      <c r="E16" s="164"/>
      <c r="F16" s="164"/>
      <c r="G16" s="164"/>
      <c r="H16" s="164"/>
      <c r="I16" s="165"/>
      <c r="J16" s="130" t="s">
        <v>208</v>
      </c>
    </row>
    <row r="17" spans="1:16" ht="7.5" customHeight="1" thickBot="1" x14ac:dyDescent="0.25">
      <c r="A17" s="35"/>
      <c r="B17" s="44"/>
      <c r="C17" s="36"/>
      <c r="D17" s="36"/>
      <c r="E17" s="36"/>
      <c r="F17" s="36"/>
      <c r="G17" s="36"/>
      <c r="H17" s="36"/>
      <c r="I17" s="36"/>
      <c r="J17" s="102"/>
    </row>
    <row r="18" spans="1:16" ht="17.25" customHeight="1" thickBot="1" x14ac:dyDescent="0.25">
      <c r="A18" s="52" t="s">
        <v>161</v>
      </c>
      <c r="B18" s="85" t="s">
        <v>301</v>
      </c>
      <c r="C18" s="163" t="s">
        <v>303</v>
      </c>
      <c r="D18" s="164"/>
      <c r="E18" s="164"/>
      <c r="F18" s="164"/>
      <c r="G18" s="164"/>
      <c r="H18" s="164"/>
      <c r="I18" s="165"/>
      <c r="J18" s="130" t="s">
        <v>302</v>
      </c>
    </row>
    <row r="19" spans="1:16" ht="7.5" customHeight="1" thickBot="1" x14ac:dyDescent="0.25">
      <c r="A19" s="35"/>
      <c r="B19" s="44"/>
      <c r="C19" s="36"/>
      <c r="D19" s="36"/>
      <c r="E19" s="36"/>
      <c r="F19" s="36"/>
      <c r="G19" s="36"/>
      <c r="H19" s="36"/>
      <c r="I19" s="36"/>
      <c r="J19" s="102"/>
    </row>
    <row r="20" spans="1:16" ht="17.25" customHeight="1" thickBot="1" x14ac:dyDescent="0.25">
      <c r="A20" s="52" t="s">
        <v>161</v>
      </c>
      <c r="B20" s="85" t="s">
        <v>282</v>
      </c>
      <c r="C20" s="163" t="s">
        <v>287</v>
      </c>
      <c r="D20" s="164"/>
      <c r="E20" s="164"/>
      <c r="F20" s="164"/>
      <c r="G20" s="164"/>
      <c r="H20" s="164"/>
      <c r="I20" s="165"/>
      <c r="J20" s="130" t="s">
        <v>283</v>
      </c>
    </row>
    <row r="21" spans="1:16" ht="7.5" customHeight="1" thickBot="1" x14ac:dyDescent="0.25">
      <c r="A21" s="35"/>
      <c r="B21" s="44"/>
      <c r="C21" s="36"/>
      <c r="D21" s="36"/>
      <c r="E21" s="36"/>
      <c r="F21" s="36"/>
      <c r="G21" s="36"/>
      <c r="H21" s="36"/>
      <c r="I21" s="36"/>
      <c r="J21" s="102"/>
      <c r="L21" s="161" t="s">
        <v>286</v>
      </c>
      <c r="M21" s="162"/>
      <c r="N21" s="162"/>
      <c r="O21" s="162"/>
      <c r="P21" s="162"/>
    </row>
    <row r="22" spans="1:16" ht="17.25" customHeight="1" thickBot="1" x14ac:dyDescent="0.25">
      <c r="A22" s="52" t="s">
        <v>161</v>
      </c>
      <c r="B22" s="85" t="s">
        <v>284</v>
      </c>
      <c r="C22" s="163" t="s">
        <v>297</v>
      </c>
      <c r="D22" s="164"/>
      <c r="E22" s="164"/>
      <c r="F22" s="164"/>
      <c r="G22" s="164"/>
      <c r="H22" s="164"/>
      <c r="I22" s="165"/>
      <c r="J22" s="130" t="s">
        <v>285</v>
      </c>
      <c r="L22" s="162"/>
      <c r="M22" s="162"/>
      <c r="N22" s="162"/>
      <c r="O22" s="162"/>
      <c r="P22" s="162"/>
    </row>
    <row r="23" spans="1:16" ht="7.5" customHeight="1" thickBot="1" x14ac:dyDescent="0.25">
      <c r="A23" s="35"/>
      <c r="B23" s="44"/>
      <c r="C23" s="36"/>
      <c r="D23" s="36"/>
      <c r="E23" s="36"/>
      <c r="F23" s="36"/>
      <c r="G23" s="36"/>
      <c r="H23" s="36"/>
      <c r="I23" s="36"/>
      <c r="J23" s="102"/>
      <c r="L23" s="162"/>
      <c r="M23" s="162"/>
      <c r="N23" s="162"/>
      <c r="O23" s="162"/>
      <c r="P23" s="162"/>
    </row>
    <row r="24" spans="1:16" ht="17.25" customHeight="1" thickBot="1" x14ac:dyDescent="0.25">
      <c r="A24" s="52" t="s">
        <v>161</v>
      </c>
      <c r="B24" s="85" t="s">
        <v>299</v>
      </c>
      <c r="C24" s="163" t="s">
        <v>288</v>
      </c>
      <c r="D24" s="164"/>
      <c r="E24" s="164"/>
      <c r="F24" s="164"/>
      <c r="G24" s="164"/>
      <c r="H24" s="164"/>
      <c r="I24" s="165"/>
      <c r="J24" s="130"/>
      <c r="L24" s="166" t="s">
        <v>213</v>
      </c>
      <c r="M24" s="166"/>
      <c r="N24" s="166"/>
      <c r="O24" s="166"/>
      <c r="P24" s="166"/>
    </row>
    <row r="25" spans="1:16" ht="7.5" customHeight="1" thickBot="1" x14ac:dyDescent="0.25">
      <c r="A25" s="35"/>
      <c r="B25" s="44"/>
      <c r="C25" s="36"/>
      <c r="D25" s="36"/>
      <c r="E25" s="36"/>
      <c r="F25" s="36"/>
      <c r="G25" s="36"/>
      <c r="H25" s="36"/>
      <c r="I25" s="36"/>
      <c r="J25" s="102"/>
      <c r="L25" s="166"/>
      <c r="M25" s="166"/>
      <c r="N25" s="166"/>
      <c r="O25" s="166"/>
      <c r="P25" s="166"/>
    </row>
    <row r="26" spans="1:16" ht="17.25" customHeight="1" thickBot="1" x14ac:dyDescent="0.25">
      <c r="A26" s="52" t="s">
        <v>161</v>
      </c>
      <c r="B26" s="85" t="s">
        <v>298</v>
      </c>
      <c r="C26" s="163" t="s">
        <v>300</v>
      </c>
      <c r="D26" s="164"/>
      <c r="E26" s="164"/>
      <c r="F26" s="164"/>
      <c r="G26" s="164"/>
      <c r="H26" s="164"/>
      <c r="I26" s="165"/>
      <c r="J26" s="130"/>
      <c r="L26" s="166"/>
      <c r="M26" s="166"/>
      <c r="N26" s="166"/>
      <c r="O26" s="166"/>
      <c r="P26" s="166"/>
    </row>
    <row r="27" spans="1:16" ht="7.5" customHeight="1" thickBot="1" x14ac:dyDescent="0.25">
      <c r="A27" s="35"/>
      <c r="B27" s="44"/>
      <c r="C27" s="36"/>
      <c r="D27" s="36"/>
      <c r="E27" s="36"/>
      <c r="F27" s="36"/>
      <c r="G27" s="36"/>
      <c r="H27" s="36"/>
      <c r="I27" s="36"/>
      <c r="J27" s="102"/>
      <c r="L27" s="166"/>
      <c r="M27" s="166"/>
      <c r="N27" s="166"/>
      <c r="O27" s="166"/>
      <c r="P27" s="166"/>
    </row>
    <row r="28" spans="1:16" ht="17.25" customHeight="1" thickBot="1" x14ac:dyDescent="0.25">
      <c r="A28" s="35"/>
      <c r="B28" s="44" t="s">
        <v>276</v>
      </c>
      <c r="C28" s="184" t="s">
        <v>278</v>
      </c>
      <c r="D28" s="185"/>
      <c r="E28" s="185"/>
      <c r="F28" s="185"/>
      <c r="G28" s="185"/>
      <c r="H28" s="185"/>
      <c r="I28" s="186"/>
      <c r="J28" s="130" t="s">
        <v>277</v>
      </c>
      <c r="L28" s="166"/>
      <c r="M28" s="166"/>
      <c r="N28" s="166"/>
      <c r="O28" s="166"/>
      <c r="P28" s="166"/>
    </row>
    <row r="29" spans="1:16" ht="7.5" customHeight="1" thickBot="1" x14ac:dyDescent="0.25">
      <c r="A29" s="35"/>
      <c r="B29" s="44"/>
      <c r="C29" s="36"/>
      <c r="D29" s="36"/>
      <c r="E29" s="36"/>
      <c r="F29" s="36"/>
      <c r="G29" s="36"/>
      <c r="H29" s="36"/>
      <c r="I29" s="36"/>
      <c r="J29" s="102"/>
      <c r="L29" s="166"/>
      <c r="M29" s="166"/>
      <c r="N29" s="166"/>
      <c r="O29" s="166"/>
      <c r="P29" s="166"/>
    </row>
    <row r="30" spans="1:16" ht="17.25" customHeight="1" thickBot="1" x14ac:dyDescent="0.25">
      <c r="A30" s="52" t="s">
        <v>161</v>
      </c>
      <c r="B30" s="129" t="s">
        <v>238</v>
      </c>
      <c r="C30" s="163" t="s">
        <v>289</v>
      </c>
      <c r="D30" s="164"/>
      <c r="E30" s="164"/>
      <c r="F30" s="164"/>
      <c r="G30" s="164"/>
      <c r="H30" s="164"/>
      <c r="I30" s="165"/>
      <c r="J30" s="130" t="s">
        <v>219</v>
      </c>
      <c r="L30" s="166"/>
      <c r="M30" s="166"/>
      <c r="N30" s="166"/>
      <c r="O30" s="166"/>
      <c r="P30" s="166"/>
    </row>
    <row r="31" spans="1:16" ht="7.5" customHeight="1" x14ac:dyDescent="0.2">
      <c r="A31" s="52"/>
      <c r="B31" s="13"/>
      <c r="C31" s="37"/>
      <c r="D31" s="37"/>
      <c r="E31" s="37"/>
      <c r="F31" s="37"/>
      <c r="G31" s="37"/>
      <c r="H31" s="37"/>
      <c r="I31" s="37"/>
      <c r="J31" s="102"/>
      <c r="L31" s="166"/>
      <c r="M31" s="166"/>
      <c r="N31" s="166"/>
      <c r="O31" s="166"/>
      <c r="P31" s="166"/>
    </row>
    <row r="32" spans="1:16" ht="17.25" customHeight="1" x14ac:dyDescent="0.2">
      <c r="A32" s="167" t="s">
        <v>173</v>
      </c>
      <c r="B32" s="168"/>
      <c r="C32" s="110"/>
      <c r="D32" s="110"/>
      <c r="E32" s="110"/>
      <c r="F32" s="110"/>
      <c r="G32" s="110"/>
      <c r="H32" s="110"/>
      <c r="I32" s="110"/>
      <c r="J32" s="111"/>
      <c r="L32" s="166"/>
      <c r="M32" s="166"/>
      <c r="N32" s="166"/>
      <c r="O32" s="166"/>
      <c r="P32" s="166"/>
    </row>
    <row r="33" spans="1:21" ht="7.5" customHeight="1" thickBot="1" x14ac:dyDescent="0.25">
      <c r="A33" s="52"/>
      <c r="B33" s="13"/>
      <c r="C33" s="37"/>
      <c r="D33" s="37"/>
      <c r="E33" s="37"/>
      <c r="F33" s="37"/>
      <c r="G33" s="37"/>
      <c r="H33" s="37"/>
      <c r="I33" s="37"/>
      <c r="J33" s="102"/>
    </row>
    <row r="34" spans="1:21" ht="17.25" customHeight="1" thickBot="1" x14ac:dyDescent="0.25">
      <c r="A34" s="52"/>
      <c r="B34" s="13" t="s">
        <v>73</v>
      </c>
      <c r="C34" s="180" t="s">
        <v>52</v>
      </c>
      <c r="D34" s="180"/>
      <c r="E34" s="181">
        <v>8</v>
      </c>
      <c r="F34" s="182"/>
      <c r="G34" s="180" t="s">
        <v>51</v>
      </c>
      <c r="H34" s="180"/>
      <c r="I34" s="117">
        <v>20</v>
      </c>
      <c r="J34" s="130" t="s">
        <v>95</v>
      </c>
      <c r="L34" s="166" t="s">
        <v>99</v>
      </c>
      <c r="M34" s="195"/>
      <c r="N34" s="195"/>
      <c r="O34" s="195"/>
      <c r="P34" s="195"/>
    </row>
    <row r="35" spans="1:21" ht="7.5" customHeight="1" thickBot="1" x14ac:dyDescent="0.25">
      <c r="A35" s="52"/>
      <c r="B35" s="13"/>
      <c r="C35" s="37"/>
      <c r="D35" s="37"/>
      <c r="E35" s="37"/>
      <c r="F35" s="37"/>
      <c r="G35" s="37"/>
      <c r="H35" s="37"/>
      <c r="I35" s="37"/>
      <c r="J35" s="130"/>
      <c r="L35" s="195"/>
      <c r="M35" s="195"/>
      <c r="N35" s="195"/>
      <c r="O35" s="195"/>
      <c r="P35" s="195"/>
    </row>
    <row r="36" spans="1:21" ht="17.25" customHeight="1" thickBot="1" x14ac:dyDescent="0.25">
      <c r="A36" s="52"/>
      <c r="B36" s="13" t="s">
        <v>55</v>
      </c>
      <c r="C36" s="180" t="s">
        <v>52</v>
      </c>
      <c r="D36" s="180"/>
      <c r="E36" s="181">
        <v>4</v>
      </c>
      <c r="F36" s="182"/>
      <c r="G36" s="180" t="s">
        <v>51</v>
      </c>
      <c r="H36" s="180"/>
      <c r="I36" s="117">
        <v>20</v>
      </c>
      <c r="J36" s="130" t="s">
        <v>96</v>
      </c>
      <c r="L36" s="195"/>
      <c r="M36" s="195"/>
      <c r="N36" s="195"/>
      <c r="O36" s="195"/>
      <c r="P36" s="195"/>
    </row>
    <row r="37" spans="1:21" ht="7.5" customHeight="1" thickBot="1" x14ac:dyDescent="0.25">
      <c r="A37" s="52"/>
      <c r="B37" s="13"/>
      <c r="C37" s="37"/>
      <c r="D37" s="37"/>
      <c r="E37" s="37"/>
      <c r="F37" s="37"/>
      <c r="G37" s="37"/>
      <c r="H37" s="37"/>
      <c r="I37" s="37"/>
      <c r="J37" s="130"/>
      <c r="L37" s="195"/>
      <c r="M37" s="195"/>
      <c r="N37" s="195"/>
      <c r="O37" s="195"/>
      <c r="P37" s="195"/>
    </row>
    <row r="38" spans="1:21" ht="17.25" customHeight="1" thickBot="1" x14ac:dyDescent="0.25">
      <c r="A38" s="52"/>
      <c r="B38" s="13" t="s">
        <v>50</v>
      </c>
      <c r="C38" s="24" t="s">
        <v>97</v>
      </c>
      <c r="D38" s="83"/>
      <c r="E38" s="80"/>
      <c r="F38" s="80"/>
      <c r="G38" s="196" t="s">
        <v>233</v>
      </c>
      <c r="H38" s="197"/>
      <c r="I38" s="198"/>
      <c r="J38" s="130" t="s">
        <v>141</v>
      </c>
      <c r="L38" s="195"/>
      <c r="M38" s="195"/>
      <c r="N38" s="195"/>
      <c r="O38" s="195"/>
      <c r="P38" s="195"/>
    </row>
    <row r="39" spans="1:21" ht="7.5" customHeight="1" thickBot="1" x14ac:dyDescent="0.25">
      <c r="A39" s="52"/>
      <c r="B39" s="13"/>
      <c r="C39" s="83"/>
      <c r="D39" s="83"/>
      <c r="E39" s="80"/>
      <c r="F39" s="80"/>
      <c r="G39" s="83"/>
      <c r="H39" s="83"/>
      <c r="I39" s="81"/>
      <c r="J39" s="130"/>
      <c r="L39" s="195"/>
      <c r="M39" s="195"/>
      <c r="N39" s="195"/>
      <c r="O39" s="195"/>
      <c r="P39" s="195"/>
    </row>
    <row r="40" spans="1:21" ht="17.25" customHeight="1" thickBot="1" x14ac:dyDescent="0.25">
      <c r="A40" s="52"/>
      <c r="B40" s="13"/>
      <c r="C40" s="180" t="s">
        <v>52</v>
      </c>
      <c r="D40" s="180"/>
      <c r="E40" s="181">
        <v>0</v>
      </c>
      <c r="F40" s="182"/>
      <c r="G40" s="180" t="s">
        <v>51</v>
      </c>
      <c r="H40" s="180"/>
      <c r="I40" s="120">
        <v>0</v>
      </c>
      <c r="J40" s="130" t="s">
        <v>95</v>
      </c>
      <c r="L40" s="195"/>
      <c r="M40" s="195"/>
      <c r="N40" s="195"/>
      <c r="O40" s="195"/>
      <c r="P40" s="195"/>
    </row>
    <row r="41" spans="1:21" ht="7.5" customHeight="1" x14ac:dyDescent="0.2">
      <c r="A41" s="34"/>
      <c r="B41" s="25"/>
      <c r="C41" s="27"/>
      <c r="D41" s="27"/>
      <c r="E41" s="27"/>
      <c r="F41" s="27"/>
      <c r="G41" s="27"/>
      <c r="H41" s="27"/>
      <c r="I41" s="27"/>
      <c r="J41" s="103"/>
    </row>
    <row r="42" spans="1:21" ht="17.25" customHeight="1" x14ac:dyDescent="0.2">
      <c r="A42" s="171" t="s">
        <v>37</v>
      </c>
      <c r="B42" s="172"/>
      <c r="C42" s="84"/>
      <c r="D42" s="84"/>
      <c r="E42" s="84"/>
      <c r="F42" s="84"/>
      <c r="G42" s="84"/>
      <c r="H42" s="84"/>
      <c r="I42" s="84"/>
      <c r="J42" s="104"/>
      <c r="Q42" s="166"/>
      <c r="R42" s="166"/>
      <c r="S42" s="166"/>
      <c r="T42" s="166"/>
      <c r="U42" s="166"/>
    </row>
    <row r="43" spans="1:21" ht="7.5" customHeight="1" x14ac:dyDescent="0.2">
      <c r="A43" s="35"/>
      <c r="B43" s="29"/>
      <c r="C43" s="29"/>
      <c r="D43" s="29"/>
      <c r="E43" s="29"/>
      <c r="F43" s="29"/>
      <c r="G43" s="29"/>
      <c r="H43" s="29"/>
      <c r="I43" s="29"/>
      <c r="J43" s="100"/>
      <c r="Q43" s="166"/>
      <c r="R43" s="166"/>
      <c r="S43" s="166"/>
      <c r="T43" s="166"/>
      <c r="U43" s="166"/>
    </row>
    <row r="44" spans="1:21" ht="17.25" customHeight="1" x14ac:dyDescent="0.2">
      <c r="A44" s="199" t="s">
        <v>172</v>
      </c>
      <c r="B44" s="200"/>
      <c r="C44" s="43"/>
      <c r="D44" s="43"/>
      <c r="E44" s="43"/>
      <c r="F44" s="43"/>
      <c r="G44" s="43"/>
      <c r="H44" s="43"/>
      <c r="I44" s="43"/>
      <c r="J44" s="105"/>
      <c r="Q44" s="166"/>
      <c r="R44" s="166"/>
      <c r="S44" s="166"/>
      <c r="T44" s="166"/>
      <c r="U44" s="166"/>
    </row>
    <row r="45" spans="1:21" ht="7.5" customHeight="1" thickBot="1" x14ac:dyDescent="0.25">
      <c r="A45" s="35"/>
      <c r="B45" s="28"/>
      <c r="C45" s="28"/>
      <c r="D45" s="28"/>
      <c r="E45" s="28"/>
      <c r="F45" s="28"/>
      <c r="G45" s="28"/>
      <c r="H45" s="28"/>
      <c r="I45" s="28"/>
      <c r="J45" s="106"/>
      <c r="Q45" s="166"/>
      <c r="R45" s="166"/>
      <c r="S45" s="166"/>
      <c r="T45" s="166"/>
      <c r="U45" s="166"/>
    </row>
    <row r="46" spans="1:21" ht="17.25" customHeight="1" thickBot="1" x14ac:dyDescent="0.25">
      <c r="A46" s="35"/>
      <c r="B46" s="44" t="s">
        <v>267</v>
      </c>
      <c r="C46" s="163"/>
      <c r="D46" s="164"/>
      <c r="E46" s="164"/>
      <c r="F46" s="164"/>
      <c r="G46" s="164"/>
      <c r="H46" s="164"/>
      <c r="I46" s="165"/>
      <c r="J46" s="130" t="s">
        <v>271</v>
      </c>
      <c r="Q46" s="166"/>
      <c r="R46" s="166"/>
      <c r="S46" s="166"/>
      <c r="T46" s="166"/>
      <c r="U46" s="166"/>
    </row>
    <row r="47" spans="1:21" ht="7.5" customHeight="1" x14ac:dyDescent="0.2">
      <c r="A47" s="35"/>
      <c r="B47" s="44"/>
      <c r="C47" s="36"/>
      <c r="D47" s="36"/>
      <c r="E47" s="36"/>
      <c r="F47" s="36"/>
      <c r="G47" s="36"/>
      <c r="H47" s="36"/>
      <c r="I47" s="36"/>
      <c r="J47" s="102"/>
      <c r="Q47" s="166"/>
      <c r="R47" s="166"/>
      <c r="S47" s="166"/>
      <c r="T47" s="166"/>
      <c r="U47" s="166"/>
    </row>
    <row r="48" spans="1:21" ht="17.25" customHeight="1" x14ac:dyDescent="0.2">
      <c r="A48" s="199" t="s">
        <v>269</v>
      </c>
      <c r="B48" s="200"/>
      <c r="C48" s="43"/>
      <c r="D48" s="43"/>
      <c r="E48" s="43"/>
      <c r="F48" s="43"/>
      <c r="G48" s="43"/>
      <c r="H48" s="43"/>
      <c r="I48" s="43"/>
      <c r="J48" s="105"/>
      <c r="Q48" s="166"/>
      <c r="R48" s="166"/>
      <c r="S48" s="166"/>
      <c r="T48" s="166"/>
      <c r="U48" s="166"/>
    </row>
    <row r="49" spans="1:17" ht="7.5" customHeight="1" thickBot="1" x14ac:dyDescent="0.25">
      <c r="A49" s="35"/>
      <c r="B49" s="44"/>
      <c r="C49" s="36"/>
      <c r="D49" s="36"/>
      <c r="E49" s="36"/>
      <c r="F49" s="36"/>
      <c r="G49" s="36"/>
      <c r="H49" s="36"/>
      <c r="I49" s="36"/>
      <c r="J49" s="102"/>
    </row>
    <row r="50" spans="1:17" ht="17.25" customHeight="1" thickBot="1" x14ac:dyDescent="0.25">
      <c r="A50" s="35"/>
      <c r="B50" s="44" t="s">
        <v>268</v>
      </c>
      <c r="C50" s="163"/>
      <c r="D50" s="164"/>
      <c r="E50" s="164"/>
      <c r="F50" s="164"/>
      <c r="G50" s="164"/>
      <c r="H50" s="164"/>
      <c r="I50" s="165"/>
      <c r="J50" s="130" t="s">
        <v>272</v>
      </c>
    </row>
    <row r="51" spans="1:17" ht="7.5" customHeight="1" x14ac:dyDescent="0.2">
      <c r="A51" s="35"/>
      <c r="B51" s="44"/>
      <c r="C51" s="36"/>
      <c r="D51" s="36"/>
      <c r="E51" s="36"/>
      <c r="F51" s="36"/>
      <c r="G51" s="36"/>
      <c r="H51" s="36"/>
      <c r="I51" s="36"/>
      <c r="J51" s="102"/>
    </row>
    <row r="52" spans="1:17" ht="17.25" customHeight="1" x14ac:dyDescent="0.2">
      <c r="A52" s="199" t="s">
        <v>171</v>
      </c>
      <c r="B52" s="200"/>
      <c r="C52" s="43"/>
      <c r="D52" s="43"/>
      <c r="E52" s="43"/>
      <c r="F52" s="43"/>
      <c r="G52" s="43"/>
      <c r="H52" s="43"/>
      <c r="I52" s="43"/>
      <c r="J52" s="105"/>
      <c r="O52" s="166"/>
      <c r="P52" s="166"/>
    </row>
    <row r="53" spans="1:17" ht="7.5" customHeight="1" thickBot="1" x14ac:dyDescent="0.25">
      <c r="A53" s="35"/>
      <c r="B53" s="44"/>
      <c r="C53" s="36"/>
      <c r="D53" s="36"/>
      <c r="E53" s="36"/>
      <c r="F53" s="36"/>
      <c r="G53" s="36"/>
      <c r="H53" s="36"/>
      <c r="I53" s="36"/>
      <c r="J53" s="102"/>
      <c r="O53" s="166"/>
      <c r="P53" s="166"/>
    </row>
    <row r="54" spans="1:17" ht="17.25" customHeight="1" thickBot="1" x14ac:dyDescent="0.25">
      <c r="A54" s="35"/>
      <c r="B54" s="44" t="s">
        <v>270</v>
      </c>
      <c r="C54" s="163"/>
      <c r="D54" s="164"/>
      <c r="E54" s="164"/>
      <c r="F54" s="164"/>
      <c r="G54" s="164"/>
      <c r="H54" s="164"/>
      <c r="I54" s="165"/>
      <c r="J54" s="130" t="s">
        <v>272</v>
      </c>
      <c r="O54" s="166"/>
      <c r="P54" s="166"/>
    </row>
    <row r="55" spans="1:17" ht="7.5" customHeight="1" x14ac:dyDescent="0.2">
      <c r="A55" s="35"/>
      <c r="B55" s="44"/>
      <c r="C55" s="36"/>
      <c r="D55" s="36"/>
      <c r="E55" s="36"/>
      <c r="F55" s="36"/>
      <c r="G55" s="36"/>
      <c r="H55" s="36"/>
      <c r="I55" s="36"/>
      <c r="J55" s="102"/>
      <c r="L55" s="82"/>
      <c r="O55" s="166"/>
      <c r="P55" s="166"/>
    </row>
    <row r="56" spans="1:17" ht="17.25" customHeight="1" x14ac:dyDescent="0.2">
      <c r="A56" s="171" t="s">
        <v>31</v>
      </c>
      <c r="B56" s="172"/>
      <c r="C56" s="84"/>
      <c r="D56" s="84"/>
      <c r="E56" s="84"/>
      <c r="F56" s="84"/>
      <c r="G56" s="84"/>
      <c r="H56" s="84"/>
      <c r="I56" s="84"/>
      <c r="J56" s="104"/>
    </row>
    <row r="57" spans="1:17" ht="7.5" customHeight="1" x14ac:dyDescent="0.2">
      <c r="A57" s="31"/>
      <c r="B57" s="29"/>
      <c r="C57" s="29"/>
      <c r="D57" s="29"/>
      <c r="E57" s="29"/>
      <c r="F57" s="29"/>
      <c r="G57" s="29"/>
      <c r="H57" s="29"/>
      <c r="I57" s="29"/>
      <c r="J57" s="100"/>
    </row>
    <row r="58" spans="1:17" ht="17.25" customHeight="1" x14ac:dyDescent="0.2">
      <c r="A58" s="167" t="s">
        <v>160</v>
      </c>
      <c r="B58" s="168"/>
      <c r="C58" s="112"/>
      <c r="D58" s="112"/>
      <c r="E58" s="112"/>
      <c r="F58" s="112"/>
      <c r="G58" s="112"/>
      <c r="H58" s="112"/>
      <c r="I58" s="112"/>
      <c r="J58" s="113"/>
      <c r="L58" s="204" t="s">
        <v>281</v>
      </c>
      <c r="M58" s="204"/>
      <c r="N58" s="204"/>
      <c r="O58" s="204"/>
      <c r="P58" s="204"/>
      <c r="Q58" s="204"/>
    </row>
    <row r="59" spans="1:17" ht="7.5" customHeight="1" thickBot="1" x14ac:dyDescent="0.25">
      <c r="A59" s="52"/>
      <c r="B59" s="13"/>
      <c r="C59" s="37"/>
      <c r="D59" s="37"/>
      <c r="E59" s="37"/>
      <c r="F59" s="37"/>
      <c r="G59" s="37"/>
      <c r="H59" s="37"/>
      <c r="I59" s="37"/>
      <c r="J59" s="102"/>
      <c r="L59" s="204"/>
      <c r="M59" s="204"/>
      <c r="N59" s="204"/>
      <c r="O59" s="204"/>
      <c r="P59" s="204"/>
      <c r="Q59" s="204"/>
    </row>
    <row r="60" spans="1:17" ht="17.25" customHeight="1" thickBot="1" x14ac:dyDescent="0.25">
      <c r="A60" s="52"/>
      <c r="B60" s="13" t="s">
        <v>75</v>
      </c>
      <c r="C60" s="163" t="s">
        <v>296</v>
      </c>
      <c r="D60" s="164"/>
      <c r="E60" s="164"/>
      <c r="F60" s="164"/>
      <c r="G60" s="164"/>
      <c r="H60" s="164"/>
      <c r="I60" s="165"/>
      <c r="J60" s="107" t="s">
        <v>274</v>
      </c>
      <c r="L60" s="204"/>
      <c r="M60" s="204"/>
      <c r="N60" s="204"/>
      <c r="O60" s="204"/>
      <c r="P60" s="204"/>
      <c r="Q60" s="204"/>
    </row>
    <row r="61" spans="1:17" ht="7.5" customHeight="1" thickBot="1" x14ac:dyDescent="0.25">
      <c r="A61" s="52"/>
      <c r="B61" s="13"/>
      <c r="C61" s="37"/>
      <c r="D61" s="37"/>
      <c r="E61" s="37"/>
      <c r="F61" s="37"/>
      <c r="G61" s="37"/>
      <c r="H61" s="37"/>
      <c r="I61" s="37"/>
      <c r="J61" s="106"/>
      <c r="L61" s="204"/>
      <c r="M61" s="204"/>
      <c r="N61" s="204"/>
      <c r="O61" s="204"/>
      <c r="P61" s="204"/>
      <c r="Q61" s="204"/>
    </row>
    <row r="62" spans="1:17" ht="17.25" customHeight="1" thickBot="1" x14ac:dyDescent="0.25">
      <c r="A62" s="52"/>
      <c r="B62" s="13" t="s">
        <v>280</v>
      </c>
      <c r="C62" s="163" t="s">
        <v>295</v>
      </c>
      <c r="D62" s="164"/>
      <c r="E62" s="164"/>
      <c r="F62" s="164"/>
      <c r="G62" s="164"/>
      <c r="H62" s="164"/>
      <c r="I62" s="165"/>
      <c r="J62" s="107" t="s">
        <v>279</v>
      </c>
      <c r="L62" s="204"/>
      <c r="M62" s="204"/>
      <c r="N62" s="204"/>
      <c r="O62" s="204"/>
      <c r="P62" s="204"/>
      <c r="Q62" s="204"/>
    </row>
    <row r="63" spans="1:17" ht="7.5" customHeight="1" thickBot="1" x14ac:dyDescent="0.25">
      <c r="A63" s="52"/>
      <c r="B63" s="13"/>
      <c r="C63" s="37"/>
      <c r="D63" s="37"/>
      <c r="E63" s="37"/>
      <c r="F63" s="37"/>
      <c r="G63" s="37"/>
      <c r="H63" s="37"/>
      <c r="I63" s="37"/>
      <c r="J63" s="106"/>
      <c r="L63" s="13"/>
      <c r="M63" s="13"/>
      <c r="N63" s="13"/>
      <c r="O63" s="13"/>
      <c r="P63" s="13"/>
    </row>
    <row r="64" spans="1:17" ht="17.25" customHeight="1" thickBot="1" x14ac:dyDescent="0.25">
      <c r="A64" s="52"/>
      <c r="B64" s="13" t="s">
        <v>74</v>
      </c>
      <c r="C64" s="163" t="s">
        <v>231</v>
      </c>
      <c r="D64" s="164"/>
      <c r="E64" s="164"/>
      <c r="F64" s="164"/>
      <c r="G64" s="164"/>
      <c r="H64" s="164"/>
      <c r="I64" s="165"/>
      <c r="J64" s="107" t="s">
        <v>275</v>
      </c>
      <c r="L64" s="166" t="s">
        <v>188</v>
      </c>
      <c r="M64" s="166"/>
      <c r="N64" s="166"/>
      <c r="O64" s="166"/>
      <c r="P64" s="166"/>
    </row>
    <row r="65" spans="1:16" ht="7.5" customHeight="1" thickBot="1" x14ac:dyDescent="0.25">
      <c r="A65" s="52"/>
      <c r="B65" s="13"/>
      <c r="C65" s="37"/>
      <c r="D65" s="37"/>
      <c r="E65" s="37"/>
      <c r="F65" s="37"/>
      <c r="G65" s="37"/>
      <c r="H65" s="37"/>
      <c r="I65" s="37"/>
      <c r="J65" s="102"/>
      <c r="L65" s="166"/>
      <c r="M65" s="166"/>
      <c r="N65" s="166"/>
      <c r="O65" s="166"/>
      <c r="P65" s="166"/>
    </row>
    <row r="66" spans="1:16" ht="17.25" customHeight="1" thickBot="1" x14ac:dyDescent="0.25">
      <c r="A66" s="52"/>
      <c r="B66" s="37" t="s">
        <v>76</v>
      </c>
      <c r="C66" s="169">
        <v>500</v>
      </c>
      <c r="D66" s="170"/>
      <c r="E66" s="37" t="s">
        <v>78</v>
      </c>
      <c r="F66" s="37"/>
      <c r="G66" s="37"/>
      <c r="H66" s="37"/>
      <c r="I66" s="37"/>
      <c r="J66" s="108" t="s">
        <v>142</v>
      </c>
      <c r="L66" s="166"/>
      <c r="M66" s="166"/>
      <c r="N66" s="166"/>
      <c r="O66" s="166"/>
      <c r="P66" s="166"/>
    </row>
    <row r="67" spans="1:16" ht="7.5" customHeight="1" thickBot="1" x14ac:dyDescent="0.25">
      <c r="A67" s="52"/>
      <c r="B67" s="37"/>
      <c r="C67" s="37"/>
      <c r="D67" s="37"/>
      <c r="E67" s="37"/>
      <c r="F67" s="37"/>
      <c r="G67" s="37"/>
      <c r="H67" s="37"/>
      <c r="I67" s="37"/>
      <c r="J67" s="102"/>
      <c r="L67" s="166"/>
      <c r="M67" s="166"/>
      <c r="N67" s="166"/>
      <c r="O67" s="166"/>
      <c r="P67" s="166"/>
    </row>
    <row r="68" spans="1:16" ht="17.25" customHeight="1" thickBot="1" x14ac:dyDescent="0.25">
      <c r="A68" s="52"/>
      <c r="B68" s="37" t="s">
        <v>77</v>
      </c>
      <c r="C68" s="173" t="s">
        <v>198</v>
      </c>
      <c r="D68" s="174"/>
      <c r="E68" s="37"/>
      <c r="F68" s="175" t="s">
        <v>79</v>
      </c>
      <c r="G68" s="175"/>
      <c r="H68" s="175"/>
      <c r="I68" s="118">
        <v>0</v>
      </c>
      <c r="J68" s="102" t="s">
        <v>143</v>
      </c>
      <c r="L68" s="166"/>
      <c r="M68" s="166"/>
      <c r="N68" s="166"/>
      <c r="O68" s="166"/>
      <c r="P68" s="166"/>
    </row>
    <row r="69" spans="1:16" ht="8.25" customHeight="1" x14ac:dyDescent="0.2">
      <c r="A69" s="52"/>
      <c r="B69" s="13"/>
      <c r="C69" s="37"/>
      <c r="D69" s="37"/>
      <c r="E69" s="37"/>
      <c r="F69" s="37"/>
      <c r="G69" s="37"/>
      <c r="H69" s="37"/>
      <c r="I69" s="37"/>
      <c r="J69" s="102"/>
      <c r="L69" s="13"/>
      <c r="M69" s="13"/>
      <c r="N69" s="13"/>
      <c r="O69" s="13"/>
      <c r="P69" s="13"/>
    </row>
    <row r="70" spans="1:16" ht="17.25" customHeight="1" x14ac:dyDescent="0.2">
      <c r="A70" s="167" t="s">
        <v>162</v>
      </c>
      <c r="B70" s="168"/>
      <c r="C70" s="112"/>
      <c r="D70" s="112"/>
      <c r="E70" s="112"/>
      <c r="F70" s="112"/>
      <c r="G70" s="112"/>
      <c r="H70" s="112"/>
      <c r="I70" s="112"/>
      <c r="J70" s="111"/>
      <c r="L70" s="166" t="s">
        <v>204</v>
      </c>
      <c r="M70" s="166"/>
      <c r="N70" s="166"/>
      <c r="O70" s="166"/>
      <c r="P70" s="166"/>
    </row>
    <row r="71" spans="1:16" ht="7.5" customHeight="1" thickBot="1" x14ac:dyDescent="0.25">
      <c r="A71" s="52"/>
      <c r="B71" s="13"/>
      <c r="J71" s="102"/>
      <c r="L71" s="166"/>
      <c r="M71" s="166"/>
      <c r="N71" s="166"/>
      <c r="O71" s="166"/>
      <c r="P71" s="166"/>
    </row>
    <row r="72" spans="1:16" ht="17.25" customHeight="1" thickBot="1" x14ac:dyDescent="0.25">
      <c r="A72" s="52"/>
      <c r="B72" s="13"/>
      <c r="C72" s="201" t="s">
        <v>32</v>
      </c>
      <c r="D72" s="202"/>
      <c r="E72" s="202"/>
      <c r="F72" s="202"/>
      <c r="G72" s="202"/>
      <c r="H72" s="202"/>
      <c r="I72" s="203"/>
      <c r="J72" s="102" t="s">
        <v>32</v>
      </c>
      <c r="L72" s="166"/>
      <c r="M72" s="166"/>
      <c r="N72" s="166"/>
      <c r="O72" s="166"/>
      <c r="P72" s="166"/>
    </row>
    <row r="73" spans="1:16" ht="7.5" customHeight="1" x14ac:dyDescent="0.2">
      <c r="A73" s="35"/>
      <c r="B73" s="44"/>
      <c r="C73" s="36"/>
      <c r="D73" s="36"/>
      <c r="E73" s="36"/>
      <c r="F73" s="36"/>
      <c r="G73" s="36"/>
      <c r="H73" s="36"/>
      <c r="I73" s="36"/>
      <c r="J73" s="102"/>
      <c r="L73" s="166"/>
      <c r="M73" s="166"/>
      <c r="N73" s="166"/>
      <c r="O73" s="166"/>
      <c r="P73" s="166"/>
    </row>
    <row r="74" spans="1:16" ht="17.25" customHeight="1" x14ac:dyDescent="0.2">
      <c r="A74" s="171" t="s">
        <v>102</v>
      </c>
      <c r="B74" s="172"/>
      <c r="C74" s="172"/>
      <c r="D74" s="172"/>
      <c r="E74" s="172"/>
      <c r="F74" s="172"/>
      <c r="G74" s="172"/>
      <c r="H74" s="172"/>
      <c r="I74" s="172"/>
      <c r="J74" s="208"/>
      <c r="L74" s="166"/>
      <c r="M74" s="166"/>
      <c r="N74" s="166"/>
      <c r="O74" s="166"/>
      <c r="P74" s="166"/>
    </row>
    <row r="75" spans="1:16" ht="7.5" customHeight="1" x14ac:dyDescent="0.2">
      <c r="A75" s="35"/>
      <c r="B75" s="44"/>
      <c r="C75" s="36"/>
      <c r="D75" s="36"/>
      <c r="E75" s="36"/>
      <c r="F75" s="36"/>
      <c r="G75" s="36"/>
      <c r="H75" s="36"/>
      <c r="I75" s="36"/>
      <c r="J75" s="102"/>
    </row>
    <row r="76" spans="1:16" ht="17.25" customHeight="1" x14ac:dyDescent="0.2">
      <c r="A76" s="167" t="s">
        <v>163</v>
      </c>
      <c r="B76" s="168"/>
      <c r="C76" s="112"/>
      <c r="D76" s="112"/>
      <c r="E76" s="112"/>
      <c r="F76" s="112"/>
      <c r="G76" s="112"/>
      <c r="H76" s="112"/>
      <c r="I76" s="112"/>
      <c r="J76" s="111"/>
      <c r="L76" s="166" t="s">
        <v>205</v>
      </c>
      <c r="M76" s="166"/>
      <c r="N76" s="166"/>
      <c r="O76" s="166"/>
      <c r="P76" s="166"/>
    </row>
    <row r="77" spans="1:16" ht="7.5" customHeight="1" thickBot="1" x14ac:dyDescent="0.25">
      <c r="A77" s="35"/>
      <c r="B77" s="44"/>
      <c r="C77" s="93"/>
      <c r="D77" s="93"/>
      <c r="E77" s="93"/>
      <c r="I77" s="90"/>
      <c r="J77" s="102"/>
      <c r="L77" s="166"/>
      <c r="M77" s="166"/>
      <c r="N77" s="166"/>
      <c r="O77" s="166"/>
      <c r="P77" s="166"/>
    </row>
    <row r="78" spans="1:16" ht="17.25" customHeight="1" thickBot="1" x14ac:dyDescent="0.25">
      <c r="A78" s="35"/>
      <c r="B78" s="93" t="s">
        <v>103</v>
      </c>
      <c r="C78" s="119" t="s">
        <v>200</v>
      </c>
      <c r="E78" s="93"/>
      <c r="F78" s="90" t="s">
        <v>133</v>
      </c>
      <c r="G78" s="193">
        <v>3</v>
      </c>
      <c r="H78" s="194"/>
      <c r="I78" s="5" t="s">
        <v>132</v>
      </c>
      <c r="J78" s="102" t="s">
        <v>144</v>
      </c>
      <c r="L78" s="166"/>
      <c r="M78" s="166"/>
      <c r="N78" s="166"/>
      <c r="O78" s="166"/>
      <c r="P78" s="166"/>
    </row>
    <row r="79" spans="1:16" ht="7.5" customHeight="1" thickBot="1" x14ac:dyDescent="0.25">
      <c r="A79" s="35"/>
      <c r="B79" s="44"/>
      <c r="C79" s="30"/>
      <c r="D79" s="30"/>
      <c r="E79" s="30"/>
      <c r="G79" s="30"/>
      <c r="I79" s="91"/>
      <c r="J79" s="109"/>
      <c r="L79" s="166"/>
      <c r="M79" s="166"/>
      <c r="N79" s="166"/>
      <c r="O79" s="166"/>
      <c r="P79" s="166"/>
    </row>
    <row r="80" spans="1:16" ht="17.25" customHeight="1" thickBot="1" x14ac:dyDescent="0.25">
      <c r="A80" s="35"/>
      <c r="B80" s="93" t="s">
        <v>104</v>
      </c>
      <c r="C80" s="119" t="s">
        <v>200</v>
      </c>
      <c r="E80" s="93"/>
      <c r="F80" s="90" t="s">
        <v>133</v>
      </c>
      <c r="G80" s="193">
        <v>2</v>
      </c>
      <c r="H80" s="194"/>
      <c r="I80" s="5" t="s">
        <v>178</v>
      </c>
      <c r="J80" s="102" t="s">
        <v>179</v>
      </c>
      <c r="L80" s="166"/>
      <c r="M80" s="166"/>
      <c r="N80" s="166"/>
      <c r="O80" s="166"/>
      <c r="P80" s="166"/>
    </row>
    <row r="81" spans="1:16" ht="7.5" customHeight="1" thickBot="1" x14ac:dyDescent="0.25">
      <c r="A81" s="35"/>
      <c r="B81" s="44"/>
      <c r="C81" s="30"/>
      <c r="D81" s="30"/>
      <c r="E81" s="30"/>
      <c r="G81" s="30"/>
      <c r="I81" s="91"/>
      <c r="J81" s="109"/>
      <c r="L81" s="166"/>
      <c r="M81" s="166"/>
      <c r="N81" s="166"/>
      <c r="O81" s="166"/>
      <c r="P81" s="166"/>
    </row>
    <row r="82" spans="1:16" ht="17.25" customHeight="1" thickBot="1" x14ac:dyDescent="0.25">
      <c r="A82" s="35"/>
      <c r="B82" s="93" t="s">
        <v>105</v>
      </c>
      <c r="C82" s="119" t="s">
        <v>200</v>
      </c>
      <c r="E82" s="93"/>
      <c r="F82" s="90" t="s">
        <v>133</v>
      </c>
      <c r="G82" s="193">
        <v>1</v>
      </c>
      <c r="H82" s="194"/>
      <c r="I82" s="5" t="s">
        <v>132</v>
      </c>
      <c r="J82" s="102" t="s">
        <v>146</v>
      </c>
      <c r="L82" s="166"/>
      <c r="M82" s="166"/>
      <c r="N82" s="166"/>
      <c r="O82" s="166"/>
      <c r="P82" s="166"/>
    </row>
    <row r="83" spans="1:16" ht="7.5" customHeight="1" thickBot="1" x14ac:dyDescent="0.25">
      <c r="A83" s="35"/>
      <c r="B83" s="44"/>
      <c r="C83" s="30"/>
      <c r="D83" s="30"/>
      <c r="E83" s="30"/>
      <c r="G83" s="30"/>
      <c r="H83" s="30"/>
      <c r="I83" s="30"/>
      <c r="J83" s="109"/>
      <c r="L83" s="166"/>
      <c r="M83" s="166"/>
      <c r="N83" s="166"/>
      <c r="O83" s="166"/>
      <c r="P83" s="166"/>
    </row>
    <row r="84" spans="1:16" ht="17.25" customHeight="1" thickBot="1" x14ac:dyDescent="0.25">
      <c r="A84" s="35"/>
      <c r="B84" s="93" t="s">
        <v>106</v>
      </c>
      <c r="C84" s="119" t="s">
        <v>200</v>
      </c>
      <c r="E84" s="93"/>
      <c r="F84" s="90" t="s">
        <v>133</v>
      </c>
      <c r="G84" s="193">
        <v>1</v>
      </c>
      <c r="H84" s="194"/>
      <c r="I84" s="5" t="s">
        <v>132</v>
      </c>
      <c r="J84" s="102" t="s">
        <v>146</v>
      </c>
      <c r="L84" s="166"/>
      <c r="M84" s="166"/>
      <c r="N84" s="166"/>
      <c r="O84" s="166"/>
      <c r="P84" s="166"/>
    </row>
    <row r="85" spans="1:16" ht="7.5" customHeight="1" thickBot="1" x14ac:dyDescent="0.25">
      <c r="A85" s="35"/>
      <c r="B85" s="44"/>
      <c r="C85" s="30"/>
      <c r="D85" s="30"/>
      <c r="E85" s="30"/>
      <c r="G85" s="30"/>
      <c r="H85" s="30"/>
      <c r="I85" s="30"/>
      <c r="J85" s="109"/>
    </row>
    <row r="86" spans="1:16" ht="17.25" customHeight="1" thickBot="1" x14ac:dyDescent="0.25">
      <c r="A86" s="35"/>
      <c r="B86" s="93" t="s">
        <v>107</v>
      </c>
      <c r="C86" s="119" t="s">
        <v>200</v>
      </c>
      <c r="E86" s="93"/>
      <c r="F86" s="90" t="s">
        <v>133</v>
      </c>
      <c r="G86" s="193">
        <v>2</v>
      </c>
      <c r="H86" s="194"/>
      <c r="I86" s="5" t="s">
        <v>132</v>
      </c>
      <c r="J86" s="102" t="s">
        <v>147</v>
      </c>
    </row>
    <row r="87" spans="1:16" ht="7.5" customHeight="1" thickBot="1" x14ac:dyDescent="0.25">
      <c r="A87" s="35"/>
      <c r="B87" s="44"/>
      <c r="C87" s="30"/>
      <c r="D87" s="30"/>
      <c r="E87" s="30"/>
      <c r="G87" s="30"/>
      <c r="H87" s="30"/>
      <c r="I87" s="30"/>
      <c r="J87" s="109"/>
    </row>
    <row r="88" spans="1:16" ht="17.25" customHeight="1" thickBot="1" x14ac:dyDescent="0.25">
      <c r="A88" s="35"/>
      <c r="B88" s="93" t="s">
        <v>109</v>
      </c>
      <c r="C88" s="119" t="s">
        <v>200</v>
      </c>
      <c r="E88" s="93"/>
      <c r="F88" s="90" t="s">
        <v>133</v>
      </c>
      <c r="G88" s="193">
        <v>2</v>
      </c>
      <c r="H88" s="194"/>
      <c r="I88" s="5" t="s">
        <v>135</v>
      </c>
      <c r="J88" s="102" t="s">
        <v>148</v>
      </c>
    </row>
    <row r="89" spans="1:16" ht="7.5" customHeight="1" thickBot="1" x14ac:dyDescent="0.25">
      <c r="A89" s="35"/>
      <c r="B89" s="44"/>
      <c r="C89" s="30"/>
      <c r="D89" s="30"/>
      <c r="E89" s="30"/>
      <c r="G89" s="30"/>
      <c r="H89" s="30"/>
      <c r="I89" s="30"/>
      <c r="J89" s="109"/>
    </row>
    <row r="90" spans="1:16" ht="17.25" customHeight="1" thickBot="1" x14ac:dyDescent="0.25">
      <c r="A90" s="35"/>
      <c r="B90" s="93" t="s">
        <v>108</v>
      </c>
      <c r="C90" s="119" t="s">
        <v>200</v>
      </c>
      <c r="E90" s="93"/>
      <c r="F90" s="90" t="s">
        <v>133</v>
      </c>
      <c r="G90" s="193">
        <v>20</v>
      </c>
      <c r="H90" s="194"/>
      <c r="I90" s="5" t="s">
        <v>135</v>
      </c>
      <c r="J90" s="102" t="s">
        <v>149</v>
      </c>
    </row>
    <row r="91" spans="1:16" ht="7.5" customHeight="1" thickBot="1" x14ac:dyDescent="0.25">
      <c r="A91" s="35"/>
      <c r="B91" s="44"/>
      <c r="C91" s="30"/>
      <c r="D91" s="30"/>
      <c r="E91" s="30"/>
      <c r="F91" s="30"/>
      <c r="G91" s="30"/>
      <c r="H91" s="30"/>
      <c r="I91" s="30"/>
      <c r="J91" s="109"/>
    </row>
    <row r="92" spans="1:16" ht="17.25" customHeight="1" x14ac:dyDescent="0.2">
      <c r="A92" s="35"/>
      <c r="B92" s="37" t="s">
        <v>110</v>
      </c>
      <c r="C92" s="209"/>
      <c r="D92" s="210"/>
      <c r="E92" s="210"/>
      <c r="F92" s="210"/>
      <c r="G92" s="210"/>
      <c r="H92" s="210"/>
      <c r="I92" s="211"/>
      <c r="J92" s="109"/>
    </row>
    <row r="93" spans="1:16" ht="17.25" customHeight="1" thickBot="1" x14ac:dyDescent="0.25">
      <c r="A93" s="35"/>
      <c r="B93" s="37"/>
      <c r="C93" s="212"/>
      <c r="D93" s="213"/>
      <c r="E93" s="213"/>
      <c r="F93" s="213"/>
      <c r="G93" s="213"/>
      <c r="H93" s="213"/>
      <c r="I93" s="214"/>
      <c r="J93" s="109"/>
    </row>
    <row r="94" spans="1:16" ht="7.5" customHeight="1" x14ac:dyDescent="0.2">
      <c r="A94" s="35"/>
      <c r="B94" s="44"/>
      <c r="C94" s="37"/>
      <c r="D94" s="37"/>
      <c r="E94" s="30"/>
      <c r="F94" s="30"/>
      <c r="G94" s="30"/>
      <c r="H94" s="30"/>
      <c r="I94" s="30"/>
      <c r="J94" s="109"/>
    </row>
    <row r="95" spans="1:16" ht="17.25" customHeight="1" x14ac:dyDescent="0.2">
      <c r="A95" s="167" t="s">
        <v>164</v>
      </c>
      <c r="B95" s="168"/>
      <c r="C95" s="110"/>
      <c r="D95" s="110"/>
      <c r="E95" s="114"/>
      <c r="F95" s="114"/>
      <c r="G95" s="114"/>
      <c r="H95" s="114"/>
      <c r="I95" s="114"/>
      <c r="J95" s="115"/>
    </row>
    <row r="96" spans="1:16" ht="7.5" customHeight="1" thickBot="1" x14ac:dyDescent="0.25">
      <c r="A96" s="35"/>
      <c r="B96" s="44"/>
      <c r="C96" s="37"/>
      <c r="D96" s="37"/>
      <c r="E96" s="30"/>
      <c r="F96" s="30"/>
      <c r="G96" s="30"/>
      <c r="H96" s="30"/>
      <c r="I96" s="30"/>
      <c r="J96" s="109"/>
    </row>
    <row r="97" spans="1:10" ht="17.25" customHeight="1" thickBot="1" x14ac:dyDescent="0.25">
      <c r="A97" s="35"/>
      <c r="B97" s="93" t="s">
        <v>112</v>
      </c>
      <c r="C97" s="119" t="s">
        <v>200</v>
      </c>
      <c r="D97" s="37"/>
      <c r="E97" s="30"/>
      <c r="F97" s="30"/>
      <c r="G97" s="30"/>
      <c r="H97" s="30"/>
      <c r="I97" s="30"/>
      <c r="J97" s="109" t="s">
        <v>150</v>
      </c>
    </row>
    <row r="98" spans="1:10" ht="7.5" customHeight="1" thickBot="1" x14ac:dyDescent="0.25">
      <c r="A98" s="35"/>
      <c r="B98" s="30"/>
      <c r="D98" s="37"/>
      <c r="E98" s="30"/>
      <c r="F98" s="30"/>
      <c r="G98" s="30"/>
      <c r="H98" s="30"/>
      <c r="I98" s="30"/>
      <c r="J98" s="109"/>
    </row>
    <row r="99" spans="1:10" ht="17.25" customHeight="1" thickBot="1" x14ac:dyDescent="0.25">
      <c r="A99" s="35"/>
      <c r="B99" s="93" t="s">
        <v>113</v>
      </c>
      <c r="C99" s="119" t="s">
        <v>200</v>
      </c>
      <c r="D99" s="37"/>
      <c r="E99" s="30"/>
      <c r="F99" s="30"/>
      <c r="G99" s="30"/>
      <c r="H99" s="30"/>
      <c r="I99" s="30"/>
      <c r="J99" s="109" t="s">
        <v>150</v>
      </c>
    </row>
    <row r="100" spans="1:10" ht="7.5" customHeight="1" thickBot="1" x14ac:dyDescent="0.25">
      <c r="A100" s="35"/>
      <c r="B100" s="30"/>
      <c r="D100" s="30"/>
      <c r="E100" s="30"/>
      <c r="G100" s="30"/>
      <c r="I100" s="91"/>
      <c r="J100" s="109"/>
    </row>
    <row r="101" spans="1:10" ht="17.25" customHeight="1" thickBot="1" x14ac:dyDescent="0.25">
      <c r="A101" s="35"/>
      <c r="B101" s="93" t="s">
        <v>114</v>
      </c>
      <c r="C101" s="119" t="s">
        <v>200</v>
      </c>
      <c r="E101" s="93"/>
      <c r="F101" s="90" t="s">
        <v>133</v>
      </c>
      <c r="G101" s="193">
        <v>1</v>
      </c>
      <c r="H101" s="194"/>
      <c r="I101" s="5" t="s">
        <v>137</v>
      </c>
      <c r="J101" s="102" t="s">
        <v>151</v>
      </c>
    </row>
    <row r="102" spans="1:10" ht="7.5" customHeight="1" thickBot="1" x14ac:dyDescent="0.25">
      <c r="A102" s="35"/>
      <c r="B102" s="30"/>
      <c r="D102" s="30"/>
      <c r="E102" s="30"/>
      <c r="F102" s="30"/>
      <c r="G102" s="30"/>
      <c r="H102" s="30"/>
      <c r="I102" s="30"/>
      <c r="J102" s="109"/>
    </row>
    <row r="103" spans="1:10" ht="17.25" customHeight="1" thickBot="1" x14ac:dyDescent="0.25">
      <c r="A103" s="35"/>
      <c r="B103" s="93" t="s">
        <v>107</v>
      </c>
      <c r="C103" s="119" t="str">
        <f>C86</f>
        <v>有</v>
      </c>
      <c r="E103" s="93"/>
      <c r="F103" s="90" t="s">
        <v>133</v>
      </c>
      <c r="G103" s="193">
        <v>2</v>
      </c>
      <c r="H103" s="194"/>
      <c r="I103" s="5" t="s">
        <v>132</v>
      </c>
      <c r="J103" s="102" t="s">
        <v>147</v>
      </c>
    </row>
    <row r="104" spans="1:10" ht="7.5" customHeight="1" thickBot="1" x14ac:dyDescent="0.25">
      <c r="A104" s="35"/>
      <c r="B104" s="30"/>
      <c r="D104" s="30"/>
      <c r="E104" s="30"/>
      <c r="F104" s="30"/>
      <c r="G104" s="30"/>
      <c r="H104" s="30"/>
      <c r="I104" s="30"/>
      <c r="J104" s="109"/>
    </row>
    <row r="105" spans="1:10" ht="17.25" customHeight="1" thickBot="1" x14ac:dyDescent="0.25">
      <c r="A105" s="35"/>
      <c r="B105" s="93" t="s">
        <v>109</v>
      </c>
      <c r="C105" s="119" t="s">
        <v>200</v>
      </c>
      <c r="E105" s="93"/>
      <c r="F105" s="90" t="s">
        <v>133</v>
      </c>
      <c r="G105" s="193">
        <v>2</v>
      </c>
      <c r="H105" s="194"/>
      <c r="I105" s="5" t="s">
        <v>135</v>
      </c>
      <c r="J105" s="102" t="s">
        <v>148</v>
      </c>
    </row>
    <row r="106" spans="1:10" ht="7.5" customHeight="1" thickBot="1" x14ac:dyDescent="0.25">
      <c r="A106" s="35"/>
      <c r="B106" s="30"/>
      <c r="D106" s="30"/>
      <c r="E106" s="30"/>
      <c r="F106" s="30"/>
      <c r="G106" s="30"/>
      <c r="H106" s="30"/>
      <c r="I106" s="30"/>
      <c r="J106" s="109"/>
    </row>
    <row r="107" spans="1:10" ht="17.25" customHeight="1" thickBot="1" x14ac:dyDescent="0.25">
      <c r="A107" s="35"/>
      <c r="B107" s="93" t="s">
        <v>116</v>
      </c>
      <c r="C107" s="119" t="s">
        <v>200</v>
      </c>
      <c r="E107" s="93"/>
      <c r="F107" s="90" t="s">
        <v>133</v>
      </c>
      <c r="G107" s="193">
        <v>1</v>
      </c>
      <c r="H107" s="194"/>
      <c r="I107" s="5" t="s">
        <v>132</v>
      </c>
      <c r="J107" s="102" t="s">
        <v>145</v>
      </c>
    </row>
    <row r="108" spans="1:10" ht="7.5" customHeight="1" thickBot="1" x14ac:dyDescent="0.25">
      <c r="A108" s="35"/>
      <c r="B108" s="30"/>
      <c r="D108" s="30"/>
      <c r="E108" s="30"/>
      <c r="F108" s="30"/>
      <c r="G108" s="30"/>
      <c r="H108" s="30"/>
      <c r="I108" s="30"/>
      <c r="J108" s="109"/>
    </row>
    <row r="109" spans="1:10" ht="17.25" customHeight="1" thickBot="1" x14ac:dyDescent="0.25">
      <c r="A109" s="35"/>
      <c r="B109" s="93" t="s">
        <v>115</v>
      </c>
      <c r="C109" s="119" t="s">
        <v>200</v>
      </c>
      <c r="E109" s="93"/>
      <c r="F109" s="90" t="s">
        <v>133</v>
      </c>
      <c r="G109" s="193">
        <v>5</v>
      </c>
      <c r="H109" s="194"/>
      <c r="I109" s="5" t="s">
        <v>132</v>
      </c>
      <c r="J109" s="102" t="s">
        <v>147</v>
      </c>
    </row>
    <row r="110" spans="1:10" ht="7.5" customHeight="1" thickBot="1" x14ac:dyDescent="0.25">
      <c r="A110" s="35"/>
      <c r="B110" s="30"/>
      <c r="D110" s="30"/>
      <c r="E110" s="30"/>
      <c r="F110" s="30"/>
      <c r="G110" s="30"/>
      <c r="H110" s="30"/>
      <c r="I110" s="30"/>
      <c r="J110" s="109"/>
    </row>
    <row r="111" spans="1:10" ht="17.25" customHeight="1" thickBot="1" x14ac:dyDescent="0.25">
      <c r="A111" s="35"/>
      <c r="B111" s="93" t="s">
        <v>108</v>
      </c>
      <c r="C111" s="119" t="s">
        <v>200</v>
      </c>
      <c r="E111" s="93"/>
      <c r="F111" s="90" t="s">
        <v>133</v>
      </c>
      <c r="G111" s="193">
        <v>20</v>
      </c>
      <c r="H111" s="194"/>
      <c r="I111" s="5" t="s">
        <v>135</v>
      </c>
      <c r="J111" s="102" t="s">
        <v>149</v>
      </c>
    </row>
    <row r="112" spans="1:10" ht="7.5" customHeight="1" thickBot="1" x14ac:dyDescent="0.25">
      <c r="A112" s="35"/>
      <c r="B112" s="30"/>
      <c r="D112" s="30"/>
      <c r="E112" s="30"/>
      <c r="F112" s="30"/>
      <c r="G112" s="30"/>
      <c r="H112" s="30"/>
      <c r="I112" s="30"/>
      <c r="J112" s="109"/>
    </row>
    <row r="113" spans="1:10" ht="17.25" customHeight="1" thickBot="1" x14ac:dyDescent="0.25">
      <c r="A113" s="35"/>
      <c r="B113" s="93" t="s">
        <v>117</v>
      </c>
      <c r="C113" s="119" t="s">
        <v>200</v>
      </c>
      <c r="E113" s="93"/>
      <c r="F113" s="90" t="s">
        <v>133</v>
      </c>
      <c r="G113" s="193">
        <v>5</v>
      </c>
      <c r="H113" s="194"/>
      <c r="I113" s="5" t="s">
        <v>136</v>
      </c>
      <c r="J113" s="102" t="s">
        <v>152</v>
      </c>
    </row>
    <row r="114" spans="1:10" ht="7.5" customHeight="1" thickBot="1" x14ac:dyDescent="0.25">
      <c r="A114" s="35"/>
      <c r="B114" s="30"/>
      <c r="D114" s="30"/>
      <c r="E114" s="30"/>
      <c r="F114" s="30"/>
      <c r="G114" s="30"/>
      <c r="H114" s="30"/>
      <c r="I114" s="30"/>
      <c r="J114" s="109"/>
    </row>
    <row r="115" spans="1:10" ht="17.25" customHeight="1" thickBot="1" x14ac:dyDescent="0.25">
      <c r="A115" s="35"/>
      <c r="B115" s="93" t="s">
        <v>118</v>
      </c>
      <c r="C115" s="119" t="s">
        <v>134</v>
      </c>
      <c r="E115" s="93"/>
      <c r="F115" s="90" t="s">
        <v>133</v>
      </c>
      <c r="G115" s="193"/>
      <c r="H115" s="194"/>
      <c r="I115" s="5" t="s">
        <v>135</v>
      </c>
      <c r="J115" s="102" t="s">
        <v>153</v>
      </c>
    </row>
    <row r="116" spans="1:10" ht="7.5" customHeight="1" thickBot="1" x14ac:dyDescent="0.25">
      <c r="A116" s="35"/>
      <c r="B116" s="30"/>
      <c r="D116" s="30"/>
      <c r="E116" s="30"/>
      <c r="F116" s="30"/>
      <c r="G116" s="30"/>
      <c r="H116" s="30"/>
      <c r="I116" s="30"/>
      <c r="J116" s="109"/>
    </row>
    <row r="117" spans="1:10" ht="17.25" customHeight="1" x14ac:dyDescent="0.2">
      <c r="A117" s="35"/>
      <c r="B117" s="37" t="s">
        <v>110</v>
      </c>
      <c r="C117" s="209"/>
      <c r="D117" s="210"/>
      <c r="E117" s="210"/>
      <c r="F117" s="210"/>
      <c r="G117" s="210"/>
      <c r="H117" s="210"/>
      <c r="I117" s="211"/>
      <c r="J117" s="109"/>
    </row>
    <row r="118" spans="1:10" ht="17.25" customHeight="1" thickBot="1" x14ac:dyDescent="0.25">
      <c r="A118" s="35"/>
      <c r="B118" s="37"/>
      <c r="C118" s="212"/>
      <c r="D118" s="213"/>
      <c r="E118" s="213"/>
      <c r="F118" s="213"/>
      <c r="G118" s="213"/>
      <c r="H118" s="213"/>
      <c r="I118" s="214"/>
      <c r="J118" s="109"/>
    </row>
    <row r="119" spans="1:10" ht="7.5" customHeight="1" x14ac:dyDescent="0.2">
      <c r="A119" s="35"/>
      <c r="B119" s="44"/>
      <c r="C119" s="37"/>
      <c r="D119" s="37"/>
      <c r="E119" s="30"/>
      <c r="F119" s="30"/>
      <c r="G119" s="30"/>
      <c r="H119" s="30"/>
      <c r="I119" s="30"/>
      <c r="J119" s="109"/>
    </row>
    <row r="120" spans="1:10" ht="17.25" customHeight="1" x14ac:dyDescent="0.2">
      <c r="A120" s="167" t="s">
        <v>165</v>
      </c>
      <c r="B120" s="168"/>
      <c r="C120" s="112"/>
      <c r="D120" s="112"/>
      <c r="E120" s="112"/>
      <c r="F120" s="112"/>
      <c r="G120" s="112"/>
      <c r="H120" s="112"/>
      <c r="I120" s="112"/>
      <c r="J120" s="115"/>
    </row>
    <row r="121" spans="1:10" ht="7.5" customHeight="1" thickBot="1" x14ac:dyDescent="0.25">
      <c r="A121" s="35"/>
      <c r="B121" s="44"/>
      <c r="C121" s="93"/>
      <c r="D121" s="93"/>
      <c r="E121" s="93"/>
      <c r="I121" s="90"/>
      <c r="J121" s="109"/>
    </row>
    <row r="122" spans="1:10" ht="17.25" customHeight="1" thickBot="1" x14ac:dyDescent="0.25">
      <c r="A122" s="35"/>
      <c r="B122" s="93" t="s">
        <v>119</v>
      </c>
      <c r="C122" s="119" t="s">
        <v>200</v>
      </c>
      <c r="E122" s="93"/>
      <c r="F122" s="90" t="s">
        <v>133</v>
      </c>
      <c r="G122" s="193">
        <v>3</v>
      </c>
      <c r="H122" s="194"/>
      <c r="I122" s="5" t="s">
        <v>138</v>
      </c>
      <c r="J122" s="102" t="s">
        <v>154</v>
      </c>
    </row>
    <row r="123" spans="1:10" ht="7.5" customHeight="1" thickBot="1" x14ac:dyDescent="0.25">
      <c r="A123" s="35"/>
      <c r="B123" s="30"/>
      <c r="D123" s="30"/>
      <c r="E123" s="30"/>
      <c r="G123" s="30"/>
      <c r="I123" s="91"/>
      <c r="J123" s="109"/>
    </row>
    <row r="124" spans="1:10" ht="17.25" customHeight="1" thickBot="1" x14ac:dyDescent="0.25">
      <c r="A124" s="35"/>
      <c r="B124" s="93" t="s">
        <v>120</v>
      </c>
      <c r="C124" s="119" t="s">
        <v>200</v>
      </c>
      <c r="E124" s="93"/>
      <c r="F124" s="90" t="s">
        <v>133</v>
      </c>
      <c r="G124" s="193">
        <v>3</v>
      </c>
      <c r="H124" s="194"/>
      <c r="I124" s="5" t="s">
        <v>138</v>
      </c>
      <c r="J124" s="102" t="s">
        <v>154</v>
      </c>
    </row>
    <row r="125" spans="1:10" ht="7.5" customHeight="1" thickBot="1" x14ac:dyDescent="0.25">
      <c r="A125" s="35"/>
      <c r="B125" s="30"/>
      <c r="D125" s="30"/>
      <c r="E125" s="30"/>
      <c r="G125" s="30"/>
      <c r="I125" s="91"/>
      <c r="J125" s="109"/>
    </row>
    <row r="126" spans="1:10" ht="17.25" customHeight="1" thickBot="1" x14ac:dyDescent="0.25">
      <c r="A126" s="35"/>
      <c r="B126" s="93" t="s">
        <v>121</v>
      </c>
      <c r="C126" s="119" t="s">
        <v>200</v>
      </c>
      <c r="E126" s="93"/>
      <c r="F126" s="90" t="s">
        <v>133</v>
      </c>
      <c r="G126" s="193">
        <v>10</v>
      </c>
      <c r="H126" s="194"/>
      <c r="I126" s="5" t="s">
        <v>139</v>
      </c>
      <c r="J126" s="102" t="s">
        <v>155</v>
      </c>
    </row>
    <row r="127" spans="1:10" ht="7.5" customHeight="1" thickBot="1" x14ac:dyDescent="0.25">
      <c r="A127" s="35"/>
      <c r="B127" s="30"/>
      <c r="D127" s="30"/>
      <c r="E127" s="30"/>
      <c r="F127" s="30"/>
      <c r="G127" s="30"/>
      <c r="H127" s="30"/>
      <c r="I127" s="30"/>
      <c r="J127" s="109"/>
    </row>
    <row r="128" spans="1:10" ht="17.25" customHeight="1" thickBot="1" x14ac:dyDescent="0.25">
      <c r="A128" s="35"/>
      <c r="B128" s="93" t="s">
        <v>122</v>
      </c>
      <c r="C128" s="119" t="s">
        <v>200</v>
      </c>
      <c r="E128" s="93"/>
      <c r="F128" s="90" t="s">
        <v>133</v>
      </c>
      <c r="G128" s="193">
        <v>10</v>
      </c>
      <c r="H128" s="194"/>
      <c r="I128" s="5" t="s">
        <v>140</v>
      </c>
      <c r="J128" s="102" t="s">
        <v>155</v>
      </c>
    </row>
    <row r="129" spans="1:10" ht="7.5" customHeight="1" thickBot="1" x14ac:dyDescent="0.25">
      <c r="A129" s="35"/>
      <c r="B129" s="30"/>
      <c r="D129" s="30"/>
      <c r="E129" s="30"/>
      <c r="F129" s="30"/>
      <c r="G129" s="30"/>
      <c r="H129" s="30"/>
      <c r="I129" s="30"/>
      <c r="J129" s="109"/>
    </row>
    <row r="130" spans="1:10" ht="17.25" customHeight="1" x14ac:dyDescent="0.2">
      <c r="A130" s="35"/>
      <c r="B130" s="37" t="s">
        <v>110</v>
      </c>
      <c r="C130" s="209"/>
      <c r="D130" s="210"/>
      <c r="E130" s="210"/>
      <c r="F130" s="210"/>
      <c r="G130" s="210"/>
      <c r="H130" s="210"/>
      <c r="I130" s="211"/>
      <c r="J130" s="109"/>
    </row>
    <row r="131" spans="1:10" ht="17.25" customHeight="1" thickBot="1" x14ac:dyDescent="0.25">
      <c r="A131" s="35"/>
      <c r="B131" s="37"/>
      <c r="C131" s="212"/>
      <c r="D131" s="213"/>
      <c r="E131" s="213"/>
      <c r="F131" s="213"/>
      <c r="G131" s="213"/>
      <c r="H131" s="213"/>
      <c r="I131" s="214"/>
      <c r="J131" s="109"/>
    </row>
    <row r="132" spans="1:10" ht="7.5" customHeight="1" x14ac:dyDescent="0.2">
      <c r="A132" s="35"/>
      <c r="B132" s="44"/>
      <c r="C132" s="37"/>
      <c r="D132" s="37"/>
      <c r="E132" s="30"/>
      <c r="F132" s="30"/>
      <c r="G132" s="30"/>
      <c r="H132" s="30"/>
      <c r="I132" s="30"/>
      <c r="J132" s="109"/>
    </row>
    <row r="133" spans="1:10" ht="17.25" customHeight="1" x14ac:dyDescent="0.2">
      <c r="A133" s="167" t="s">
        <v>166</v>
      </c>
      <c r="B133" s="168"/>
      <c r="C133" s="112"/>
      <c r="D133" s="112"/>
      <c r="E133" s="112"/>
      <c r="F133" s="112"/>
      <c r="G133" s="112"/>
      <c r="H133" s="112"/>
      <c r="I133" s="112"/>
      <c r="J133" s="115"/>
    </row>
    <row r="134" spans="1:10" ht="7.5" customHeight="1" thickBot="1" x14ac:dyDescent="0.25">
      <c r="A134" s="35"/>
      <c r="B134" s="44"/>
      <c r="C134" s="93"/>
      <c r="D134" s="93"/>
      <c r="E134" s="93"/>
      <c r="I134" s="90"/>
      <c r="J134" s="109"/>
    </row>
    <row r="135" spans="1:10" ht="17.25" customHeight="1" thickBot="1" x14ac:dyDescent="0.25">
      <c r="A135" s="35"/>
      <c r="B135" s="93" t="s">
        <v>123</v>
      </c>
      <c r="C135" s="119" t="s">
        <v>200</v>
      </c>
      <c r="E135" s="93"/>
      <c r="F135" s="90" t="s">
        <v>133</v>
      </c>
      <c r="G135" s="193">
        <v>100</v>
      </c>
      <c r="H135" s="194"/>
      <c r="I135" s="5" t="s">
        <v>137</v>
      </c>
      <c r="J135" s="102" t="s">
        <v>156</v>
      </c>
    </row>
    <row r="136" spans="1:10" ht="7.5" customHeight="1" thickBot="1" x14ac:dyDescent="0.25">
      <c r="A136" s="35"/>
      <c r="B136" s="30"/>
      <c r="D136" s="30"/>
      <c r="E136" s="30"/>
      <c r="G136" s="30"/>
      <c r="I136" s="91"/>
      <c r="J136" s="109"/>
    </row>
    <row r="137" spans="1:10" ht="17.25" customHeight="1" thickBot="1" x14ac:dyDescent="0.25">
      <c r="A137" s="35"/>
      <c r="B137" s="93" t="s">
        <v>124</v>
      </c>
      <c r="C137" s="119" t="s">
        <v>200</v>
      </c>
      <c r="E137" s="93"/>
      <c r="F137" s="90" t="s">
        <v>133</v>
      </c>
      <c r="G137" s="193">
        <v>100</v>
      </c>
      <c r="H137" s="194"/>
      <c r="I137" s="5" t="s">
        <v>137</v>
      </c>
      <c r="J137" s="102" t="s">
        <v>156</v>
      </c>
    </row>
    <row r="138" spans="1:10" ht="7.5" customHeight="1" thickBot="1" x14ac:dyDescent="0.25">
      <c r="A138" s="35"/>
      <c r="B138" s="30"/>
      <c r="D138" s="30"/>
      <c r="E138" s="30"/>
      <c r="G138" s="30"/>
      <c r="I138" s="91"/>
      <c r="J138" s="109"/>
    </row>
    <row r="139" spans="1:10" ht="17.25" customHeight="1" thickBot="1" x14ac:dyDescent="0.25">
      <c r="A139" s="35"/>
      <c r="B139" s="93" t="s">
        <v>125</v>
      </c>
      <c r="C139" s="119" t="s">
        <v>134</v>
      </c>
      <c r="E139" s="93"/>
      <c r="F139" s="90" t="s">
        <v>133</v>
      </c>
      <c r="G139" s="193"/>
      <c r="H139" s="194"/>
      <c r="I139" s="5" t="s">
        <v>135</v>
      </c>
      <c r="J139" s="102" t="s">
        <v>157</v>
      </c>
    </row>
    <row r="140" spans="1:10" ht="7.5" customHeight="1" thickBot="1" x14ac:dyDescent="0.25">
      <c r="A140" s="35"/>
      <c r="B140" s="30"/>
      <c r="D140" s="30"/>
      <c r="E140" s="30"/>
      <c r="F140" s="30"/>
      <c r="G140" s="30"/>
      <c r="H140" s="30"/>
      <c r="I140" s="30"/>
      <c r="J140" s="109"/>
    </row>
    <row r="141" spans="1:10" ht="17.25" customHeight="1" thickBot="1" x14ac:dyDescent="0.25">
      <c r="A141" s="35"/>
      <c r="B141" s="93" t="s">
        <v>126</v>
      </c>
      <c r="C141" s="119" t="s">
        <v>134</v>
      </c>
      <c r="E141" s="93"/>
      <c r="F141" s="90" t="s">
        <v>133</v>
      </c>
      <c r="G141" s="193"/>
      <c r="H141" s="194"/>
      <c r="I141" s="5" t="s">
        <v>135</v>
      </c>
      <c r="J141" s="102" t="s">
        <v>148</v>
      </c>
    </row>
    <row r="142" spans="1:10" ht="7.5" customHeight="1" thickBot="1" x14ac:dyDescent="0.25">
      <c r="A142" s="35"/>
      <c r="B142" s="30"/>
      <c r="D142" s="30"/>
      <c r="E142" s="30"/>
      <c r="F142" s="30"/>
      <c r="G142" s="30"/>
      <c r="H142" s="30"/>
      <c r="I142" s="30"/>
      <c r="J142" s="109"/>
    </row>
    <row r="143" spans="1:10" ht="17.25" customHeight="1" thickBot="1" x14ac:dyDescent="0.25">
      <c r="A143" s="35"/>
      <c r="B143" s="37" t="s">
        <v>110</v>
      </c>
      <c r="C143" s="205"/>
      <c r="D143" s="206"/>
      <c r="E143" s="206"/>
      <c r="F143" s="206"/>
      <c r="G143" s="206"/>
      <c r="H143" s="206"/>
      <c r="I143" s="207"/>
      <c r="J143" s="109"/>
    </row>
    <row r="144" spans="1:10" ht="7.5" customHeight="1" x14ac:dyDescent="0.2">
      <c r="A144" s="35"/>
      <c r="B144" s="44"/>
      <c r="C144" s="37"/>
      <c r="D144" s="37"/>
      <c r="E144" s="30"/>
      <c r="F144" s="30"/>
      <c r="G144" s="30"/>
      <c r="H144" s="30"/>
      <c r="I144" s="30"/>
      <c r="J144" s="109"/>
    </row>
    <row r="145" spans="1:10" ht="17.25" customHeight="1" x14ac:dyDescent="0.2">
      <c r="A145" s="167" t="s">
        <v>167</v>
      </c>
      <c r="B145" s="168"/>
      <c r="C145" s="110"/>
      <c r="D145" s="110"/>
      <c r="E145" s="114"/>
      <c r="F145" s="114"/>
      <c r="G145" s="114"/>
      <c r="H145" s="114"/>
      <c r="I145" s="114"/>
      <c r="J145" s="115"/>
    </row>
    <row r="146" spans="1:10" ht="7.5" customHeight="1" thickBot="1" x14ac:dyDescent="0.25">
      <c r="A146" s="35"/>
      <c r="B146" s="44"/>
      <c r="C146" s="37"/>
      <c r="D146" s="37"/>
      <c r="E146" s="30"/>
      <c r="F146" s="30"/>
      <c r="G146" s="30"/>
      <c r="H146" s="30"/>
      <c r="I146" s="30"/>
      <c r="J146" s="109"/>
    </row>
    <row r="147" spans="1:10" ht="17.25" customHeight="1" thickBot="1" x14ac:dyDescent="0.25">
      <c r="A147" s="35"/>
      <c r="B147" s="93" t="s">
        <v>127</v>
      </c>
      <c r="C147" s="119" t="s">
        <v>200</v>
      </c>
      <c r="E147" s="93"/>
      <c r="F147" s="90" t="s">
        <v>133</v>
      </c>
      <c r="G147" s="193">
        <v>100</v>
      </c>
      <c r="H147" s="194"/>
      <c r="I147" s="5" t="s">
        <v>137</v>
      </c>
      <c r="J147" s="102" t="s">
        <v>156</v>
      </c>
    </row>
    <row r="148" spans="1:10" ht="7.5" customHeight="1" thickBot="1" x14ac:dyDescent="0.25">
      <c r="A148" s="35"/>
      <c r="B148" s="30"/>
      <c r="D148" s="30"/>
      <c r="E148" s="30"/>
      <c r="G148" s="30"/>
      <c r="I148" s="91"/>
      <c r="J148" s="109"/>
    </row>
    <row r="149" spans="1:10" ht="17.25" customHeight="1" thickBot="1" x14ac:dyDescent="0.25">
      <c r="A149" s="35"/>
      <c r="B149" s="93" t="s">
        <v>128</v>
      </c>
      <c r="C149" s="119" t="s">
        <v>200</v>
      </c>
      <c r="E149" s="93"/>
      <c r="F149" s="90" t="s">
        <v>133</v>
      </c>
      <c r="G149" s="193">
        <v>10</v>
      </c>
      <c r="H149" s="194"/>
      <c r="I149" s="5" t="s">
        <v>137</v>
      </c>
      <c r="J149" s="102" t="s">
        <v>158</v>
      </c>
    </row>
    <row r="150" spans="1:10" ht="7.5" customHeight="1" thickBot="1" x14ac:dyDescent="0.25">
      <c r="A150" s="35"/>
      <c r="B150" s="30"/>
      <c r="D150" s="30"/>
      <c r="E150" s="30"/>
      <c r="G150" s="30"/>
      <c r="I150" s="91"/>
      <c r="J150" s="109"/>
    </row>
    <row r="151" spans="1:10" ht="17.25" customHeight="1" thickBot="1" x14ac:dyDescent="0.25">
      <c r="A151" s="35"/>
      <c r="B151" s="93" t="s">
        <v>129</v>
      </c>
      <c r="C151" s="119" t="s">
        <v>200</v>
      </c>
      <c r="E151" s="93"/>
      <c r="F151" s="90" t="s">
        <v>133</v>
      </c>
      <c r="G151" s="193">
        <v>100</v>
      </c>
      <c r="H151" s="194"/>
      <c r="I151" s="5" t="s">
        <v>137</v>
      </c>
      <c r="J151" s="102" t="s">
        <v>158</v>
      </c>
    </row>
    <row r="152" spans="1:10" ht="7.5" customHeight="1" thickBot="1" x14ac:dyDescent="0.25">
      <c r="A152" s="35"/>
      <c r="B152" s="30"/>
      <c r="D152" s="30"/>
      <c r="E152" s="30"/>
      <c r="F152" s="30"/>
      <c r="G152" s="30"/>
      <c r="H152" s="30"/>
      <c r="I152" s="30"/>
      <c r="J152" s="109"/>
    </row>
    <row r="153" spans="1:10" ht="17.25" customHeight="1" x14ac:dyDescent="0.2">
      <c r="A153" s="35"/>
      <c r="B153" s="37" t="s">
        <v>110</v>
      </c>
      <c r="C153" s="187"/>
      <c r="D153" s="188"/>
      <c r="E153" s="188"/>
      <c r="F153" s="188"/>
      <c r="G153" s="188"/>
      <c r="H153" s="188"/>
      <c r="I153" s="189"/>
      <c r="J153" s="109"/>
    </row>
    <row r="154" spans="1:10" ht="17.25" customHeight="1" thickBot="1" x14ac:dyDescent="0.25">
      <c r="A154" s="35"/>
      <c r="B154" s="44"/>
      <c r="C154" s="190"/>
      <c r="D154" s="191"/>
      <c r="E154" s="191"/>
      <c r="F154" s="191"/>
      <c r="G154" s="191"/>
      <c r="H154" s="191"/>
      <c r="I154" s="192"/>
      <c r="J154" s="109"/>
    </row>
    <row r="155" spans="1:10" ht="7.5" customHeight="1" x14ac:dyDescent="0.2">
      <c r="A155" s="35"/>
      <c r="B155" s="44"/>
      <c r="C155" s="37"/>
      <c r="D155" s="37"/>
      <c r="E155" s="30"/>
      <c r="F155" s="30"/>
      <c r="G155" s="30"/>
      <c r="H155" s="30"/>
      <c r="I155" s="30"/>
      <c r="J155" s="109"/>
    </row>
    <row r="156" spans="1:10" ht="17.25" customHeight="1" x14ac:dyDescent="0.2">
      <c r="A156" s="167" t="s">
        <v>168</v>
      </c>
      <c r="B156" s="168"/>
      <c r="C156" s="110"/>
      <c r="D156" s="110"/>
      <c r="E156" s="114"/>
      <c r="F156" s="114"/>
      <c r="G156" s="114"/>
      <c r="H156" s="114"/>
      <c r="I156" s="114"/>
      <c r="J156" s="115"/>
    </row>
    <row r="157" spans="1:10" ht="7.5" customHeight="1" thickBot="1" x14ac:dyDescent="0.25">
      <c r="A157" s="35"/>
      <c r="B157" s="44"/>
      <c r="C157" s="37"/>
      <c r="D157" s="37"/>
      <c r="E157" s="30"/>
      <c r="F157" s="30"/>
      <c r="G157" s="30"/>
      <c r="H157" s="30"/>
      <c r="I157" s="30"/>
      <c r="J157" s="109"/>
    </row>
    <row r="158" spans="1:10" ht="17.25" customHeight="1" thickBot="1" x14ac:dyDescent="0.25">
      <c r="A158" s="35"/>
      <c r="B158" s="93" t="s">
        <v>130</v>
      </c>
      <c r="C158" s="119" t="s">
        <v>134</v>
      </c>
      <c r="E158" s="93"/>
      <c r="F158" s="90" t="s">
        <v>133</v>
      </c>
      <c r="G158" s="193"/>
      <c r="H158" s="194"/>
      <c r="I158" s="5" t="s">
        <v>135</v>
      </c>
      <c r="J158" s="102" t="s">
        <v>149</v>
      </c>
    </row>
    <row r="159" spans="1:10" ht="7.5" customHeight="1" thickBot="1" x14ac:dyDescent="0.25">
      <c r="A159" s="35"/>
      <c r="B159" s="30" t="str">
        <f>入力シート!C46&amp;""</f>
        <v/>
      </c>
      <c r="D159" s="30"/>
      <c r="E159" s="30"/>
      <c r="G159" s="30"/>
      <c r="I159" s="91"/>
      <c r="J159" s="109"/>
    </row>
    <row r="160" spans="1:10" ht="17.25" customHeight="1" thickBot="1" x14ac:dyDescent="0.25">
      <c r="A160" s="35"/>
      <c r="B160" s="93" t="s">
        <v>131</v>
      </c>
      <c r="C160" s="119" t="s">
        <v>134</v>
      </c>
      <c r="E160" s="93"/>
      <c r="F160" s="90" t="s">
        <v>133</v>
      </c>
      <c r="G160" s="193"/>
      <c r="H160" s="194"/>
      <c r="I160" s="5" t="s">
        <v>132</v>
      </c>
      <c r="J160" s="102" t="s">
        <v>146</v>
      </c>
    </row>
    <row r="161" spans="1:16" ht="7.5" customHeight="1" thickBot="1" x14ac:dyDescent="0.25">
      <c r="A161" s="35"/>
      <c r="B161" s="30"/>
      <c r="D161" s="30"/>
      <c r="E161" s="30"/>
      <c r="G161" s="30"/>
      <c r="I161" s="91"/>
      <c r="J161" s="109"/>
    </row>
    <row r="162" spans="1:16" ht="17.25" customHeight="1" x14ac:dyDescent="0.2">
      <c r="A162" s="35"/>
      <c r="B162" s="37" t="s">
        <v>110</v>
      </c>
      <c r="C162" s="187"/>
      <c r="D162" s="188"/>
      <c r="E162" s="188"/>
      <c r="F162" s="188"/>
      <c r="G162" s="188"/>
      <c r="H162" s="188"/>
      <c r="I162" s="189"/>
      <c r="J162" s="109"/>
    </row>
    <row r="163" spans="1:16" ht="17.25" customHeight="1" thickBot="1" x14ac:dyDescent="0.25">
      <c r="A163" s="35"/>
      <c r="B163" s="44"/>
      <c r="C163" s="190"/>
      <c r="D163" s="191"/>
      <c r="E163" s="191"/>
      <c r="F163" s="191"/>
      <c r="G163" s="191"/>
      <c r="H163" s="191"/>
      <c r="I163" s="192"/>
      <c r="J163" s="109"/>
    </row>
    <row r="164" spans="1:16" ht="7.5" customHeight="1" x14ac:dyDescent="0.2">
      <c r="A164" s="35"/>
      <c r="B164" s="44"/>
      <c r="C164" s="37"/>
      <c r="D164" s="37"/>
      <c r="E164" s="30"/>
      <c r="F164" s="30"/>
      <c r="G164" s="30"/>
      <c r="H164" s="30"/>
      <c r="I164" s="30"/>
      <c r="J164" s="109"/>
    </row>
    <row r="165" spans="1:16" ht="17.25" customHeight="1" x14ac:dyDescent="0.2">
      <c r="A165" s="171" t="s">
        <v>35</v>
      </c>
      <c r="B165" s="172"/>
      <c r="C165" s="84"/>
      <c r="D165" s="84"/>
      <c r="E165" s="84"/>
      <c r="F165" s="84"/>
      <c r="G165" s="84"/>
      <c r="H165" s="84"/>
      <c r="I165" s="84"/>
      <c r="J165" s="104"/>
    </row>
    <row r="166" spans="1:16" ht="7.5" customHeight="1" x14ac:dyDescent="0.2">
      <c r="A166" s="31"/>
      <c r="B166" s="29"/>
      <c r="C166" s="29"/>
      <c r="D166" s="29"/>
      <c r="E166" s="29"/>
      <c r="F166" s="29"/>
      <c r="G166" s="29"/>
      <c r="H166" s="29"/>
      <c r="I166" s="29"/>
      <c r="J166" s="100"/>
    </row>
    <row r="167" spans="1:16" ht="17.25" customHeight="1" x14ac:dyDescent="0.2">
      <c r="A167" s="167" t="s">
        <v>169</v>
      </c>
      <c r="B167" s="168"/>
      <c r="C167" s="112"/>
      <c r="D167" s="112"/>
      <c r="E167" s="112"/>
      <c r="F167" s="112"/>
      <c r="G167" s="112"/>
      <c r="H167" s="112"/>
      <c r="I167" s="112"/>
      <c r="J167" s="111"/>
      <c r="L167" s="166" t="s">
        <v>182</v>
      </c>
      <c r="M167" s="166"/>
      <c r="N167" s="166"/>
      <c r="O167" s="166"/>
      <c r="P167" s="166"/>
    </row>
    <row r="168" spans="1:16" ht="7.5" customHeight="1" thickBot="1" x14ac:dyDescent="0.25">
      <c r="A168" s="52"/>
      <c r="B168" s="13"/>
      <c r="J168" s="102"/>
      <c r="L168" s="166"/>
      <c r="M168" s="166"/>
      <c r="N168" s="166"/>
      <c r="O168" s="166"/>
      <c r="P168" s="166"/>
    </row>
    <row r="169" spans="1:16" ht="17.25" customHeight="1" thickBot="1" x14ac:dyDescent="0.25">
      <c r="A169" s="52"/>
      <c r="B169" s="13" t="s">
        <v>85</v>
      </c>
      <c r="C169" s="163" t="s">
        <v>234</v>
      </c>
      <c r="D169" s="164"/>
      <c r="E169" s="164"/>
      <c r="F169" s="164"/>
      <c r="G169" s="164"/>
      <c r="H169" s="164"/>
      <c r="I169" s="165"/>
      <c r="J169" s="102" t="s">
        <v>80</v>
      </c>
      <c r="L169" s="166"/>
      <c r="M169" s="166"/>
      <c r="N169" s="166"/>
      <c r="O169" s="166"/>
      <c r="P169" s="166"/>
    </row>
    <row r="170" spans="1:16" ht="7.5" customHeight="1" thickBot="1" x14ac:dyDescent="0.25">
      <c r="A170" s="52"/>
      <c r="B170" s="13"/>
      <c r="C170" s="28"/>
      <c r="D170" s="28"/>
      <c r="E170" s="28"/>
      <c r="F170" s="28"/>
      <c r="G170" s="28"/>
      <c r="H170" s="28"/>
      <c r="I170" s="28"/>
      <c r="J170" s="102"/>
      <c r="L170" s="166"/>
      <c r="M170" s="166"/>
      <c r="N170" s="166"/>
      <c r="O170" s="166"/>
      <c r="P170" s="166"/>
    </row>
    <row r="171" spans="1:16" ht="17.25" customHeight="1" thickBot="1" x14ac:dyDescent="0.25">
      <c r="A171" s="52"/>
      <c r="B171" s="13" t="s">
        <v>86</v>
      </c>
      <c r="C171" s="169">
        <v>4</v>
      </c>
      <c r="D171" s="170"/>
      <c r="E171" s="37" t="s">
        <v>39</v>
      </c>
      <c r="F171" s="37"/>
      <c r="G171" s="37"/>
      <c r="H171" s="37"/>
      <c r="I171" s="37"/>
      <c r="J171" s="102" t="s">
        <v>159</v>
      </c>
      <c r="L171" s="166"/>
      <c r="M171" s="166"/>
      <c r="N171" s="166"/>
      <c r="O171" s="166"/>
      <c r="P171" s="166"/>
    </row>
    <row r="172" spans="1:16" ht="7.5" customHeight="1" thickBot="1" x14ac:dyDescent="0.25">
      <c r="A172" s="52"/>
      <c r="B172" s="13"/>
      <c r="C172" s="37"/>
      <c r="D172" s="37"/>
      <c r="E172" s="37"/>
      <c r="F172" s="37"/>
      <c r="G172" s="37"/>
      <c r="H172" s="37"/>
      <c r="I172" s="37"/>
      <c r="J172" s="102"/>
    </row>
    <row r="173" spans="1:16" ht="17.25" customHeight="1" thickBot="1" x14ac:dyDescent="0.25">
      <c r="A173" s="52"/>
      <c r="B173" s="13" t="s">
        <v>89</v>
      </c>
      <c r="C173" s="163" t="s">
        <v>201</v>
      </c>
      <c r="D173" s="164"/>
      <c r="E173" s="164"/>
      <c r="F173" s="164"/>
      <c r="G173" s="164"/>
      <c r="H173" s="164"/>
      <c r="I173" s="165"/>
      <c r="J173" s="102" t="s">
        <v>98</v>
      </c>
    </row>
    <row r="174" spans="1:16" ht="7.5" customHeight="1" thickBot="1" x14ac:dyDescent="0.25">
      <c r="A174" s="35"/>
      <c r="B174" s="13"/>
      <c r="C174" s="28"/>
      <c r="D174" s="28"/>
      <c r="E174" s="28"/>
      <c r="F174" s="28"/>
      <c r="G174" s="28"/>
      <c r="H174" s="28"/>
      <c r="I174" s="28"/>
      <c r="J174" s="102"/>
    </row>
    <row r="175" spans="1:16" ht="17.25" customHeight="1" thickBot="1" x14ac:dyDescent="0.25">
      <c r="A175" s="52"/>
      <c r="B175" s="13" t="s">
        <v>87</v>
      </c>
      <c r="C175" s="163" t="s">
        <v>202</v>
      </c>
      <c r="D175" s="164"/>
      <c r="E175" s="164"/>
      <c r="F175" s="164"/>
      <c r="G175" s="164"/>
      <c r="H175" s="164"/>
      <c r="I175" s="165"/>
      <c r="J175" s="102" t="s">
        <v>183</v>
      </c>
    </row>
    <row r="176" spans="1:16" ht="7.5" customHeight="1" thickBot="1" x14ac:dyDescent="0.25">
      <c r="A176" s="35"/>
      <c r="B176" s="13"/>
      <c r="C176" s="28"/>
      <c r="D176" s="28"/>
      <c r="E176" s="28"/>
      <c r="F176" s="28"/>
      <c r="G176" s="28"/>
      <c r="H176" s="28"/>
      <c r="I176" s="28"/>
      <c r="J176" s="102"/>
    </row>
    <row r="177" spans="1:10" ht="17.25" customHeight="1" thickBot="1" x14ac:dyDescent="0.25">
      <c r="A177" s="52"/>
      <c r="B177" s="13" t="s">
        <v>88</v>
      </c>
      <c r="C177" s="169"/>
      <c r="D177" s="170"/>
      <c r="E177" s="37" t="s">
        <v>39</v>
      </c>
      <c r="F177" s="37"/>
      <c r="G177" s="37"/>
      <c r="H177" s="37"/>
      <c r="I177" s="37"/>
      <c r="J177" s="102" t="s">
        <v>206</v>
      </c>
    </row>
    <row r="178" spans="1:10" ht="7.5" customHeight="1" thickBot="1" x14ac:dyDescent="0.25">
      <c r="A178" s="52"/>
      <c r="B178" s="13"/>
      <c r="C178" s="37"/>
      <c r="D178" s="37"/>
      <c r="E178" s="37"/>
      <c r="F178" s="37"/>
      <c r="G178" s="37"/>
      <c r="H178" s="37"/>
      <c r="I178" s="37"/>
      <c r="J178" s="102"/>
    </row>
    <row r="179" spans="1:10" ht="17.25" customHeight="1" thickBot="1" x14ac:dyDescent="0.25">
      <c r="A179" s="52"/>
      <c r="B179" s="13" t="s">
        <v>90</v>
      </c>
      <c r="C179" s="163"/>
      <c r="D179" s="164"/>
      <c r="E179" s="164"/>
      <c r="F179" s="164"/>
      <c r="G179" s="164"/>
      <c r="H179" s="164"/>
      <c r="I179" s="165"/>
      <c r="J179" s="102" t="s">
        <v>98</v>
      </c>
    </row>
    <row r="180" spans="1:10" ht="7.5" customHeight="1" x14ac:dyDescent="0.2">
      <c r="A180" s="35"/>
      <c r="B180" s="44"/>
      <c r="C180" s="44"/>
      <c r="D180" s="44"/>
      <c r="E180" s="44"/>
      <c r="F180" s="44"/>
      <c r="G180" s="44"/>
      <c r="H180" s="44"/>
      <c r="I180" s="44"/>
      <c r="J180" s="102"/>
    </row>
    <row r="181" spans="1:10" ht="17.25" customHeight="1" x14ac:dyDescent="0.2">
      <c r="A181" s="167" t="s">
        <v>170</v>
      </c>
      <c r="B181" s="168"/>
      <c r="C181" s="112"/>
      <c r="D181" s="112"/>
      <c r="E181" s="112"/>
      <c r="F181" s="112"/>
      <c r="G181" s="112"/>
      <c r="H181" s="112"/>
      <c r="I181" s="112"/>
      <c r="J181" s="111"/>
    </row>
    <row r="182" spans="1:10" ht="7.5" customHeight="1" thickBot="1" x14ac:dyDescent="0.25">
      <c r="A182" s="52"/>
      <c r="B182" s="13"/>
      <c r="C182" s="28"/>
      <c r="D182" s="28"/>
      <c r="E182" s="28"/>
      <c r="F182" s="28"/>
      <c r="G182" s="28"/>
      <c r="H182" s="28"/>
      <c r="I182" s="28"/>
      <c r="J182" s="102"/>
    </row>
    <row r="183" spans="1:10" ht="17.25" customHeight="1" thickBot="1" x14ac:dyDescent="0.25">
      <c r="A183" s="52"/>
      <c r="B183" s="13" t="s">
        <v>81</v>
      </c>
      <c r="C183" s="163"/>
      <c r="D183" s="164"/>
      <c r="E183" s="164"/>
      <c r="F183" s="164"/>
      <c r="G183" s="164"/>
      <c r="H183" s="164"/>
      <c r="I183" s="165"/>
      <c r="J183" s="102" t="s">
        <v>80</v>
      </c>
    </row>
    <row r="184" spans="1:10" ht="7.5" customHeight="1" thickBot="1" x14ac:dyDescent="0.25">
      <c r="A184" s="52"/>
      <c r="B184" s="13"/>
      <c r="C184" s="28"/>
      <c r="D184" s="28"/>
      <c r="E184" s="28"/>
      <c r="F184" s="28"/>
      <c r="G184" s="28"/>
      <c r="H184" s="28"/>
      <c r="I184" s="28"/>
      <c r="J184" s="102"/>
    </row>
    <row r="185" spans="1:10" ht="17.25" customHeight="1" thickBot="1" x14ac:dyDescent="0.25">
      <c r="A185" s="52"/>
      <c r="B185" s="13" t="s">
        <v>82</v>
      </c>
      <c r="C185" s="169"/>
      <c r="D185" s="170"/>
      <c r="E185" s="37" t="s">
        <v>39</v>
      </c>
      <c r="F185" s="37"/>
      <c r="G185" s="37"/>
      <c r="H185" s="37"/>
      <c r="I185" s="37"/>
      <c r="J185" s="102" t="s">
        <v>159</v>
      </c>
    </row>
    <row r="186" spans="1:10" ht="7.5" customHeight="1" thickBot="1" x14ac:dyDescent="0.25">
      <c r="A186" s="52"/>
      <c r="B186" s="13"/>
      <c r="C186" s="37"/>
      <c r="D186" s="37"/>
      <c r="E186" s="37"/>
      <c r="F186" s="37"/>
      <c r="G186" s="37"/>
      <c r="H186" s="37"/>
      <c r="I186" s="37"/>
      <c r="J186" s="102"/>
    </row>
    <row r="187" spans="1:10" ht="17.25" customHeight="1" thickBot="1" x14ac:dyDescent="0.25">
      <c r="A187" s="52"/>
      <c r="B187" s="13" t="s">
        <v>91</v>
      </c>
      <c r="C187" s="163"/>
      <c r="D187" s="164"/>
      <c r="E187" s="164"/>
      <c r="F187" s="164"/>
      <c r="G187" s="164"/>
      <c r="H187" s="164"/>
      <c r="I187" s="165"/>
      <c r="J187" s="102" t="s">
        <v>197</v>
      </c>
    </row>
    <row r="188" spans="1:10" ht="7.5" customHeight="1" x14ac:dyDescent="0.2">
      <c r="A188" s="52"/>
      <c r="B188" s="13"/>
      <c r="C188" s="28"/>
      <c r="D188" s="28"/>
      <c r="E188" s="28"/>
      <c r="F188" s="28"/>
      <c r="G188" s="28"/>
      <c r="H188" s="28"/>
      <c r="I188" s="28"/>
      <c r="J188" s="102"/>
    </row>
    <row r="189" spans="1:10" ht="7.5" customHeight="1" thickBot="1" x14ac:dyDescent="0.25">
      <c r="A189" s="52"/>
      <c r="B189" s="13"/>
      <c r="C189" s="28"/>
      <c r="D189" s="28"/>
      <c r="E189" s="28"/>
      <c r="F189" s="28"/>
      <c r="G189" s="28"/>
      <c r="H189" s="28"/>
      <c r="I189" s="28"/>
      <c r="J189" s="102"/>
    </row>
    <row r="190" spans="1:10" ht="17.25" customHeight="1" thickBot="1" x14ac:dyDescent="0.25">
      <c r="A190" s="52"/>
      <c r="B190" s="13" t="s">
        <v>83</v>
      </c>
      <c r="C190" s="163" t="s">
        <v>202</v>
      </c>
      <c r="D190" s="164"/>
      <c r="E190" s="164"/>
      <c r="F190" s="164"/>
      <c r="G190" s="164"/>
      <c r="H190" s="164"/>
      <c r="I190" s="165"/>
      <c r="J190" s="102" t="s">
        <v>196</v>
      </c>
    </row>
    <row r="191" spans="1:10" ht="7.5" customHeight="1" thickBot="1" x14ac:dyDescent="0.25">
      <c r="A191" s="52"/>
      <c r="B191" s="13"/>
      <c r="C191" s="28"/>
      <c r="D191" s="28"/>
      <c r="E191" s="28"/>
      <c r="F191" s="28"/>
      <c r="G191" s="28"/>
      <c r="H191" s="28"/>
      <c r="I191" s="28"/>
      <c r="J191" s="102"/>
    </row>
    <row r="192" spans="1:10" ht="17.25" customHeight="1" thickBot="1" x14ac:dyDescent="0.25">
      <c r="A192" s="52"/>
      <c r="B192" s="13" t="s">
        <v>84</v>
      </c>
      <c r="C192" s="169">
        <v>6</v>
      </c>
      <c r="D192" s="170"/>
      <c r="E192" s="37" t="s">
        <v>39</v>
      </c>
      <c r="F192" s="37"/>
      <c r="G192" s="37"/>
      <c r="H192" s="37"/>
      <c r="I192" s="37"/>
      <c r="J192" s="102" t="s">
        <v>235</v>
      </c>
    </row>
    <row r="193" spans="1:10" ht="7.5" customHeight="1" thickBot="1" x14ac:dyDescent="0.25">
      <c r="A193" s="52"/>
      <c r="B193" s="13"/>
      <c r="C193" s="37"/>
      <c r="D193" s="37"/>
      <c r="E193" s="37"/>
      <c r="F193" s="37"/>
      <c r="G193" s="37"/>
      <c r="H193" s="37"/>
      <c r="I193" s="37"/>
      <c r="J193" s="102"/>
    </row>
    <row r="194" spans="1:10" ht="17.25" customHeight="1" thickBot="1" x14ac:dyDescent="0.25">
      <c r="A194" s="52"/>
      <c r="B194" s="13" t="s">
        <v>92</v>
      </c>
      <c r="C194" s="163" t="s">
        <v>203</v>
      </c>
      <c r="D194" s="164"/>
      <c r="E194" s="164"/>
      <c r="F194" s="164"/>
      <c r="G194" s="164"/>
      <c r="H194" s="164"/>
      <c r="I194" s="165"/>
      <c r="J194" s="102" t="s">
        <v>197</v>
      </c>
    </row>
    <row r="195" spans="1:10" ht="7.5" customHeight="1" x14ac:dyDescent="0.2">
      <c r="A195" s="94"/>
      <c r="B195" s="95"/>
      <c r="C195" s="96"/>
      <c r="D195" s="96"/>
      <c r="E195" s="96"/>
      <c r="F195" s="96"/>
      <c r="G195" s="96"/>
      <c r="H195" s="96"/>
      <c r="I195" s="96"/>
      <c r="J195" s="103"/>
    </row>
  </sheetData>
  <sheetProtection selectLockedCells="1"/>
  <mergeCells count="108">
    <mergeCell ref="L58:Q62"/>
    <mergeCell ref="G160:H160"/>
    <mergeCell ref="G122:H122"/>
    <mergeCell ref="G124:H124"/>
    <mergeCell ref="G126:H126"/>
    <mergeCell ref="G128:H128"/>
    <mergeCell ref="G135:H135"/>
    <mergeCell ref="G147:H147"/>
    <mergeCell ref="G158:H158"/>
    <mergeCell ref="G141:H141"/>
    <mergeCell ref="C153:I154"/>
    <mergeCell ref="C143:I143"/>
    <mergeCell ref="G137:H137"/>
    <mergeCell ref="G149:H149"/>
    <mergeCell ref="G151:H151"/>
    <mergeCell ref="L64:P68"/>
    <mergeCell ref="L70:P74"/>
    <mergeCell ref="A74:J74"/>
    <mergeCell ref="L76:P84"/>
    <mergeCell ref="C130:I131"/>
    <mergeCell ref="C117:I118"/>
    <mergeCell ref="C92:I93"/>
    <mergeCell ref="A76:B76"/>
    <mergeCell ref="G101:H101"/>
    <mergeCell ref="A44:B44"/>
    <mergeCell ref="A48:B48"/>
    <mergeCell ref="G78:H78"/>
    <mergeCell ref="C50:I50"/>
    <mergeCell ref="E40:F40"/>
    <mergeCell ref="G40:H40"/>
    <mergeCell ref="C54:I54"/>
    <mergeCell ref="A56:B56"/>
    <mergeCell ref="A42:B42"/>
    <mergeCell ref="A70:B70"/>
    <mergeCell ref="C72:I72"/>
    <mergeCell ref="A52:B52"/>
    <mergeCell ref="C46:I46"/>
    <mergeCell ref="C62:I62"/>
    <mergeCell ref="C64:I64"/>
    <mergeCell ref="C36:D36"/>
    <mergeCell ref="E36:F36"/>
    <mergeCell ref="G36:H36"/>
    <mergeCell ref="C40:D40"/>
    <mergeCell ref="L24:P32"/>
    <mergeCell ref="Q42:U48"/>
    <mergeCell ref="O52:P55"/>
    <mergeCell ref="L34:P40"/>
    <mergeCell ref="G38:I38"/>
    <mergeCell ref="C162:I163"/>
    <mergeCell ref="A95:B95"/>
    <mergeCell ref="A120:B120"/>
    <mergeCell ref="A133:B133"/>
    <mergeCell ref="A145:B145"/>
    <mergeCell ref="A156:B156"/>
    <mergeCell ref="G80:H80"/>
    <mergeCell ref="G82:H82"/>
    <mergeCell ref="G84:H84"/>
    <mergeCell ref="G86:H86"/>
    <mergeCell ref="G90:H90"/>
    <mergeCell ref="G139:H139"/>
    <mergeCell ref="G103:H103"/>
    <mergeCell ref="G109:H109"/>
    <mergeCell ref="G111:H111"/>
    <mergeCell ref="G113:H113"/>
    <mergeCell ref="G115:H115"/>
    <mergeCell ref="G105:H105"/>
    <mergeCell ref="G107:H107"/>
    <mergeCell ref="G88:H88"/>
    <mergeCell ref="C7:I7"/>
    <mergeCell ref="A4:J4"/>
    <mergeCell ref="A32:B32"/>
    <mergeCell ref="G34:H34"/>
    <mergeCell ref="C34:D34"/>
    <mergeCell ref="E34:F34"/>
    <mergeCell ref="A7:B7"/>
    <mergeCell ref="A8:B8"/>
    <mergeCell ref="C12:I12"/>
    <mergeCell ref="C16:I16"/>
    <mergeCell ref="C24:I24"/>
    <mergeCell ref="C30:I30"/>
    <mergeCell ref="C28:I28"/>
    <mergeCell ref="C22:I22"/>
    <mergeCell ref="C20:I20"/>
    <mergeCell ref="C14:I14"/>
    <mergeCell ref="L21:P23"/>
    <mergeCell ref="C26:I26"/>
    <mergeCell ref="C18:I18"/>
    <mergeCell ref="L167:P171"/>
    <mergeCell ref="C187:I187"/>
    <mergeCell ref="C194:I194"/>
    <mergeCell ref="A181:B181"/>
    <mergeCell ref="A167:B167"/>
    <mergeCell ref="C179:I179"/>
    <mergeCell ref="C183:I183"/>
    <mergeCell ref="C190:I190"/>
    <mergeCell ref="C185:D185"/>
    <mergeCell ref="C192:D192"/>
    <mergeCell ref="C175:I175"/>
    <mergeCell ref="C169:I169"/>
    <mergeCell ref="C171:D171"/>
    <mergeCell ref="C177:D177"/>
    <mergeCell ref="C173:I173"/>
    <mergeCell ref="A165:B165"/>
    <mergeCell ref="A58:B58"/>
    <mergeCell ref="C60:I60"/>
    <mergeCell ref="C66:D66"/>
    <mergeCell ref="C68:D68"/>
    <mergeCell ref="F68:H68"/>
  </mergeCells>
  <phoneticPr fontId="9"/>
  <dataValidations count="13">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68:D68" xr:uid="{00000000-0002-0000-0000-000003000000}">
      <formula1>"徒歩,車両"</formula1>
    </dataValidation>
    <dataValidation type="list" allowBlank="1" showInputMessage="1" showErrorMessage="1" sqref="C171:D171 C185:D185 C177:D177 C192:D192" xr:uid="{00000000-0002-0000-0000-000004000000}">
      <formula1>"１,２,３,４,５,６,７,８,９,１０,１１,１２"</formula1>
    </dataValidation>
    <dataValidation type="list" allowBlank="1" showInputMessage="1" sqref="C173:I173 C179:I179" xr:uid="{00000000-0002-0000-0000-000005000000}">
      <formula1>"防災情報及び避難誘導,防災情報,避難誘導"</formula1>
    </dataValidation>
    <dataValidation type="list" allowBlank="1" showInputMessage="1" sqref="C190:I190 C169:I169 C175:I175 C183:I183" xr:uid="{00000000-0002-0000-0000-000006000000}">
      <formula1>"新規採用の従業員,全従業員,全従業員及び利用者"</formula1>
    </dataValidation>
    <dataValidation type="list" allowBlank="1" showInputMessage="1" sqref="C187:I187 C194:I194" xr:uid="{00000000-0002-0000-0000-000007000000}">
      <formula1>"避難誘導,情報収集・伝達,情報収集・伝達及び避難誘導"</formula1>
    </dataValidation>
    <dataValidation type="list" allowBlank="1" showInputMessage="1" showErrorMessage="1" sqref="G38:I38" xr:uid="{00000000-0002-0000-0000-000008000000}">
      <formula1>"平日と同じ,平日と異なる"</formula1>
    </dataValidation>
    <dataValidation operator="greaterThanOrEqual" allowBlank="1" showInputMessage="1" showErrorMessage="1" sqref="G78 G80 G82 G84 G86 G88 G90 G113 G115 G101 G103 G105 G107 G109 G111 G122 G124 G126 G128 G135 G137 G139 G141 G147 G149 G151 G158 G160" xr:uid="{00000000-0002-0000-0000-000009000000}"/>
    <dataValidation type="list" allowBlank="1" showInputMessage="1" showErrorMessage="1" sqref="C78 C80 C82 C84 C86 C88 C90 C97 C101 C103 C105 C107 C109 C111 C113 C115 C99 C149 C126 C128 C122 C139 C141 C160 C124 C135 C151 C137 C147 C158" xr:uid="{00000000-0002-0000-0000-00000A000000}">
      <formula1>"有,無"</formula1>
    </dataValidation>
    <dataValidation type="list" allowBlank="1" showInputMessage="1" showErrorMessage="1" sqref="C62:I62" xr:uid="{A8F1150B-1292-4895-9562-BE1A5D0E0FAB}">
      <formula1>"風水害緊急避難場所,避難先が避難を了承している"</formula1>
    </dataValidation>
    <dataValidation type="list" allowBlank="1" showInputMessage="1" showErrorMessage="1" sqref="C26:I26" xr:uid="{44435799-1F2D-4714-B633-7D63B93DD972}">
      <formula1>"通所,入所（短期）,入所（長期）"</formula1>
    </dataValidation>
  </dataValidations>
  <pageMargins left="0.70866141732283472" right="0.70866141732283472" top="0.74803149606299213" bottom="0.74803149606299213" header="0.31496062992125984" footer="0.31496062992125984"/>
  <pageSetup paperSize="9" scale="55" orientation="portrait" r:id="rId1"/>
  <rowBreaks count="2" manualBreakCount="2">
    <brk id="55" max="16383" man="1"/>
    <brk id="119"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Sheet1!$A$2:$A$3</xm:f>
          </x14:formula1>
          <xm:sqref>C46:I46</xm:sqref>
        </x14:dataValidation>
        <x14:dataValidation type="list" allowBlank="1" showInputMessage="1" showErrorMessage="1" xr:uid="{00000000-0002-0000-0000-00000C000000}">
          <x14:formula1>
            <xm:f>Sheet1!$A$4:$A$13</xm:f>
          </x14:formula1>
          <xm:sqref>C50:I50 C54:I54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7"/>
  <sheetViews>
    <sheetView showGridLines="0" showZeros="0" view="pageBreakPreview" topLeftCell="A14" zoomScaleNormal="100" zoomScaleSheetLayoutView="100" workbookViewId="0">
      <selection activeCell="O26" sqref="O26"/>
    </sheetView>
  </sheetViews>
  <sheetFormatPr defaultColWidth="9" defaultRowHeight="13" x14ac:dyDescent="0.2"/>
  <cols>
    <col min="1" max="1" width="9" customWidth="1"/>
    <col min="6" max="6" width="11.36328125" customWidth="1"/>
    <col min="11" max="11" width="3" customWidth="1"/>
    <col min="12" max="12" width="18.7265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c r="H3" s="126"/>
      <c r="J3" s="367"/>
    </row>
    <row r="4" spans="1:11" ht="17.25" customHeight="1" x14ac:dyDescent="0.2">
      <c r="H4" s="127"/>
      <c r="J4" s="367"/>
    </row>
    <row r="5" spans="1:11" ht="17.25" customHeight="1" x14ac:dyDescent="0.2">
      <c r="J5" s="367"/>
    </row>
    <row r="6" spans="1:11" ht="17.25" customHeight="1" x14ac:dyDescent="0.2">
      <c r="I6" s="140"/>
    </row>
    <row r="7" spans="1:11" ht="17.25" customHeight="1" x14ac:dyDescent="0.2">
      <c r="I7" s="140"/>
    </row>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322" t="s">
        <v>24</v>
      </c>
      <c r="B16" s="322"/>
      <c r="C16" s="322"/>
      <c r="D16" s="322"/>
      <c r="E16" s="322"/>
      <c r="F16" s="322"/>
      <c r="G16" s="322"/>
      <c r="H16" s="322"/>
      <c r="I16" s="322"/>
      <c r="J16" s="322"/>
      <c r="K16" s="7"/>
    </row>
    <row r="17" spans="1:11" ht="17.25" customHeight="1" x14ac:dyDescent="0.2">
      <c r="A17" s="322"/>
      <c r="B17" s="322"/>
      <c r="C17" s="322"/>
      <c r="D17" s="322"/>
      <c r="E17" s="322"/>
      <c r="F17" s="322"/>
      <c r="G17" s="322"/>
      <c r="H17" s="322"/>
      <c r="I17" s="322"/>
      <c r="J17" s="322"/>
      <c r="K17" s="7"/>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15" t="str">
        <f>入力シート!C16</f>
        <v>葵区○○町○○番</v>
      </c>
      <c r="B23" s="215"/>
      <c r="C23" s="215"/>
      <c r="D23" s="215"/>
      <c r="E23" s="215"/>
      <c r="F23" s="215"/>
      <c r="G23" s="215"/>
      <c r="H23" s="215"/>
      <c r="I23" s="215"/>
      <c r="J23" s="215"/>
    </row>
    <row r="24" spans="1:11" ht="17.25" customHeight="1" x14ac:dyDescent="0.2">
      <c r="A24" s="215"/>
      <c r="B24" s="215"/>
      <c r="C24" s="215"/>
      <c r="D24" s="215"/>
      <c r="E24" s="215"/>
      <c r="F24" s="215"/>
      <c r="G24" s="215"/>
      <c r="H24" s="215"/>
      <c r="I24" s="215"/>
      <c r="J24" s="215"/>
    </row>
    <row r="25" spans="1:11" ht="17.25" customHeight="1" x14ac:dyDescent="0.2">
      <c r="A25" s="215" t="str">
        <f>入力シート!C12</f>
        <v>○○ケアセンター</v>
      </c>
      <c r="B25" s="215"/>
      <c r="C25" s="215"/>
      <c r="D25" s="215"/>
      <c r="E25" s="215"/>
      <c r="F25" s="215"/>
      <c r="G25" s="215"/>
      <c r="H25" s="215"/>
      <c r="I25" s="215"/>
      <c r="J25" s="215"/>
    </row>
    <row r="26" spans="1:11" ht="17.25" customHeight="1" x14ac:dyDescent="0.2">
      <c r="A26" s="215"/>
      <c r="B26" s="215"/>
      <c r="C26" s="215"/>
      <c r="D26" s="215"/>
      <c r="E26" s="215"/>
      <c r="F26" s="215"/>
      <c r="G26" s="215"/>
      <c r="H26" s="215"/>
      <c r="I26" s="215"/>
      <c r="J26" s="215"/>
    </row>
    <row r="27" spans="1:11" ht="17.25" customHeight="1" x14ac:dyDescent="0.2">
      <c r="C27" s="376" t="str">
        <f>"管 理 者："&amp;入力シート!C20</f>
        <v>管 理 者：〇〇太郎</v>
      </c>
      <c r="D27" s="155"/>
      <c r="E27" s="155"/>
      <c r="F27" s="155"/>
      <c r="G27" s="155"/>
      <c r="H27" s="155"/>
      <c r="I27" s="155"/>
      <c r="J27" s="155"/>
    </row>
    <row r="28" spans="1:11" ht="17.25" customHeight="1" x14ac:dyDescent="0.2">
      <c r="C28" s="376"/>
      <c r="D28" s="155"/>
      <c r="E28" s="155"/>
      <c r="F28" s="155"/>
      <c r="G28" s="155"/>
      <c r="H28" s="155"/>
      <c r="I28" s="155"/>
      <c r="J28" s="155"/>
    </row>
    <row r="29" spans="1:11" ht="17.25" customHeight="1" x14ac:dyDescent="0.2">
      <c r="C29" s="376" t="str">
        <f>"担 当 者："&amp;入力シート!C22</f>
        <v>担 当 者：◇◇次郎</v>
      </c>
      <c r="D29" s="155"/>
      <c r="E29" s="155"/>
      <c r="F29" s="155"/>
      <c r="G29" s="155"/>
      <c r="H29" s="155"/>
      <c r="I29" s="155"/>
      <c r="J29" s="155"/>
      <c r="K29" s="8"/>
    </row>
    <row r="30" spans="1:11" ht="17.25" customHeight="1" x14ac:dyDescent="0.2">
      <c r="C30" s="376"/>
      <c r="D30" s="155"/>
      <c r="E30" s="155"/>
      <c r="F30" s="155"/>
      <c r="G30" s="155"/>
      <c r="H30" s="155"/>
      <c r="I30" s="155"/>
      <c r="J30" s="155"/>
      <c r="K30" s="8"/>
    </row>
    <row r="31" spans="1:11" ht="17.25" customHeight="1" x14ac:dyDescent="0.2">
      <c r="C31" s="376" t="str">
        <f>"電話番号："&amp;入力シート!C18</f>
        <v>電話番号：054-221-1012</v>
      </c>
      <c r="D31" s="155"/>
      <c r="E31" s="155"/>
      <c r="F31" s="155"/>
      <c r="G31" s="155"/>
      <c r="H31" s="155"/>
      <c r="I31" s="155"/>
      <c r="J31" s="155"/>
      <c r="K31" s="6"/>
    </row>
    <row r="32" spans="1:11" ht="17.25" customHeight="1" x14ac:dyDescent="0.2">
      <c r="A32" s="155"/>
      <c r="B32" s="155"/>
      <c r="C32" s="155"/>
      <c r="D32" s="155"/>
      <c r="E32" s="155"/>
      <c r="F32" s="155"/>
      <c r="G32" s="155"/>
      <c r="H32" s="155"/>
      <c r="I32" s="155"/>
      <c r="J32" s="155"/>
      <c r="K32" s="6"/>
    </row>
    <row r="33" spans="1:11" ht="17.25" customHeight="1" x14ac:dyDescent="0.2">
      <c r="A33" s="155"/>
      <c r="B33" s="155"/>
      <c r="C33" s="155"/>
      <c r="D33" s="155"/>
      <c r="E33" s="155"/>
      <c r="F33" s="155"/>
      <c r="G33" s="155"/>
      <c r="H33" s="155"/>
      <c r="I33" s="155"/>
      <c r="J33" s="155"/>
    </row>
    <row r="34" spans="1:11" ht="17.25" customHeight="1" x14ac:dyDescent="0.2"/>
    <row r="35" spans="1:11" ht="17.25" customHeight="1" x14ac:dyDescent="0.2"/>
    <row r="36" spans="1:11" ht="17.25" customHeight="1" x14ac:dyDescent="0.2"/>
    <row r="37" spans="1:11" ht="17.25" customHeight="1" x14ac:dyDescent="0.2">
      <c r="A37" s="323" t="str">
        <f ca="1">入力シート!C10&amp;"年 "&amp;入力シート!E10&amp;"月　作成"</f>
        <v>2024年 4月　作成</v>
      </c>
      <c r="B37" s="323"/>
      <c r="C37" s="323"/>
      <c r="D37" s="323"/>
      <c r="E37" s="323"/>
      <c r="F37" s="323"/>
      <c r="G37" s="323"/>
      <c r="H37" s="323"/>
      <c r="I37" s="323"/>
      <c r="J37" s="323"/>
    </row>
    <row r="38" spans="1:11" ht="17.25" customHeight="1" x14ac:dyDescent="0.2">
      <c r="A38" s="323"/>
      <c r="B38" s="323"/>
      <c r="C38" s="323"/>
      <c r="D38" s="323"/>
      <c r="E38" s="323"/>
      <c r="F38" s="323"/>
      <c r="G38" s="323"/>
      <c r="H38" s="323"/>
      <c r="I38" s="323"/>
      <c r="J38" s="323"/>
    </row>
    <row r="39" spans="1:11" ht="17.25" customHeight="1" x14ac:dyDescent="0.2"/>
    <row r="40" spans="1:11" ht="17.25" customHeight="1" x14ac:dyDescent="0.2"/>
    <row r="41" spans="1:11" ht="17.25" customHeight="1" x14ac:dyDescent="0.2"/>
    <row r="42" spans="1:11" ht="17.25" customHeight="1" x14ac:dyDescent="0.2">
      <c r="A42" s="2"/>
    </row>
    <row r="43" spans="1:11" ht="17.25" customHeight="1" x14ac:dyDescent="0.2">
      <c r="A43" s="2"/>
    </row>
    <row r="44" spans="1:11" ht="17.25" customHeight="1" x14ac:dyDescent="0.2">
      <c r="A44" s="2"/>
    </row>
    <row r="45" spans="1:11" ht="17.25" customHeight="1" x14ac:dyDescent="0.2">
      <c r="A45" s="2"/>
    </row>
    <row r="46" spans="1:11" ht="17.25" customHeight="1" x14ac:dyDescent="0.2">
      <c r="A46" s="2"/>
    </row>
    <row r="47" spans="1:11" ht="17.25" customHeight="1" x14ac:dyDescent="0.2">
      <c r="A47" s="2"/>
    </row>
    <row r="48" spans="1:11" ht="16.5" x14ac:dyDescent="0.2">
      <c r="A48" s="237" t="s">
        <v>3</v>
      </c>
      <c r="B48" s="237"/>
      <c r="C48" s="237"/>
      <c r="D48" s="237"/>
      <c r="E48" s="237"/>
      <c r="F48" s="237"/>
      <c r="G48" s="237"/>
      <c r="H48" s="237"/>
      <c r="I48" s="237"/>
      <c r="J48" s="237"/>
      <c r="K48" s="9"/>
    </row>
    <row r="49" spans="1:25" ht="17.25" customHeight="1" x14ac:dyDescent="0.2">
      <c r="A49" s="229" t="s">
        <v>44</v>
      </c>
      <c r="B49" s="229"/>
      <c r="C49" s="229"/>
      <c r="D49" s="229"/>
      <c r="E49" s="229"/>
      <c r="F49" s="229"/>
      <c r="G49" s="229"/>
      <c r="H49" s="229"/>
      <c r="I49" s="229"/>
      <c r="J49" s="229"/>
      <c r="K49" s="11"/>
      <c r="Y49" t="s">
        <v>25</v>
      </c>
    </row>
    <row r="50" spans="1:25" ht="17.25" customHeight="1" x14ac:dyDescent="0.2">
      <c r="A50" s="229"/>
      <c r="B50" s="229"/>
      <c r="C50" s="229"/>
      <c r="D50" s="229"/>
      <c r="E50" s="229"/>
      <c r="F50" s="229"/>
      <c r="G50" s="229"/>
      <c r="H50" s="229"/>
      <c r="I50" s="229"/>
      <c r="J50" s="229"/>
      <c r="K50" s="11"/>
    </row>
    <row r="51" spans="1:25" ht="17.25" customHeight="1" x14ac:dyDescent="0.2">
      <c r="A51" s="11"/>
      <c r="B51" s="11"/>
      <c r="C51" s="11"/>
      <c r="D51" s="11"/>
      <c r="E51" s="11"/>
      <c r="F51" s="11"/>
      <c r="G51" s="11"/>
      <c r="H51" s="11"/>
      <c r="I51" s="11"/>
      <c r="J51" s="11"/>
      <c r="K51" s="11"/>
    </row>
    <row r="52" spans="1:25" ht="17.25" customHeight="1" x14ac:dyDescent="0.2">
      <c r="A52" s="280" t="s">
        <v>45</v>
      </c>
      <c r="B52" s="280"/>
      <c r="C52" s="280"/>
      <c r="D52" s="280"/>
      <c r="E52" s="280"/>
      <c r="F52" s="280"/>
      <c r="G52" s="280"/>
      <c r="H52" s="280"/>
      <c r="I52" s="280"/>
      <c r="J52" s="280"/>
      <c r="K52" s="11"/>
    </row>
    <row r="53" spans="1:25" ht="17.25" customHeight="1" x14ac:dyDescent="0.2">
      <c r="A53" s="280" t="s">
        <v>46</v>
      </c>
      <c r="B53" s="280"/>
      <c r="C53" s="280"/>
      <c r="D53" s="280"/>
      <c r="E53" s="280"/>
      <c r="F53" s="280"/>
      <c r="G53" s="280"/>
      <c r="H53" s="280"/>
      <c r="I53" s="280"/>
      <c r="J53" s="280"/>
      <c r="K53" s="11"/>
    </row>
    <row r="54" spans="1:25" ht="17.25" customHeight="1" x14ac:dyDescent="0.2">
      <c r="A54" s="280"/>
      <c r="B54" s="280"/>
      <c r="C54" s="280"/>
      <c r="D54" s="280"/>
      <c r="E54" s="280"/>
      <c r="F54" s="280"/>
      <c r="G54" s="280"/>
      <c r="H54" s="280"/>
      <c r="I54" s="280"/>
      <c r="J54" s="280"/>
      <c r="K54" s="11"/>
    </row>
    <row r="55" spans="1:25" ht="17.25" customHeight="1" x14ac:dyDescent="0.2">
      <c r="A55" s="11"/>
      <c r="B55" s="11"/>
      <c r="C55" s="11"/>
      <c r="D55" s="11"/>
      <c r="E55" s="11"/>
      <c r="F55" s="11"/>
      <c r="G55" s="11"/>
      <c r="H55" s="11"/>
      <c r="I55" s="11"/>
      <c r="J55" s="11"/>
      <c r="K55" s="11"/>
    </row>
    <row r="56" spans="1:25" ht="16.5" x14ac:dyDescent="0.2">
      <c r="A56" s="237" t="s">
        <v>47</v>
      </c>
      <c r="B56" s="237"/>
      <c r="C56" s="237"/>
      <c r="D56" s="237"/>
      <c r="E56" s="237"/>
      <c r="F56" s="237"/>
      <c r="G56" s="237"/>
      <c r="H56" s="237"/>
      <c r="I56" s="237"/>
      <c r="J56" s="237"/>
      <c r="K56" s="9"/>
    </row>
    <row r="57" spans="1:25" ht="18" customHeight="1" x14ac:dyDescent="0.2">
      <c r="A57" s="280" t="s">
        <v>48</v>
      </c>
      <c r="B57" s="280"/>
      <c r="C57" s="280"/>
      <c r="D57" s="280"/>
      <c r="E57" s="280"/>
      <c r="F57" s="280"/>
      <c r="G57" s="280"/>
      <c r="H57" s="280"/>
      <c r="I57" s="280"/>
      <c r="J57" s="280"/>
      <c r="K57" s="11"/>
    </row>
    <row r="58" spans="1:25" ht="17.5" x14ac:dyDescent="0.2">
      <c r="A58" s="10"/>
      <c r="B58" s="10"/>
      <c r="C58" s="10"/>
      <c r="D58" s="10"/>
      <c r="E58" s="10"/>
      <c r="F58" s="10"/>
      <c r="G58" s="10"/>
      <c r="H58" s="10"/>
      <c r="I58" s="10"/>
      <c r="J58" s="10"/>
      <c r="K58" s="10"/>
    </row>
    <row r="59" spans="1:25" ht="17.5" x14ac:dyDescent="0.2">
      <c r="A59" s="360" t="s">
        <v>58</v>
      </c>
      <c r="B59" s="360"/>
      <c r="C59" s="360"/>
      <c r="D59" s="360"/>
      <c r="E59" s="360"/>
      <c r="F59" s="360"/>
      <c r="G59" s="360"/>
      <c r="H59" s="360"/>
      <c r="I59" s="360"/>
      <c r="J59" s="360"/>
      <c r="K59" s="10"/>
    </row>
    <row r="60" spans="1:25" ht="18" thickBot="1" x14ac:dyDescent="0.25">
      <c r="A60" s="10"/>
      <c r="C60" s="10"/>
      <c r="D60" s="10"/>
      <c r="E60" s="10"/>
      <c r="F60" s="10"/>
      <c r="G60" s="10"/>
      <c r="H60" s="10"/>
      <c r="I60" s="10"/>
      <c r="J60" s="10"/>
      <c r="K60" s="10"/>
    </row>
    <row r="61" spans="1:25" ht="17.5" x14ac:dyDescent="0.2">
      <c r="A61" s="10"/>
      <c r="B61" s="354" t="s">
        <v>53</v>
      </c>
      <c r="C61" s="355"/>
      <c r="D61" s="355"/>
      <c r="E61" s="355"/>
      <c r="F61" s="355"/>
      <c r="G61" s="355"/>
      <c r="H61" s="355"/>
      <c r="I61" s="356"/>
      <c r="J61" s="10"/>
      <c r="K61" s="10"/>
    </row>
    <row r="62" spans="1:25" ht="17.5" x14ac:dyDescent="0.2">
      <c r="A62" s="10"/>
      <c r="B62" s="324" t="s">
        <v>49</v>
      </c>
      <c r="C62" s="325"/>
      <c r="D62" s="325"/>
      <c r="E62" s="326"/>
      <c r="F62" s="327" t="s">
        <v>50</v>
      </c>
      <c r="G62" s="325"/>
      <c r="H62" s="325"/>
      <c r="I62" s="328"/>
      <c r="J62" s="10"/>
      <c r="K62" s="10"/>
    </row>
    <row r="63" spans="1:25" ht="17.5" x14ac:dyDescent="0.2">
      <c r="A63" s="10"/>
      <c r="B63" s="324" t="s">
        <v>51</v>
      </c>
      <c r="C63" s="352"/>
      <c r="D63" s="327" t="s">
        <v>52</v>
      </c>
      <c r="E63" s="352"/>
      <c r="F63" s="327" t="s">
        <v>51</v>
      </c>
      <c r="G63" s="352"/>
      <c r="H63" s="327" t="s">
        <v>52</v>
      </c>
      <c r="I63" s="366"/>
      <c r="J63" s="10"/>
      <c r="K63" s="10"/>
    </row>
    <row r="64" spans="1:25" ht="17.5" x14ac:dyDescent="0.2">
      <c r="A64" s="10"/>
      <c r="B64" s="293" t="s">
        <v>54</v>
      </c>
      <c r="C64" s="294"/>
      <c r="D64" s="357" t="s">
        <v>54</v>
      </c>
      <c r="E64" s="294"/>
      <c r="F64" s="66"/>
      <c r="G64" s="67"/>
      <c r="H64" s="66"/>
      <c r="I64" s="68"/>
      <c r="J64" s="10"/>
      <c r="K64" s="10"/>
    </row>
    <row r="65" spans="1:11" ht="17.5" x14ac:dyDescent="0.2">
      <c r="A65" s="10"/>
      <c r="B65" s="297" t="str">
        <f>入力シート!I34&amp;"名"</f>
        <v>20名</v>
      </c>
      <c r="C65" s="298"/>
      <c r="D65" s="375" t="str">
        <f>入力シート!E34&amp;"名"</f>
        <v>8名</v>
      </c>
      <c r="E65" s="298"/>
      <c r="F65" s="361" t="s">
        <v>50</v>
      </c>
      <c r="G65" s="362"/>
      <c r="H65" s="361" t="s">
        <v>50</v>
      </c>
      <c r="I65" s="363"/>
      <c r="J65" s="10"/>
      <c r="K65" s="10"/>
    </row>
    <row r="66" spans="1:11" ht="17.5" x14ac:dyDescent="0.2">
      <c r="A66" s="10"/>
      <c r="B66" s="293" t="s">
        <v>55</v>
      </c>
      <c r="C66" s="294"/>
      <c r="D66" s="357" t="s">
        <v>55</v>
      </c>
      <c r="E66" s="294"/>
      <c r="F66" s="361" t="str">
        <f>IF(入力シート!G38="平日と異なる",入力シート!I40&amp;"名","（平日と同じ）")</f>
        <v>（平日と同じ）</v>
      </c>
      <c r="G66" s="362"/>
      <c r="H66" s="361" t="str">
        <f>IF(入力シート!G38="平日と異なる",入力シート!E40&amp;"名","（平日と同じ）")</f>
        <v>（平日と同じ）</v>
      </c>
      <c r="I66" s="363"/>
      <c r="J66" s="10"/>
      <c r="K66" s="10"/>
    </row>
    <row r="67" spans="1:11" ht="18" thickBot="1" x14ac:dyDescent="0.25">
      <c r="A67" s="10"/>
      <c r="B67" s="299" t="str">
        <f>入力シート!I36&amp;"名"</f>
        <v>20名</v>
      </c>
      <c r="C67" s="300"/>
      <c r="D67" s="353" t="str">
        <f>入力シート!E36&amp;"名"</f>
        <v>4名</v>
      </c>
      <c r="E67" s="300"/>
      <c r="F67" s="69"/>
      <c r="G67" s="70"/>
      <c r="H67" s="69"/>
      <c r="I67" s="71"/>
      <c r="J67" s="10"/>
      <c r="K67" s="10"/>
    </row>
    <row r="68" spans="1:11" ht="17.5" x14ac:dyDescent="0.2">
      <c r="A68" s="10"/>
      <c r="B68" s="10"/>
      <c r="C68" s="10"/>
      <c r="D68" s="10"/>
      <c r="E68" s="10"/>
      <c r="F68" s="10"/>
      <c r="G68" s="10"/>
      <c r="H68" s="10"/>
      <c r="I68" s="10"/>
      <c r="J68" s="10"/>
      <c r="K68" s="10"/>
    </row>
    <row r="69" spans="1:11" ht="17.5" x14ac:dyDescent="0.2">
      <c r="A69" s="10"/>
      <c r="B69" s="153" t="s">
        <v>229</v>
      </c>
      <c r="C69" s="154"/>
      <c r="D69" s="216" t="str">
        <f>入力シート!C24</f>
        <v>保育園</v>
      </c>
      <c r="E69" s="216"/>
      <c r="F69" s="216"/>
      <c r="G69" s="216"/>
      <c r="H69" s="216"/>
      <c r="J69" s="10"/>
      <c r="K69" s="10"/>
    </row>
    <row r="70" spans="1:11" ht="17.5" x14ac:dyDescent="0.2">
      <c r="A70" s="10"/>
      <c r="B70" s="10"/>
      <c r="C70" s="10"/>
      <c r="D70" s="220" t="str">
        <f>入力シート!C28</f>
        <v>鉄筋コンクリート造３階建</v>
      </c>
      <c r="E70" s="220"/>
      <c r="F70" s="220"/>
      <c r="G70" s="220"/>
      <c r="H70" s="220"/>
      <c r="I70" s="220"/>
      <c r="J70" s="10"/>
      <c r="K70" s="10"/>
    </row>
    <row r="71" spans="1:11" ht="17.5" x14ac:dyDescent="0.2">
      <c r="A71" s="10"/>
      <c r="B71" s="10"/>
      <c r="C71" s="10"/>
      <c r="D71" s="10"/>
      <c r="E71" s="10"/>
      <c r="F71" s="10"/>
      <c r="G71" s="10"/>
      <c r="H71" s="10"/>
      <c r="I71" s="10"/>
      <c r="J71" s="10"/>
      <c r="K71" s="10"/>
    </row>
    <row r="72" spans="1:11" ht="17.5" x14ac:dyDescent="0.2">
      <c r="A72" s="10"/>
      <c r="B72" s="10"/>
      <c r="C72" s="10"/>
      <c r="D72" s="10"/>
      <c r="E72" s="10"/>
      <c r="F72" s="10"/>
      <c r="G72" s="10"/>
      <c r="H72" s="10"/>
      <c r="I72" s="10"/>
      <c r="J72" s="10"/>
      <c r="K72" s="10"/>
    </row>
    <row r="73" spans="1:11" ht="17.5" x14ac:dyDescent="0.2">
      <c r="A73" s="10"/>
      <c r="B73" s="10"/>
      <c r="C73" s="10"/>
      <c r="D73" s="10"/>
      <c r="E73" s="10"/>
      <c r="F73" s="10"/>
      <c r="G73" s="10"/>
      <c r="H73" s="10"/>
      <c r="I73" s="10"/>
      <c r="J73" s="10"/>
      <c r="K73" s="10"/>
    </row>
    <row r="74" spans="1:11" ht="17.5" x14ac:dyDescent="0.2">
      <c r="A74" s="10"/>
      <c r="B74" s="10"/>
      <c r="C74" s="10"/>
      <c r="D74" s="10"/>
      <c r="E74" s="10"/>
      <c r="F74" s="10"/>
      <c r="G74" s="10"/>
      <c r="H74" s="10"/>
      <c r="I74" s="10"/>
      <c r="J74" s="10"/>
      <c r="K74" s="10"/>
    </row>
    <row r="75" spans="1:11" ht="17.5" x14ac:dyDescent="0.2">
      <c r="A75" s="10"/>
      <c r="B75" s="10"/>
      <c r="C75" s="10"/>
      <c r="D75" s="10"/>
      <c r="E75" s="10"/>
      <c r="F75" s="10"/>
      <c r="G75" s="10"/>
      <c r="H75" s="10"/>
      <c r="I75" s="10"/>
      <c r="J75" s="10"/>
      <c r="K75" s="10"/>
    </row>
    <row r="76" spans="1:11" ht="17.5" x14ac:dyDescent="0.2">
      <c r="A76" s="10"/>
      <c r="B76" s="10"/>
      <c r="C76" s="10"/>
      <c r="D76" s="10"/>
      <c r="E76" s="10"/>
      <c r="F76" s="10"/>
      <c r="G76" s="10"/>
      <c r="H76" s="10"/>
      <c r="I76" s="10"/>
      <c r="J76" s="10"/>
      <c r="K76" s="10"/>
    </row>
    <row r="77" spans="1:11" ht="17.5" x14ac:dyDescent="0.2">
      <c r="A77" s="10"/>
      <c r="B77" s="10"/>
      <c r="C77" s="10"/>
      <c r="D77" s="10"/>
      <c r="E77" s="10"/>
      <c r="F77" s="10"/>
      <c r="G77" s="10"/>
      <c r="H77" s="10"/>
      <c r="I77" s="10"/>
      <c r="J77" s="10"/>
      <c r="K77" s="10"/>
    </row>
    <row r="78" spans="1:11" ht="17.5" x14ac:dyDescent="0.2">
      <c r="A78" s="10"/>
      <c r="B78" s="10"/>
      <c r="C78" s="10"/>
      <c r="D78" s="10"/>
      <c r="E78" s="10"/>
      <c r="F78" s="10"/>
      <c r="G78" s="10"/>
      <c r="H78" s="10"/>
      <c r="I78" s="10"/>
      <c r="J78" s="10"/>
      <c r="K78" s="10"/>
    </row>
    <row r="79" spans="1:11" ht="17.5" x14ac:dyDescent="0.2">
      <c r="A79" s="10"/>
      <c r="B79" s="10"/>
      <c r="C79" s="10"/>
      <c r="D79" s="10"/>
      <c r="E79" s="10"/>
      <c r="F79" s="10"/>
      <c r="G79" s="10"/>
      <c r="H79" s="10"/>
      <c r="I79" s="10"/>
      <c r="J79" s="10"/>
      <c r="K79" s="10"/>
    </row>
    <row r="80" spans="1:11" ht="17.5" x14ac:dyDescent="0.2">
      <c r="A80" s="10"/>
      <c r="B80" s="10"/>
      <c r="C80" s="10"/>
      <c r="D80" s="10"/>
      <c r="E80" s="10"/>
      <c r="F80" s="10"/>
      <c r="G80" s="10"/>
      <c r="H80" s="10"/>
      <c r="I80" s="10"/>
      <c r="J80" s="10"/>
      <c r="K80" s="10"/>
    </row>
    <row r="81" spans="1:11" ht="17.5" x14ac:dyDescent="0.2">
      <c r="A81" s="10"/>
      <c r="B81" s="10"/>
      <c r="C81" s="10"/>
      <c r="D81" s="10"/>
      <c r="E81" s="10"/>
      <c r="F81" s="10"/>
      <c r="G81" s="10"/>
      <c r="H81" s="10"/>
      <c r="I81" s="10"/>
      <c r="J81" s="10"/>
      <c r="K81" s="10"/>
    </row>
    <row r="82" spans="1:11" ht="17.5" x14ac:dyDescent="0.2">
      <c r="A82" s="10"/>
      <c r="B82" s="10"/>
      <c r="C82" s="10"/>
      <c r="D82" s="10"/>
      <c r="E82" s="10"/>
      <c r="F82" s="10"/>
      <c r="G82" s="10"/>
      <c r="H82" s="10"/>
      <c r="I82" s="10"/>
      <c r="J82" s="10"/>
      <c r="K82" s="10"/>
    </row>
    <row r="83" spans="1:11" ht="17.5" x14ac:dyDescent="0.2">
      <c r="A83" s="10"/>
      <c r="B83" s="10"/>
      <c r="C83" s="10"/>
      <c r="D83" s="10"/>
      <c r="E83" s="10"/>
      <c r="F83" s="10"/>
      <c r="G83" s="10"/>
      <c r="H83" s="10"/>
      <c r="I83" s="10"/>
      <c r="J83" s="10"/>
      <c r="K83" s="10"/>
    </row>
    <row r="84" spans="1:11" ht="17.5" x14ac:dyDescent="0.2">
      <c r="A84" s="10"/>
      <c r="B84" s="10"/>
      <c r="C84" s="10"/>
      <c r="D84" s="10"/>
      <c r="E84" s="10"/>
      <c r="F84" s="10"/>
      <c r="G84" s="10"/>
      <c r="H84" s="10"/>
      <c r="I84" s="10"/>
      <c r="J84" s="10"/>
      <c r="K84" s="10"/>
    </row>
    <row r="85" spans="1:11" ht="17.5" x14ac:dyDescent="0.2">
      <c r="A85" s="10"/>
      <c r="B85" s="10"/>
      <c r="C85" s="10"/>
      <c r="D85" s="10"/>
      <c r="E85" s="10"/>
      <c r="F85" s="10"/>
      <c r="G85" s="10"/>
      <c r="H85" s="10"/>
      <c r="I85" s="10"/>
      <c r="J85" s="10"/>
      <c r="K85" s="10"/>
    </row>
    <row r="86" spans="1:11" ht="17.5" x14ac:dyDescent="0.2">
      <c r="A86" s="10"/>
      <c r="B86" s="10"/>
      <c r="C86" s="10"/>
      <c r="D86" s="10"/>
      <c r="E86" s="10"/>
      <c r="F86" s="10"/>
      <c r="G86" s="10"/>
      <c r="H86" s="10"/>
      <c r="I86" s="10"/>
      <c r="J86" s="10"/>
      <c r="K86" s="10"/>
    </row>
    <row r="87" spans="1:11" ht="17.5" x14ac:dyDescent="0.2">
      <c r="A87" s="10"/>
      <c r="B87" s="10"/>
      <c r="C87" s="10"/>
      <c r="D87" s="10"/>
      <c r="E87" s="10"/>
      <c r="F87" s="10"/>
      <c r="G87" s="10"/>
      <c r="H87" s="10"/>
      <c r="I87" s="10"/>
      <c r="J87" s="10"/>
      <c r="K87" s="10"/>
    </row>
    <row r="88" spans="1:11" ht="17.5" x14ac:dyDescent="0.2">
      <c r="A88" s="10"/>
      <c r="B88" s="10"/>
      <c r="C88" s="10"/>
      <c r="D88" s="10"/>
      <c r="E88" s="10"/>
      <c r="F88" s="10"/>
      <c r="G88" s="10"/>
      <c r="H88" s="10"/>
      <c r="I88" s="10"/>
      <c r="J88" s="10"/>
      <c r="K88" s="10"/>
    </row>
    <row r="89" spans="1:11" ht="17.5" x14ac:dyDescent="0.2">
      <c r="A89" s="10"/>
      <c r="B89" s="10"/>
      <c r="C89" s="10"/>
      <c r="D89" s="10"/>
      <c r="E89" s="10"/>
      <c r="F89" s="10"/>
      <c r="G89" s="10"/>
      <c r="H89" s="10"/>
      <c r="I89" s="10"/>
      <c r="J89" s="10"/>
      <c r="K89" s="10"/>
    </row>
    <row r="90" spans="1:11" ht="17.5" x14ac:dyDescent="0.2">
      <c r="A90" s="10"/>
      <c r="B90" s="10"/>
      <c r="C90" s="10"/>
      <c r="D90" s="10"/>
      <c r="E90" s="10"/>
      <c r="F90" s="10"/>
      <c r="G90" s="10"/>
      <c r="H90" s="10"/>
      <c r="I90" s="10"/>
      <c r="J90" s="10"/>
      <c r="K90" s="10"/>
    </row>
    <row r="91" spans="1:11" ht="17.5" x14ac:dyDescent="0.2">
      <c r="A91" s="10"/>
      <c r="B91" s="10"/>
      <c r="C91" s="10"/>
      <c r="D91" s="10"/>
      <c r="E91" s="10"/>
      <c r="F91" s="10"/>
      <c r="G91" s="10"/>
      <c r="H91" s="10"/>
      <c r="I91" s="10"/>
      <c r="J91" s="10"/>
      <c r="K91" s="10"/>
    </row>
    <row r="92" spans="1:11" ht="17.5" x14ac:dyDescent="0.2">
      <c r="A92" s="10"/>
      <c r="B92" s="10"/>
      <c r="C92" s="10"/>
      <c r="D92" s="10"/>
      <c r="E92" s="10"/>
      <c r="F92" s="10"/>
      <c r="G92" s="10"/>
      <c r="H92" s="10"/>
      <c r="I92" s="10"/>
      <c r="J92" s="10"/>
      <c r="K92" s="10"/>
    </row>
    <row r="93" spans="1:11" ht="18" customHeight="1" x14ac:dyDescent="0.2">
      <c r="A93" s="3"/>
      <c r="B93" s="14"/>
      <c r="C93" s="14"/>
      <c r="D93" s="14"/>
      <c r="E93" s="14"/>
      <c r="F93" s="14"/>
      <c r="G93" s="14"/>
      <c r="H93" s="14"/>
      <c r="I93" s="14"/>
      <c r="J93" s="72" t="s">
        <v>56</v>
      </c>
      <c r="K93" s="14"/>
    </row>
    <row r="94" spans="1:11" ht="18" customHeight="1" x14ac:dyDescent="0.2">
      <c r="A94" s="360" t="s">
        <v>57</v>
      </c>
      <c r="B94" s="360"/>
      <c r="C94" s="360"/>
      <c r="D94" s="360"/>
      <c r="E94" s="360"/>
      <c r="F94" s="360"/>
      <c r="G94" s="360"/>
      <c r="H94" s="360"/>
      <c r="I94" s="360"/>
      <c r="J94" s="360"/>
      <c r="K94" s="14"/>
    </row>
    <row r="95" spans="1:11" ht="18" customHeight="1" x14ac:dyDescent="0.2">
      <c r="A95" s="229" t="s">
        <v>241</v>
      </c>
      <c r="B95" s="229"/>
      <c r="C95" s="229"/>
      <c r="D95" s="229"/>
      <c r="E95" s="229"/>
      <c r="F95" s="229"/>
      <c r="G95" s="229"/>
      <c r="H95" s="229"/>
      <c r="I95" s="229"/>
      <c r="J95" s="229"/>
      <c r="K95" s="14"/>
    </row>
    <row r="96" spans="1:11" ht="18" customHeight="1" x14ac:dyDescent="0.2">
      <c r="A96" s="229"/>
      <c r="B96" s="229"/>
      <c r="C96" s="229"/>
      <c r="D96" s="229"/>
      <c r="E96" s="229"/>
      <c r="F96" s="229"/>
      <c r="G96" s="229"/>
      <c r="H96" s="229"/>
      <c r="I96" s="229"/>
      <c r="J96" s="229"/>
      <c r="K96" s="14"/>
    </row>
    <row r="97" spans="1:12" ht="18" customHeight="1" x14ac:dyDescent="0.2">
      <c r="A97" s="364"/>
      <c r="B97" s="364"/>
      <c r="C97" s="364"/>
      <c r="D97" s="364"/>
      <c r="E97" s="364"/>
      <c r="F97" s="364"/>
      <c r="G97" s="364"/>
      <c r="H97" s="364"/>
      <c r="I97" s="364"/>
      <c r="J97" s="364"/>
      <c r="K97" s="14"/>
    </row>
    <row r="98" spans="1:12" ht="18" customHeight="1" x14ac:dyDescent="0.2">
      <c r="A98" s="364"/>
      <c r="B98" s="364"/>
      <c r="C98" s="364"/>
      <c r="D98" s="364"/>
      <c r="E98" s="364"/>
      <c r="F98" s="364"/>
      <c r="G98" s="364"/>
      <c r="H98" s="364"/>
      <c r="I98" s="364"/>
      <c r="J98" s="364"/>
      <c r="K98" s="14"/>
      <c r="L98" t="s">
        <v>209</v>
      </c>
    </row>
    <row r="99" spans="1:12" ht="18" customHeight="1" x14ac:dyDescent="0.2">
      <c r="A99" s="364"/>
      <c r="B99" s="364"/>
      <c r="C99" s="364"/>
      <c r="D99" s="364"/>
      <c r="E99" s="364"/>
      <c r="F99" s="364"/>
      <c r="G99" s="364"/>
      <c r="H99" s="364"/>
      <c r="I99" s="364"/>
      <c r="J99" s="364"/>
      <c r="K99" s="14"/>
      <c r="L99" t="s">
        <v>210</v>
      </c>
    </row>
    <row r="100" spans="1:12" ht="18" customHeight="1" thickBot="1" x14ac:dyDescent="0.25">
      <c r="A100" s="365"/>
      <c r="B100" s="365"/>
      <c r="C100" s="365"/>
      <c r="D100" s="365"/>
      <c r="E100" s="365"/>
      <c r="F100" s="365"/>
      <c r="G100" s="365"/>
      <c r="H100" s="365"/>
      <c r="I100" s="365"/>
      <c r="J100" s="365"/>
      <c r="K100" s="14"/>
    </row>
    <row r="101" spans="1:12" ht="18" customHeight="1" x14ac:dyDescent="0.2">
      <c r="A101" s="358" t="s">
        <v>59</v>
      </c>
      <c r="B101" s="359"/>
      <c r="C101" s="53"/>
      <c r="D101" s="53"/>
      <c r="E101" s="53"/>
      <c r="F101" s="53"/>
      <c r="G101" s="53"/>
      <c r="H101" s="53"/>
      <c r="I101" s="53"/>
      <c r="J101" s="54"/>
      <c r="K101" s="14"/>
    </row>
    <row r="102" spans="1:12" ht="18" customHeight="1" x14ac:dyDescent="0.2">
      <c r="A102" s="55"/>
      <c r="B102" s="14"/>
      <c r="C102" s="14"/>
      <c r="D102" s="14"/>
      <c r="E102" s="14"/>
      <c r="F102" s="14"/>
      <c r="G102" s="14"/>
      <c r="H102" s="14"/>
      <c r="I102" s="14"/>
      <c r="J102" s="56"/>
      <c r="K102" s="14"/>
    </row>
    <row r="103" spans="1:12" ht="18" customHeight="1" x14ac:dyDescent="0.2">
      <c r="A103" s="55"/>
      <c r="B103" s="14"/>
      <c r="C103" s="14"/>
      <c r="D103" s="14"/>
      <c r="E103" s="14"/>
      <c r="F103" s="14"/>
      <c r="G103" s="14"/>
      <c r="H103" s="14"/>
      <c r="I103" s="14"/>
      <c r="J103" s="56"/>
      <c r="K103" s="14"/>
    </row>
    <row r="104" spans="1:12" ht="18" customHeight="1" x14ac:dyDescent="0.2">
      <c r="A104" s="55"/>
      <c r="B104" s="14"/>
      <c r="C104" s="14"/>
      <c r="D104" s="14"/>
      <c r="E104" s="14"/>
      <c r="F104" s="14"/>
      <c r="G104" s="14"/>
      <c r="H104" s="14"/>
      <c r="I104" s="14"/>
      <c r="J104" s="56"/>
      <c r="K104" s="14"/>
    </row>
    <row r="105" spans="1:12" ht="18" customHeight="1" x14ac:dyDescent="0.2">
      <c r="A105" s="55"/>
      <c r="B105" s="221" t="s">
        <v>211</v>
      </c>
      <c r="C105" s="221"/>
      <c r="D105" s="221"/>
      <c r="E105" s="221"/>
      <c r="F105" s="221"/>
      <c r="G105" s="221"/>
      <c r="H105" s="221"/>
      <c r="I105" s="221"/>
      <c r="J105" s="56"/>
      <c r="K105" s="14"/>
    </row>
    <row r="106" spans="1:12" ht="18" customHeight="1" x14ac:dyDescent="0.2">
      <c r="A106" s="55"/>
      <c r="B106" s="221"/>
      <c r="C106" s="221"/>
      <c r="D106" s="221"/>
      <c r="E106" s="221"/>
      <c r="F106" s="221"/>
      <c r="G106" s="221"/>
      <c r="H106" s="221"/>
      <c r="I106" s="221"/>
      <c r="J106" s="56"/>
      <c r="K106" s="14"/>
    </row>
    <row r="107" spans="1:12" ht="18" customHeight="1" x14ac:dyDescent="0.2">
      <c r="A107" s="61"/>
      <c r="B107" s="221"/>
      <c r="C107" s="221"/>
      <c r="D107" s="221"/>
      <c r="E107" s="221"/>
      <c r="F107" s="221"/>
      <c r="G107" s="221"/>
      <c r="H107" s="221"/>
      <c r="I107" s="221"/>
      <c r="J107" s="56"/>
      <c r="K107" s="14"/>
    </row>
    <row r="108" spans="1:12" ht="18" customHeight="1" x14ac:dyDescent="0.2">
      <c r="A108" s="55"/>
      <c r="B108" s="14"/>
      <c r="C108" s="14"/>
      <c r="D108" s="14"/>
      <c r="E108" s="14"/>
      <c r="F108" s="14"/>
      <c r="G108" s="14"/>
      <c r="H108" s="14"/>
      <c r="I108" s="14"/>
      <c r="J108" s="56"/>
      <c r="K108" s="14"/>
    </row>
    <row r="109" spans="1:12" ht="18" customHeight="1" x14ac:dyDescent="0.2">
      <c r="A109" s="55"/>
      <c r="B109" s="221" t="s">
        <v>212</v>
      </c>
      <c r="C109" s="221"/>
      <c r="D109" s="221"/>
      <c r="E109" s="221"/>
      <c r="F109" s="221"/>
      <c r="G109" s="221"/>
      <c r="H109" s="221"/>
      <c r="I109" s="221"/>
      <c r="J109" s="56"/>
      <c r="K109" s="14"/>
    </row>
    <row r="110" spans="1:12" ht="18" customHeight="1" x14ac:dyDescent="0.2">
      <c r="A110" s="55"/>
      <c r="B110" s="221"/>
      <c r="C110" s="221"/>
      <c r="D110" s="221"/>
      <c r="E110" s="221"/>
      <c r="F110" s="221"/>
      <c r="G110" s="221"/>
      <c r="H110" s="221"/>
      <c r="I110" s="221"/>
      <c r="J110" s="56"/>
      <c r="K110" s="14"/>
    </row>
    <row r="111" spans="1:12" ht="18" customHeight="1" x14ac:dyDescent="0.2">
      <c r="A111" s="55"/>
      <c r="B111" s="221"/>
      <c r="C111" s="221"/>
      <c r="D111" s="221"/>
      <c r="E111" s="221"/>
      <c r="F111" s="221"/>
      <c r="G111" s="221"/>
      <c r="H111" s="221"/>
      <c r="I111" s="221"/>
      <c r="J111" s="56"/>
      <c r="K111" s="14"/>
    </row>
    <row r="112" spans="1:12" ht="18" customHeight="1" x14ac:dyDescent="0.2">
      <c r="A112" s="55"/>
      <c r="B112" s="14"/>
      <c r="C112" s="14"/>
      <c r="D112" s="14"/>
      <c r="E112" s="14"/>
      <c r="F112" s="14"/>
      <c r="G112" s="14"/>
      <c r="H112" s="14"/>
      <c r="I112" s="14"/>
      <c r="J112" s="56"/>
      <c r="K112" s="14"/>
    </row>
    <row r="113" spans="1:11" ht="18" customHeight="1" x14ac:dyDescent="0.2">
      <c r="A113" s="55"/>
      <c r="B113" s="14"/>
      <c r="C113" s="14"/>
      <c r="D113" s="14"/>
      <c r="E113" s="14"/>
      <c r="F113" s="14"/>
      <c r="G113" s="14"/>
      <c r="H113" s="14"/>
      <c r="I113" s="14"/>
      <c r="J113" s="56"/>
      <c r="K113" s="14"/>
    </row>
    <row r="114" spans="1:11" ht="18" customHeight="1" x14ac:dyDescent="0.2">
      <c r="A114" s="55"/>
      <c r="B114" s="14"/>
      <c r="C114" s="14"/>
      <c r="D114" s="14"/>
      <c r="E114" s="14"/>
      <c r="F114" s="14"/>
      <c r="G114" s="14"/>
      <c r="H114" s="14"/>
      <c r="I114" s="14"/>
      <c r="J114" s="56"/>
      <c r="K114" s="14"/>
    </row>
    <row r="115" spans="1:11" ht="18" customHeight="1" x14ac:dyDescent="0.2">
      <c r="A115" s="55"/>
      <c r="B115" s="14"/>
      <c r="C115" s="14"/>
      <c r="D115" s="14"/>
      <c r="E115" s="14"/>
      <c r="F115" s="14"/>
      <c r="G115" s="14"/>
      <c r="H115" s="14"/>
      <c r="I115" s="14"/>
      <c r="J115" s="56"/>
      <c r="K115" s="14"/>
    </row>
    <row r="116" spans="1:11" ht="18" customHeight="1" x14ac:dyDescent="0.2">
      <c r="A116" s="55"/>
      <c r="B116" s="14"/>
      <c r="C116" s="14"/>
      <c r="D116" s="14"/>
      <c r="E116" s="14"/>
      <c r="F116" s="14"/>
      <c r="G116" s="14"/>
      <c r="H116" s="14"/>
      <c r="I116" s="14"/>
      <c r="J116" s="56"/>
      <c r="K116" s="14"/>
    </row>
    <row r="117" spans="1:11" ht="18" customHeight="1" x14ac:dyDescent="0.2">
      <c r="A117" s="55"/>
      <c r="B117" s="14"/>
      <c r="C117" s="14"/>
      <c r="D117" s="14"/>
      <c r="E117" s="14"/>
      <c r="F117" s="14"/>
      <c r="G117" s="14"/>
      <c r="H117" s="14"/>
      <c r="I117" s="14"/>
      <c r="J117" s="56"/>
      <c r="K117" s="14"/>
    </row>
    <row r="118" spans="1:11" ht="18" customHeight="1" x14ac:dyDescent="0.2">
      <c r="A118" s="55"/>
      <c r="B118" s="14"/>
      <c r="C118" s="14"/>
      <c r="D118" s="14"/>
      <c r="E118" s="14"/>
      <c r="F118" s="14"/>
      <c r="G118" s="14"/>
      <c r="H118" s="14"/>
      <c r="I118" s="14"/>
      <c r="J118" s="56"/>
      <c r="K118" s="14"/>
    </row>
    <row r="119" spans="1:11" ht="18" customHeight="1" x14ac:dyDescent="0.2">
      <c r="A119" s="55"/>
      <c r="B119" s="14"/>
      <c r="C119" s="14"/>
      <c r="D119" s="14"/>
      <c r="E119" s="14"/>
      <c r="F119" s="14"/>
      <c r="G119" s="14"/>
      <c r="H119" s="14"/>
      <c r="I119" s="14"/>
      <c r="J119" s="56"/>
      <c r="K119" s="14"/>
    </row>
    <row r="120" spans="1:11" ht="18" customHeight="1" x14ac:dyDescent="0.2">
      <c r="A120" s="55"/>
      <c r="B120" s="14"/>
      <c r="C120" s="14"/>
      <c r="D120" s="14"/>
      <c r="E120" s="14"/>
      <c r="F120" s="14"/>
      <c r="G120" s="14"/>
      <c r="H120" s="14"/>
      <c r="I120" s="14"/>
      <c r="J120" s="56"/>
      <c r="K120" s="14"/>
    </row>
    <row r="121" spans="1:11" ht="18" customHeight="1" x14ac:dyDescent="0.2">
      <c r="A121" s="55"/>
      <c r="B121" s="14"/>
      <c r="C121" s="14"/>
      <c r="D121" s="14"/>
      <c r="E121" s="14"/>
      <c r="F121" s="14"/>
      <c r="G121" s="14"/>
      <c r="H121" s="14"/>
      <c r="I121" s="14"/>
      <c r="J121" s="56"/>
      <c r="K121" s="14"/>
    </row>
    <row r="122" spans="1:11" ht="18" customHeight="1" x14ac:dyDescent="0.2">
      <c r="A122" s="55"/>
      <c r="B122" s="14"/>
      <c r="C122" s="14"/>
      <c r="D122" s="14"/>
      <c r="E122" s="14"/>
      <c r="F122" s="14"/>
      <c r="G122" s="14"/>
      <c r="H122" s="14"/>
      <c r="I122" s="14"/>
      <c r="J122" s="56"/>
      <c r="K122" s="14"/>
    </row>
    <row r="123" spans="1:11" ht="18" customHeight="1" x14ac:dyDescent="0.2">
      <c r="A123" s="55"/>
      <c r="B123" s="14"/>
      <c r="C123" s="14"/>
      <c r="D123" s="14"/>
      <c r="E123" s="14"/>
      <c r="F123" s="14"/>
      <c r="G123" s="14"/>
      <c r="H123" s="14"/>
      <c r="I123" s="14"/>
      <c r="J123" s="56"/>
      <c r="K123" s="14"/>
    </row>
    <row r="124" spans="1:11" ht="18" customHeight="1" x14ac:dyDescent="0.2">
      <c r="A124" s="55"/>
      <c r="B124" s="14"/>
      <c r="C124" s="14"/>
      <c r="D124" s="14"/>
      <c r="E124" s="14"/>
      <c r="F124" s="14"/>
      <c r="G124" s="14"/>
      <c r="H124" s="14"/>
      <c r="I124" s="14"/>
      <c r="J124" s="56"/>
      <c r="K124" s="14"/>
    </row>
    <row r="125" spans="1:11" ht="18" customHeight="1" x14ac:dyDescent="0.2">
      <c r="A125" s="55"/>
      <c r="B125" s="14"/>
      <c r="C125" s="14"/>
      <c r="D125" s="14"/>
      <c r="E125" s="14"/>
      <c r="F125" s="14"/>
      <c r="G125" s="14"/>
      <c r="H125" s="14"/>
      <c r="I125" s="14"/>
      <c r="J125" s="56"/>
      <c r="K125" s="14"/>
    </row>
    <row r="126" spans="1:11" ht="18" customHeight="1" x14ac:dyDescent="0.2">
      <c r="A126" s="55"/>
      <c r="B126" s="14"/>
      <c r="C126" s="14"/>
      <c r="D126" s="14"/>
      <c r="E126" s="14"/>
      <c r="F126" s="14"/>
      <c r="G126" s="14"/>
      <c r="H126" s="14"/>
      <c r="I126" s="14"/>
      <c r="J126" s="56"/>
      <c r="K126" s="14"/>
    </row>
    <row r="127" spans="1:11" ht="18" customHeight="1" x14ac:dyDescent="0.2">
      <c r="A127" s="55"/>
      <c r="B127" s="14"/>
      <c r="C127" s="14"/>
      <c r="D127" s="14"/>
      <c r="E127" s="14"/>
      <c r="F127" s="14"/>
      <c r="G127" s="14"/>
      <c r="H127" s="14"/>
      <c r="I127" s="14"/>
      <c r="J127" s="56"/>
      <c r="K127" s="14"/>
    </row>
    <row r="128" spans="1:11" ht="18" customHeight="1" x14ac:dyDescent="0.2">
      <c r="A128" s="55"/>
      <c r="B128" s="14"/>
      <c r="C128" s="14"/>
      <c r="D128" s="14"/>
      <c r="E128" s="14"/>
      <c r="F128" s="14"/>
      <c r="G128" s="14"/>
      <c r="H128" s="14"/>
      <c r="I128" s="14"/>
      <c r="J128" s="56"/>
      <c r="K128" s="14"/>
    </row>
    <row r="129" spans="1:11" ht="18" customHeight="1" x14ac:dyDescent="0.2">
      <c r="A129" s="55"/>
      <c r="B129" s="14"/>
      <c r="C129" s="14"/>
      <c r="D129" s="14"/>
      <c r="E129" s="14"/>
      <c r="F129" s="14"/>
      <c r="G129" s="14"/>
      <c r="H129" s="14"/>
      <c r="I129" s="14"/>
      <c r="J129" s="56"/>
      <c r="K129" s="14"/>
    </row>
    <row r="130" spans="1:11" ht="18" customHeight="1" x14ac:dyDescent="0.2">
      <c r="A130" s="55"/>
      <c r="B130" s="14"/>
      <c r="C130" s="14"/>
      <c r="D130" s="14"/>
      <c r="E130" s="14"/>
      <c r="F130" s="14"/>
      <c r="G130" s="14"/>
      <c r="H130" s="14"/>
      <c r="I130" s="14"/>
      <c r="J130" s="56"/>
      <c r="K130" s="14"/>
    </row>
    <row r="131" spans="1:11" ht="18" customHeight="1" x14ac:dyDescent="0.2">
      <c r="A131" s="55"/>
      <c r="B131" s="14"/>
      <c r="C131" s="14"/>
      <c r="D131" s="14"/>
      <c r="E131" s="14"/>
      <c r="F131" s="14"/>
      <c r="G131" s="14"/>
      <c r="H131" s="14"/>
      <c r="I131" s="14"/>
      <c r="J131" s="56"/>
      <c r="K131" s="14"/>
    </row>
    <row r="132" spans="1:11" ht="18" customHeight="1" x14ac:dyDescent="0.2">
      <c r="A132" s="55"/>
      <c r="B132" s="14"/>
      <c r="C132" s="14"/>
      <c r="D132" s="14"/>
      <c r="E132" s="14"/>
      <c r="F132" s="14"/>
      <c r="G132" s="14"/>
      <c r="H132" s="14"/>
      <c r="I132" s="14"/>
      <c r="J132" s="56"/>
      <c r="K132" s="14"/>
    </row>
    <row r="133" spans="1:11" ht="18" customHeight="1" x14ac:dyDescent="0.2">
      <c r="A133" s="55"/>
      <c r="B133" s="14"/>
      <c r="C133" s="14"/>
      <c r="D133" s="14"/>
      <c r="E133" s="14"/>
      <c r="F133" s="14"/>
      <c r="G133" s="14"/>
      <c r="H133" s="14"/>
      <c r="I133" s="14"/>
      <c r="J133" s="56"/>
      <c r="K133" s="14"/>
    </row>
    <row r="134" spans="1:11" ht="18" customHeight="1" x14ac:dyDescent="0.2">
      <c r="A134" s="55"/>
      <c r="B134" s="121" t="s">
        <v>180</v>
      </c>
      <c r="C134" s="122"/>
      <c r="D134" s="121" t="str">
        <f>入力シート!C16</f>
        <v>葵区○○町○○番</v>
      </c>
      <c r="E134" s="125"/>
      <c r="F134" s="125"/>
      <c r="G134" s="125"/>
      <c r="H134" s="125"/>
      <c r="I134" s="122"/>
      <c r="J134" s="56"/>
      <c r="K134" s="14"/>
    </row>
    <row r="135" spans="1:11" ht="18" customHeight="1" x14ac:dyDescent="0.2">
      <c r="A135" s="55"/>
      <c r="B135" s="123" t="s">
        <v>181</v>
      </c>
      <c r="C135" s="124"/>
      <c r="D135" s="123" t="str">
        <f>入力シート!C64</f>
        <v>葵区△△町△△番</v>
      </c>
      <c r="E135" s="125"/>
      <c r="F135" s="125"/>
      <c r="G135" s="125"/>
      <c r="H135" s="125"/>
      <c r="I135" s="122"/>
      <c r="J135" s="56"/>
      <c r="K135" s="14"/>
    </row>
    <row r="136" spans="1:11" ht="18" customHeight="1" thickBot="1" x14ac:dyDescent="0.25">
      <c r="A136" s="22"/>
      <c r="B136" s="23"/>
      <c r="C136" s="23"/>
      <c r="D136" s="23"/>
      <c r="E136" s="23"/>
      <c r="F136" s="23"/>
      <c r="G136" s="23"/>
      <c r="H136" s="23"/>
      <c r="I136" s="23"/>
      <c r="J136" s="57"/>
      <c r="K136" s="14"/>
    </row>
    <row r="137" spans="1:11" ht="18" customHeight="1" x14ac:dyDescent="0.2">
      <c r="A137" s="14"/>
      <c r="B137" s="14"/>
      <c r="C137" s="14"/>
      <c r="D137" s="14"/>
      <c r="E137" s="14"/>
      <c r="F137" s="14"/>
      <c r="G137" s="14"/>
      <c r="H137" s="14"/>
      <c r="I137" s="14"/>
      <c r="J137" s="14"/>
      <c r="K137" s="14"/>
    </row>
    <row r="138" spans="1:11" ht="16.5" x14ac:dyDescent="0.2">
      <c r="A138" s="237" t="s">
        <v>60</v>
      </c>
      <c r="B138" s="237"/>
      <c r="C138" s="237"/>
      <c r="D138" s="237"/>
      <c r="E138" s="237"/>
      <c r="F138" s="237"/>
      <c r="G138" s="237"/>
      <c r="H138" s="237"/>
      <c r="I138" s="237"/>
      <c r="J138" s="237"/>
      <c r="K138" s="9"/>
    </row>
    <row r="139" spans="1:11" ht="18" customHeight="1" x14ac:dyDescent="0.2">
      <c r="A139" s="229" t="s">
        <v>100</v>
      </c>
      <c r="B139" s="229"/>
      <c r="C139" s="229"/>
      <c r="D139" s="229"/>
      <c r="E139" s="229"/>
      <c r="F139" s="229"/>
      <c r="G139" s="229"/>
      <c r="H139" s="229"/>
      <c r="I139" s="229"/>
      <c r="J139" s="229"/>
      <c r="K139" s="11"/>
    </row>
    <row r="140" spans="1:11" ht="18" customHeight="1" x14ac:dyDescent="0.2">
      <c r="A140" s="59"/>
      <c r="B140" s="59"/>
      <c r="C140" s="59"/>
      <c r="D140" s="59"/>
      <c r="E140" s="59"/>
      <c r="F140" s="59"/>
      <c r="G140" s="59"/>
      <c r="H140" s="59"/>
      <c r="I140" s="59"/>
      <c r="J140" s="59"/>
      <c r="K140" s="11"/>
    </row>
    <row r="141" spans="1:11" ht="18" customHeight="1" thickBot="1" x14ac:dyDescent="0.25">
      <c r="A141" s="236" t="s">
        <v>61</v>
      </c>
      <c r="B141" s="236"/>
      <c r="C141" s="236"/>
      <c r="D141" s="236"/>
      <c r="E141" s="236"/>
      <c r="F141" s="236"/>
      <c r="G141" s="236"/>
      <c r="H141" s="236"/>
      <c r="I141" s="236"/>
      <c r="J141" s="236"/>
      <c r="K141" s="11"/>
    </row>
    <row r="142" spans="1:11" ht="17.25" customHeight="1" thickBot="1" x14ac:dyDescent="0.25">
      <c r="A142" s="233" t="s">
        <v>4</v>
      </c>
      <c r="B142" s="234"/>
      <c r="C142" s="234"/>
      <c r="D142" s="234"/>
      <c r="E142" s="235"/>
      <c r="F142" s="4"/>
      <c r="G142" s="231" t="s">
        <v>5</v>
      </c>
      <c r="H142" s="231"/>
      <c r="I142" s="231" t="s">
        <v>6</v>
      </c>
      <c r="J142" s="231"/>
      <c r="K142" s="38"/>
    </row>
    <row r="143" spans="1:11" ht="17.25" customHeight="1" thickBot="1" x14ac:dyDescent="0.25">
      <c r="A143" s="319" t="s">
        <v>26</v>
      </c>
      <c r="B143" s="320"/>
      <c r="C143" s="320"/>
      <c r="D143" s="320"/>
      <c r="E143" s="321"/>
      <c r="F143" s="232"/>
      <c r="G143" s="318" t="s">
        <v>8</v>
      </c>
      <c r="H143" s="318"/>
      <c r="I143" s="318" t="s">
        <v>9</v>
      </c>
      <c r="J143" s="318"/>
      <c r="K143" s="39"/>
    </row>
    <row r="144" spans="1:11" ht="17.25" customHeight="1" thickBot="1" x14ac:dyDescent="0.25">
      <c r="A144" s="151" t="s">
        <v>273</v>
      </c>
      <c r="B144" s="368" t="str">
        <f>入力シート!C24&amp;"に大雨（浸水害）・洪水注意発表"</f>
        <v>保育園に大雨（浸水害）・洪水注意発表</v>
      </c>
      <c r="C144" s="368"/>
      <c r="D144" s="368"/>
      <c r="E144" s="369"/>
      <c r="F144" s="232"/>
      <c r="G144" s="318"/>
      <c r="H144" s="318"/>
      <c r="I144" s="318"/>
      <c r="J144" s="318"/>
      <c r="K144" s="39"/>
    </row>
    <row r="145" spans="1:11" ht="17.25" customHeight="1" thickBot="1" x14ac:dyDescent="0.25">
      <c r="A145" s="152" t="str">
        <f>IF(OR(($B$145=Sheet1!$A$2),(出力シート!$B$145=Sheet1!$A$3)),"➢","")</f>
        <v/>
      </c>
      <c r="B145" s="63">
        <f>入力シート!$C$46</f>
        <v>0</v>
      </c>
      <c r="C145" s="315" t="str">
        <f>IF(OR(($B$145=Sheet1!$A$2),(出力シート!$B$145=Sheet1!$A$3)),Sheet1!$F$5,"")</f>
        <v/>
      </c>
      <c r="D145" s="315"/>
      <c r="E145" s="316"/>
      <c r="F145" s="232"/>
      <c r="G145" s="318"/>
      <c r="H145" s="318"/>
      <c r="I145" s="318"/>
      <c r="J145" s="318"/>
      <c r="K145" s="39"/>
    </row>
    <row r="146" spans="1:11" ht="17.25" customHeight="1" thickBot="1" x14ac:dyDescent="0.25">
      <c r="A146" s="74"/>
      <c r="B146" s="63"/>
      <c r="C146" s="63"/>
      <c r="D146" s="63"/>
      <c r="E146" s="144"/>
      <c r="F146" s="232"/>
      <c r="G146" s="318"/>
      <c r="H146" s="318"/>
      <c r="I146" s="318"/>
      <c r="J146" s="318"/>
      <c r="K146" s="39"/>
    </row>
    <row r="147" spans="1:11" ht="17.25" customHeight="1" thickBot="1" x14ac:dyDescent="0.25">
      <c r="A147" s="74" t="str">
        <f>IF(B147&lt;&gt;"","Ø","")</f>
        <v/>
      </c>
      <c r="B147" s="63"/>
      <c r="C147" s="63"/>
      <c r="D147" s="63"/>
      <c r="E147" s="144"/>
      <c r="F147" s="232"/>
      <c r="G147" s="318"/>
      <c r="H147" s="318"/>
      <c r="I147" s="318"/>
      <c r="J147" s="318"/>
      <c r="K147" s="39"/>
    </row>
    <row r="148" spans="1:11" ht="17.25" customHeight="1" thickBot="1" x14ac:dyDescent="0.25">
      <c r="A148" s="74"/>
      <c r="B148" s="63"/>
      <c r="C148" s="63"/>
      <c r="D148" s="63"/>
      <c r="E148" s="144"/>
      <c r="F148" s="232"/>
      <c r="G148" s="318"/>
      <c r="H148" s="318"/>
      <c r="I148" s="318"/>
      <c r="J148" s="318"/>
      <c r="K148" s="39"/>
    </row>
    <row r="149" spans="1:11" ht="17.25" customHeight="1" thickBot="1" x14ac:dyDescent="0.25">
      <c r="A149" s="74"/>
      <c r="B149" s="63"/>
      <c r="C149" s="63"/>
      <c r="D149" s="63"/>
      <c r="E149" s="144"/>
      <c r="F149" s="232"/>
      <c r="G149" s="318"/>
      <c r="H149" s="318"/>
      <c r="I149" s="318"/>
      <c r="J149" s="318"/>
      <c r="K149" s="39"/>
    </row>
    <row r="150" spans="1:11" ht="17.25" customHeight="1" thickBot="1" x14ac:dyDescent="0.25">
      <c r="A150" s="75"/>
      <c r="B150" s="145"/>
      <c r="C150" s="145"/>
      <c r="D150" s="145"/>
      <c r="E150" s="146"/>
      <c r="F150" s="232"/>
      <c r="G150" s="318"/>
      <c r="H150" s="318"/>
      <c r="I150" s="318"/>
      <c r="J150" s="318"/>
      <c r="K150" s="39"/>
    </row>
    <row r="151" spans="1:11" ht="17.25" customHeight="1" thickBot="1" x14ac:dyDescent="0.25">
      <c r="A151" s="62"/>
      <c r="B151" s="63"/>
      <c r="C151" s="63"/>
      <c r="D151" s="63"/>
      <c r="E151" s="63"/>
      <c r="F151" s="60"/>
      <c r="G151" s="59"/>
      <c r="H151" s="59"/>
      <c r="I151" s="59"/>
      <c r="J151" s="59"/>
      <c r="K151" s="39"/>
    </row>
    <row r="152" spans="1:11" ht="17.25" customHeight="1" x14ac:dyDescent="0.2">
      <c r="A152" s="319" t="s">
        <v>7</v>
      </c>
      <c r="B152" s="320"/>
      <c r="C152" s="320"/>
      <c r="D152" s="320"/>
      <c r="E152" s="321"/>
      <c r="F152" s="232"/>
      <c r="G152" s="340" t="s">
        <v>191</v>
      </c>
      <c r="H152" s="341"/>
      <c r="I152" s="340" t="s">
        <v>9</v>
      </c>
      <c r="J152" s="342"/>
      <c r="K152" s="40"/>
    </row>
    <row r="153" spans="1:11" ht="17.25" customHeight="1" x14ac:dyDescent="0.2">
      <c r="A153" s="151" t="s">
        <v>273</v>
      </c>
      <c r="B153" s="166" t="str">
        <f>入力シート!C24&amp;"に大雨（浸水害）・洪水警報発表"</f>
        <v>保育園に大雨（浸水害）・洪水警報発表</v>
      </c>
      <c r="C153" s="166"/>
      <c r="D153" s="166"/>
      <c r="E153" s="331"/>
      <c r="F153" s="232"/>
      <c r="G153" s="334"/>
      <c r="H153" s="335"/>
      <c r="I153" s="334"/>
      <c r="J153" s="336"/>
      <c r="K153" s="40"/>
    </row>
    <row r="154" spans="1:11" ht="17.25" customHeight="1" x14ac:dyDescent="0.2">
      <c r="A154" s="74"/>
      <c r="B154" s="166"/>
      <c r="C154" s="166"/>
      <c r="D154" s="166"/>
      <c r="E154" s="331"/>
      <c r="F154" s="232"/>
      <c r="G154" s="334" t="s">
        <v>10</v>
      </c>
      <c r="H154" s="335"/>
      <c r="I154" s="334" t="s">
        <v>11</v>
      </c>
      <c r="J154" s="336"/>
      <c r="K154" s="40"/>
    </row>
    <row r="155" spans="1:11" ht="37.5" customHeight="1" x14ac:dyDescent="0.2">
      <c r="A155" s="151" t="s">
        <v>273</v>
      </c>
      <c r="B155" s="332" t="str">
        <f>入力シート!C30&amp;"学区（地区）に浸水に関する高齢者等避難の発表"</f>
        <v>葵学区（地区）に浸水に関する高齢者等避難の発表</v>
      </c>
      <c r="C155" s="332"/>
      <c r="D155" s="332"/>
      <c r="E155" s="333"/>
      <c r="F155" s="232"/>
      <c r="G155" s="334"/>
      <c r="H155" s="335"/>
      <c r="I155" s="334"/>
      <c r="J155" s="336"/>
      <c r="K155" s="40"/>
    </row>
    <row r="156" spans="1:11" ht="17.25" customHeight="1" x14ac:dyDescent="0.2">
      <c r="A156" s="152" t="str">
        <f>IF(OR(($B$145=Sheet1!$A$2),(出力シート!$B$145=Sheet1!$A$3)),"➢","")</f>
        <v/>
      </c>
      <c r="B156" s="63">
        <f>入力シート!$C$46</f>
        <v>0</v>
      </c>
      <c r="C156" s="315" t="str">
        <f>IF(OR(($B$145=Sheet1!$A$2),(出力シート!$B$145=Sheet1!$A$3)),Sheet1!F4,"")</f>
        <v/>
      </c>
      <c r="D156" s="315"/>
      <c r="E156" s="316"/>
      <c r="F156" s="232"/>
      <c r="G156" s="334" t="s">
        <v>12</v>
      </c>
      <c r="H156" s="335"/>
      <c r="I156" s="334" t="s">
        <v>9</v>
      </c>
      <c r="J156" s="336"/>
      <c r="K156" s="40"/>
    </row>
    <row r="157" spans="1:11" ht="17.25" customHeight="1" x14ac:dyDescent="0.2">
      <c r="A157" s="152" t="str">
        <f>IF(OR(B157=Sheet1!A3,B157=Sheet1!A4,B157=Sheet1!A5,B157=Sheet1!A6,B157=Sheet1!A7,B157=Sheet1!A8,B157=Sheet1!A9,B157=Sheet1!A10,B157=Sheet1!A11,B157=Sheet1!A12,B157=Sheet1!A13),"➢","")</f>
        <v/>
      </c>
      <c r="B157" s="63">
        <f>入力シート!$C$50</f>
        <v>0</v>
      </c>
      <c r="C157" s="236" t="str">
        <f>IF(OR(B157=Sheet1!A3,B157=Sheet1!A4,B157=Sheet1!A5,B157=Sheet1!A6,B157=Sheet1!A7,B157=Sheet1!A8,B157=Sheet1!A9,B157=Sheet1!A10,B157=Sheet1!A11,B157=Sheet1!A12,B157=Sheet1!A13),Sheet1!G4,"")</f>
        <v/>
      </c>
      <c r="D157" s="236"/>
      <c r="E157" s="317"/>
      <c r="F157" s="232"/>
      <c r="G157" s="334"/>
      <c r="H157" s="335"/>
      <c r="I157" s="334"/>
      <c r="J157" s="336"/>
      <c r="K157" s="40"/>
    </row>
    <row r="158" spans="1:11" ht="17.25" customHeight="1" x14ac:dyDescent="0.2">
      <c r="A158" s="152" t="str">
        <f>IF(OR(B158=Sheet1!A3,B158=Sheet1!A4,B158=Sheet1!A5,B158=Sheet1!A6,B158=Sheet1!A7,B158=Sheet1!A8,B158=Sheet1!A9,B158=Sheet1!A10,B158=Sheet1!A11,B158=Sheet1!A12,B158=Sheet1!A13),"➢","")</f>
        <v/>
      </c>
      <c r="B158" s="63">
        <f>入力シート!$C$54</f>
        <v>0</v>
      </c>
      <c r="C158" s="236" t="str">
        <f>IF(OR(B158=Sheet1!A3,B158=Sheet1!A4,B158=Sheet1!A5,B158=Sheet1!A6,B158=Sheet1!A7,B158=Sheet1!A8,B158=Sheet1!A9,B158=Sheet1!A10,B158=Sheet1!A11,B158=Sheet1!A12,B158=Sheet1!A13),Sheet1!G4,"")</f>
        <v/>
      </c>
      <c r="D158" s="236"/>
      <c r="E158" s="317"/>
      <c r="F158" s="232"/>
      <c r="G158" s="334" t="s">
        <v>13</v>
      </c>
      <c r="H158" s="335"/>
      <c r="I158" s="334" t="s">
        <v>9</v>
      </c>
      <c r="J158" s="336"/>
      <c r="K158" s="40"/>
    </row>
    <row r="159" spans="1:11" ht="17.25" customHeight="1" x14ac:dyDescent="0.2">
      <c r="A159" s="74"/>
      <c r="B159" s="59"/>
      <c r="C159" s="59"/>
      <c r="D159" s="59"/>
      <c r="E159" s="141"/>
      <c r="F159" s="232"/>
      <c r="G159" s="334"/>
      <c r="H159" s="335"/>
      <c r="I159" s="334"/>
      <c r="J159" s="336"/>
      <c r="K159" s="40"/>
    </row>
    <row r="160" spans="1:11" ht="17.25" customHeight="1" x14ac:dyDescent="0.2">
      <c r="A160" s="74"/>
      <c r="B160" s="229" t="s">
        <v>237</v>
      </c>
      <c r="C160" s="229"/>
      <c r="D160" s="229"/>
      <c r="E160" s="230"/>
      <c r="F160" s="232"/>
      <c r="G160" s="334" t="s">
        <v>14</v>
      </c>
      <c r="H160" s="335"/>
      <c r="I160" s="334" t="s">
        <v>11</v>
      </c>
      <c r="J160" s="336"/>
      <c r="K160" s="40"/>
    </row>
    <row r="161" spans="1:11" ht="17.25" customHeight="1" thickBot="1" x14ac:dyDescent="0.25">
      <c r="A161" s="75"/>
      <c r="B161" s="284"/>
      <c r="C161" s="284"/>
      <c r="D161" s="284"/>
      <c r="E161" s="285"/>
      <c r="F161" s="232"/>
      <c r="G161" s="337"/>
      <c r="H161" s="338"/>
      <c r="I161" s="337"/>
      <c r="J161" s="339"/>
      <c r="K161" s="40"/>
    </row>
    <row r="162" spans="1:11" ht="17.25" customHeight="1" thickBot="1" x14ac:dyDescent="0.25">
      <c r="A162" s="62"/>
      <c r="B162" s="59"/>
      <c r="C162" s="59"/>
      <c r="D162" s="59"/>
      <c r="E162" s="59"/>
      <c r="F162" s="60"/>
      <c r="G162" s="73"/>
      <c r="H162" s="73"/>
      <c r="I162" s="73"/>
      <c r="J162" s="73"/>
      <c r="K162" s="40"/>
    </row>
    <row r="163" spans="1:11" ht="17.25" customHeight="1" x14ac:dyDescent="0.2">
      <c r="A163" s="349" t="s">
        <v>26</v>
      </c>
      <c r="B163" s="350"/>
      <c r="C163" s="350"/>
      <c r="D163" s="350"/>
      <c r="E163" s="351"/>
      <c r="F163" s="232"/>
      <c r="G163" s="343" t="s">
        <v>15</v>
      </c>
      <c r="H163" s="372"/>
      <c r="I163" s="343" t="s">
        <v>11</v>
      </c>
      <c r="J163" s="344"/>
      <c r="K163" s="39"/>
    </row>
    <row r="164" spans="1:11" ht="17.25" customHeight="1" x14ac:dyDescent="0.2">
      <c r="A164" s="151" t="s">
        <v>273</v>
      </c>
      <c r="B164" s="312" t="str">
        <f>入力シート!C30&amp;"学区（地区）に避難指示（緊急）の発令"</f>
        <v>葵学区（地区）に避難指示（緊急）の発令</v>
      </c>
      <c r="C164" s="313"/>
      <c r="D164" s="313"/>
      <c r="E164" s="314"/>
      <c r="F164" s="232"/>
      <c r="G164" s="345"/>
      <c r="H164" s="373"/>
      <c r="I164" s="345"/>
      <c r="J164" s="346"/>
      <c r="K164" s="39"/>
    </row>
    <row r="165" spans="1:11" ht="17.25" customHeight="1" x14ac:dyDescent="0.2">
      <c r="A165" s="74"/>
      <c r="B165" s="312"/>
      <c r="C165" s="313"/>
      <c r="D165" s="313"/>
      <c r="E165" s="314"/>
      <c r="F165" s="232"/>
      <c r="G165" s="345"/>
      <c r="H165" s="373"/>
      <c r="I165" s="345"/>
      <c r="J165" s="346"/>
      <c r="K165" s="39"/>
    </row>
    <row r="166" spans="1:11" ht="17.25" customHeight="1" x14ac:dyDescent="0.2">
      <c r="A166" s="152" t="str">
        <f>IF(OR(($B$145=Sheet1!$A$2),(出力シート!$B$145=Sheet1!$A$3)),"➢","")</f>
        <v/>
      </c>
      <c r="B166" s="63">
        <f>入力シート!$C$46</f>
        <v>0</v>
      </c>
      <c r="C166" s="315" t="str">
        <f>IF(OR(($B$145=Sheet1!$A$2),(出力シート!$B$145=Sheet1!$A$3)),Sheet1!E3,"")</f>
        <v/>
      </c>
      <c r="D166" s="315"/>
      <c r="E166" s="316"/>
      <c r="F166" s="232"/>
      <c r="G166" s="345"/>
      <c r="H166" s="373"/>
      <c r="I166" s="345"/>
      <c r="J166" s="346"/>
      <c r="K166" s="39"/>
    </row>
    <row r="167" spans="1:11" ht="17.25" customHeight="1" x14ac:dyDescent="0.2">
      <c r="A167" s="74"/>
      <c r="B167" s="59"/>
      <c r="C167" s="59"/>
      <c r="D167" s="59"/>
      <c r="E167" s="141"/>
      <c r="F167" s="232"/>
      <c r="G167" s="345"/>
      <c r="H167" s="373"/>
      <c r="I167" s="345"/>
      <c r="J167" s="346"/>
      <c r="K167" s="39"/>
    </row>
    <row r="168" spans="1:11" ht="17.25" customHeight="1" x14ac:dyDescent="0.2">
      <c r="A168" s="74"/>
      <c r="B168" s="59"/>
      <c r="C168" s="59"/>
      <c r="D168" s="59"/>
      <c r="E168" s="141"/>
      <c r="F168" s="232"/>
      <c r="G168" s="345"/>
      <c r="H168" s="373"/>
      <c r="I168" s="345"/>
      <c r="J168" s="346"/>
      <c r="K168" s="39"/>
    </row>
    <row r="169" spans="1:11" ht="17.25" customHeight="1" x14ac:dyDescent="0.2">
      <c r="A169" s="74"/>
      <c r="B169" s="59"/>
      <c r="C169" s="59"/>
      <c r="D169" s="59"/>
      <c r="E169" s="141"/>
      <c r="F169" s="232"/>
      <c r="G169" s="345"/>
      <c r="H169" s="373"/>
      <c r="I169" s="345"/>
      <c r="J169" s="346"/>
      <c r="K169" s="39"/>
    </row>
    <row r="170" spans="1:11" ht="17.25" customHeight="1" x14ac:dyDescent="0.2">
      <c r="A170" s="74"/>
      <c r="B170" s="59"/>
      <c r="C170" s="59"/>
      <c r="D170" s="59"/>
      <c r="E170" s="141"/>
      <c r="F170" s="232"/>
      <c r="G170" s="345"/>
      <c r="H170" s="373"/>
      <c r="I170" s="345"/>
      <c r="J170" s="346"/>
      <c r="K170" s="39"/>
    </row>
    <row r="171" spans="1:11" ht="17.25" customHeight="1" thickBot="1" x14ac:dyDescent="0.25">
      <c r="A171" s="75"/>
      <c r="B171" s="142"/>
      <c r="C171" s="142"/>
      <c r="D171" s="142"/>
      <c r="E171" s="143"/>
      <c r="F171" s="232"/>
      <c r="G171" s="347"/>
      <c r="H171" s="374"/>
      <c r="I171" s="347"/>
      <c r="J171" s="348"/>
      <c r="K171" s="39"/>
    </row>
    <row r="172" spans="1:11" ht="20" x14ac:dyDescent="0.2">
      <c r="A172" s="237" t="s">
        <v>189</v>
      </c>
      <c r="B172" s="308"/>
      <c r="C172" s="308"/>
      <c r="D172" s="308"/>
      <c r="E172" s="308"/>
      <c r="F172" s="308"/>
      <c r="G172" s="308"/>
      <c r="H172" s="308"/>
      <c r="I172" s="308"/>
      <c r="J172" s="308"/>
      <c r="K172" s="39"/>
    </row>
    <row r="173" spans="1:11" ht="17.25" customHeight="1" x14ac:dyDescent="0.2"/>
    <row r="174" spans="1:11" ht="17.25" customHeight="1" x14ac:dyDescent="0.2">
      <c r="B174" s="138" t="s">
        <v>230</v>
      </c>
    </row>
    <row r="175" spans="1:11" ht="17.25" customHeight="1" x14ac:dyDescent="0.2"/>
    <row r="176" spans="1:11" ht="17.25" customHeight="1" x14ac:dyDescent="0.2"/>
    <row r="177" spans="1:11" ht="17.25" customHeight="1" x14ac:dyDescent="0.2"/>
    <row r="178" spans="1:11" ht="17.25" customHeight="1" x14ac:dyDescent="0.2"/>
    <row r="179" spans="1:11" ht="17.25" customHeight="1" x14ac:dyDescent="0.2"/>
    <row r="180" spans="1:11" ht="17.25" customHeight="1" x14ac:dyDescent="0.2"/>
    <row r="181" spans="1:11" ht="17.25" customHeight="1" x14ac:dyDescent="0.2"/>
    <row r="182" spans="1:11" ht="17.25" customHeight="1" x14ac:dyDescent="0.2"/>
    <row r="183" spans="1:11" ht="17.25" customHeight="1" x14ac:dyDescent="0.2"/>
    <row r="184" spans="1:11" ht="17.25" customHeight="1" x14ac:dyDescent="0.2"/>
    <row r="185" spans="1:11" ht="16.5" x14ac:dyDescent="0.2">
      <c r="A185" s="237" t="s">
        <v>193</v>
      </c>
      <c r="B185" s="237"/>
      <c r="C185" s="237"/>
      <c r="D185" s="237"/>
      <c r="E185" s="237"/>
      <c r="F185" s="237"/>
      <c r="G185" s="237"/>
      <c r="H185" s="237"/>
      <c r="I185" s="237"/>
      <c r="J185" s="237"/>
      <c r="K185" s="9"/>
    </row>
    <row r="186" spans="1:11" ht="16.5" x14ac:dyDescent="0.2">
      <c r="A186" s="237" t="s">
        <v>222</v>
      </c>
      <c r="B186" s="237"/>
      <c r="C186" s="237"/>
      <c r="D186" s="237"/>
      <c r="E186" s="237"/>
      <c r="F186" s="237"/>
      <c r="G186" s="237"/>
      <c r="H186" s="237"/>
      <c r="I186" s="237"/>
      <c r="J186" s="237"/>
      <c r="K186" s="9"/>
    </row>
    <row r="187" spans="1:11" ht="17.5" x14ac:dyDescent="0.2">
      <c r="A187" s="228" t="s">
        <v>16</v>
      </c>
      <c r="B187" s="228"/>
      <c r="C187" s="228"/>
      <c r="D187" s="228"/>
      <c r="E187" s="228"/>
      <c r="F187" s="228"/>
      <c r="G187" s="228"/>
      <c r="H187" s="228"/>
      <c r="I187" s="228"/>
      <c r="J187" s="228"/>
      <c r="K187" s="12"/>
    </row>
    <row r="188" spans="1:11" ht="17" thickBot="1" x14ac:dyDescent="0.25">
      <c r="A188" s="2"/>
    </row>
    <row r="189" spans="1:11" ht="16.5" x14ac:dyDescent="0.2">
      <c r="A189" s="45" t="s">
        <v>17</v>
      </c>
      <c r="B189" s="46"/>
      <c r="C189" s="47"/>
      <c r="D189" s="234" t="s">
        <v>18</v>
      </c>
      <c r="E189" s="234"/>
      <c r="F189" s="234"/>
      <c r="G189" s="234"/>
      <c r="H189" s="234"/>
      <c r="I189" s="234"/>
      <c r="J189" s="235"/>
      <c r="K189" s="41"/>
    </row>
    <row r="190" spans="1:11" ht="17.5" x14ac:dyDescent="0.2">
      <c r="A190" s="48" t="s">
        <v>41</v>
      </c>
      <c r="B190" s="15"/>
      <c r="C190" s="309" t="s">
        <v>291</v>
      </c>
      <c r="D190" s="310"/>
      <c r="E190" s="310"/>
      <c r="F190" s="310"/>
      <c r="G190" s="310"/>
      <c r="H190" s="310"/>
      <c r="I190" s="310"/>
      <c r="J190" s="311"/>
      <c r="K190" s="12"/>
    </row>
    <row r="191" spans="1:11" ht="17.5" x14ac:dyDescent="0.2">
      <c r="A191" s="49"/>
      <c r="B191" s="50"/>
      <c r="C191" s="240" t="s">
        <v>103</v>
      </c>
      <c r="D191" s="228"/>
      <c r="E191" s="228"/>
      <c r="F191" s="228"/>
      <c r="G191" s="228"/>
      <c r="H191" s="228"/>
      <c r="I191" s="228"/>
      <c r="J191" s="370"/>
      <c r="K191" s="12"/>
    </row>
    <row r="192" spans="1:11" ht="17.5" x14ac:dyDescent="0.2">
      <c r="A192" s="49"/>
      <c r="B192" s="50"/>
      <c r="C192" s="240" t="s">
        <v>223</v>
      </c>
      <c r="D192" s="237"/>
      <c r="E192" s="237"/>
      <c r="F192" s="237"/>
      <c r="G192" s="237"/>
      <c r="H192" s="237"/>
      <c r="I192" s="237"/>
      <c r="J192" s="241"/>
      <c r="K192" s="12"/>
    </row>
    <row r="193" spans="1:12" ht="18" customHeight="1" x14ac:dyDescent="0.2">
      <c r="A193" s="49"/>
      <c r="B193" s="132"/>
      <c r="C193" s="240" t="s">
        <v>27</v>
      </c>
      <c r="D193" s="237"/>
      <c r="E193" s="237"/>
      <c r="F193" s="237"/>
      <c r="G193" s="237"/>
      <c r="H193" s="237"/>
      <c r="I193" s="237"/>
      <c r="J193" s="241"/>
      <c r="K193" s="58"/>
    </row>
    <row r="194" spans="1:12" ht="18" customHeight="1" x14ac:dyDescent="0.2">
      <c r="A194" s="49"/>
      <c r="B194" s="50"/>
      <c r="C194" s="157" t="s">
        <v>304</v>
      </c>
      <c r="D194" s="230" t="s">
        <v>239</v>
      </c>
      <c r="E194" s="230"/>
      <c r="F194" s="239"/>
      <c r="G194" s="239"/>
      <c r="H194" s="239"/>
      <c r="I194" s="239"/>
      <c r="J194" s="239"/>
      <c r="K194" s="59"/>
    </row>
    <row r="195" spans="1:12" ht="18" customHeight="1" x14ac:dyDescent="0.2">
      <c r="A195" s="49"/>
      <c r="B195" s="50"/>
      <c r="C195" s="217" t="s">
        <v>305</v>
      </c>
      <c r="D195" s="216"/>
      <c r="E195" s="216"/>
      <c r="F195" s="216"/>
      <c r="G195" s="216"/>
      <c r="H195" s="216"/>
      <c r="I195" s="216"/>
      <c r="J195" s="218"/>
      <c r="K195" s="59"/>
    </row>
    <row r="196" spans="1:12" ht="18" customHeight="1" x14ac:dyDescent="0.2">
      <c r="A196" s="49"/>
      <c r="B196" s="50"/>
      <c r="C196" s="219"/>
      <c r="D196" s="216"/>
      <c r="E196" s="216"/>
      <c r="F196" s="216"/>
      <c r="G196" s="216"/>
      <c r="H196" s="216"/>
      <c r="I196" s="216"/>
      <c r="J196" s="218"/>
      <c r="K196" s="59"/>
    </row>
    <row r="197" spans="1:12" ht="18" customHeight="1" x14ac:dyDescent="0.2">
      <c r="A197" s="49"/>
      <c r="B197" s="50"/>
      <c r="C197" s="157" t="s">
        <v>306</v>
      </c>
      <c r="D197" s="242" t="s">
        <v>221</v>
      </c>
      <c r="E197" s="242"/>
      <c r="F197" s="242"/>
      <c r="G197" s="242"/>
      <c r="H197" s="242"/>
      <c r="I197" s="242"/>
      <c r="J197" s="243"/>
      <c r="K197" s="59"/>
    </row>
    <row r="198" spans="1:12" ht="18" customHeight="1" x14ac:dyDescent="0.2">
      <c r="A198" s="51"/>
      <c r="B198" s="133"/>
      <c r="C198" s="158"/>
      <c r="D198" s="244"/>
      <c r="E198" s="244"/>
      <c r="F198" s="244"/>
      <c r="G198" s="244"/>
      <c r="H198" s="244"/>
      <c r="I198" s="244"/>
      <c r="J198" s="245"/>
      <c r="K198" s="59"/>
    </row>
    <row r="199" spans="1:12" ht="17.5" x14ac:dyDescent="0.2">
      <c r="A199" s="18" t="s">
        <v>28</v>
      </c>
      <c r="B199" s="135"/>
      <c r="C199" s="309"/>
      <c r="D199" s="291"/>
      <c r="E199" s="291"/>
      <c r="F199" s="291"/>
      <c r="G199" s="291"/>
      <c r="H199" s="291"/>
      <c r="I199" s="291"/>
      <c r="J199" s="292"/>
      <c r="K199" s="42"/>
    </row>
    <row r="200" spans="1:12" ht="16.5" x14ac:dyDescent="0.2">
      <c r="A200" s="19" t="s">
        <v>29</v>
      </c>
      <c r="B200" s="16"/>
      <c r="C200" s="240" t="s">
        <v>190</v>
      </c>
      <c r="D200" s="237"/>
      <c r="E200" s="237"/>
      <c r="F200" s="237"/>
      <c r="G200" s="237"/>
      <c r="H200" s="237"/>
      <c r="I200" s="237"/>
      <c r="J200" s="241"/>
      <c r="K200" s="42"/>
    </row>
    <row r="201" spans="1:12" ht="17.25" customHeight="1" x14ac:dyDescent="0.2">
      <c r="A201" s="19" t="s">
        <v>30</v>
      </c>
      <c r="B201" s="16"/>
      <c r="C201" s="159" t="s">
        <v>307</v>
      </c>
      <c r="D201" s="229" t="str">
        <f>"気象庁HPの指定河川洪水予報（https://www.jma.go.jp/jp/flood/）"</f>
        <v>気象庁HPの指定河川洪水予報（https://www.jma.go.jp/jp/flood/）</v>
      </c>
      <c r="E201" s="229"/>
      <c r="F201" s="229"/>
      <c r="G201" s="229"/>
      <c r="H201" s="229"/>
      <c r="I201" s="229"/>
      <c r="J201" s="230"/>
      <c r="K201" s="11"/>
    </row>
    <row r="202" spans="1:12" ht="19" x14ac:dyDescent="0.2">
      <c r="A202" s="19"/>
      <c r="B202" s="16"/>
      <c r="C202" s="160"/>
      <c r="D202" s="229"/>
      <c r="E202" s="229"/>
      <c r="F202" s="229"/>
      <c r="G202" s="229"/>
      <c r="H202" s="229"/>
      <c r="I202" s="229"/>
      <c r="J202" s="230"/>
      <c r="K202" s="11"/>
    </row>
    <row r="203" spans="1:12" ht="19" x14ac:dyDescent="0.2">
      <c r="A203" s="19"/>
      <c r="B203" s="16"/>
      <c r="C203" s="160"/>
      <c r="D203" s="229"/>
      <c r="E203" s="229"/>
      <c r="F203" s="229"/>
      <c r="G203" s="229"/>
      <c r="H203" s="229"/>
      <c r="I203" s="229"/>
      <c r="J203" s="230"/>
      <c r="K203" s="11"/>
    </row>
    <row r="204" spans="1:12" ht="17.25" customHeight="1" x14ac:dyDescent="0.2">
      <c r="A204" s="19"/>
      <c r="B204" s="16"/>
      <c r="C204" s="159" t="s">
        <v>307</v>
      </c>
      <c r="D204" s="221" t="s">
        <v>240</v>
      </c>
      <c r="E204" s="221"/>
      <c r="F204" s="221"/>
      <c r="G204" s="221"/>
      <c r="H204" s="221"/>
      <c r="I204" s="221"/>
      <c r="J204" s="238"/>
      <c r="K204" s="11"/>
    </row>
    <row r="205" spans="1:12" ht="17.25" customHeight="1" x14ac:dyDescent="0.2">
      <c r="A205" s="20"/>
      <c r="B205" s="17"/>
      <c r="C205" s="159"/>
      <c r="D205" s="221"/>
      <c r="E205" s="221"/>
      <c r="F205" s="221"/>
      <c r="G205" s="221"/>
      <c r="H205" s="221"/>
      <c r="I205" s="221"/>
      <c r="J205" s="238"/>
      <c r="K205" s="11"/>
      <c r="L205" t="s">
        <v>220</v>
      </c>
    </row>
    <row r="206" spans="1:12" ht="17.25" customHeight="1" x14ac:dyDescent="0.2">
      <c r="A206" s="20"/>
      <c r="B206" s="17"/>
      <c r="C206" s="160"/>
      <c r="D206" s="11"/>
      <c r="E206" s="11"/>
      <c r="F206" s="11"/>
      <c r="G206" s="11"/>
      <c r="H206" s="11"/>
      <c r="I206" s="11"/>
      <c r="J206" s="134"/>
      <c r="K206" s="11"/>
    </row>
    <row r="207" spans="1:12" ht="17.25" customHeight="1" x14ac:dyDescent="0.2">
      <c r="A207" s="20"/>
      <c r="B207" s="17"/>
      <c r="C207" s="159" t="s">
        <v>307</v>
      </c>
      <c r="D207" s="221" t="s">
        <v>224</v>
      </c>
      <c r="E207" s="221"/>
      <c r="F207" s="221"/>
      <c r="G207" s="221"/>
      <c r="H207" s="221"/>
      <c r="I207" s="221"/>
      <c r="J207" s="238"/>
      <c r="K207" s="11"/>
    </row>
    <row r="208" spans="1:12" ht="17.25" customHeight="1" x14ac:dyDescent="0.2">
      <c r="A208" s="21"/>
      <c r="B208" s="136"/>
      <c r="C208" s="156"/>
      <c r="D208" s="221"/>
      <c r="E208" s="221"/>
      <c r="F208" s="221"/>
      <c r="G208" s="221"/>
      <c r="H208" s="221"/>
      <c r="I208" s="221"/>
      <c r="J208" s="238"/>
      <c r="K208" s="11"/>
    </row>
    <row r="209" spans="1:11" ht="34.5" customHeight="1" x14ac:dyDescent="0.2">
      <c r="A209" s="256" t="s">
        <v>294</v>
      </c>
      <c r="B209" s="257"/>
      <c r="C209" s="290" t="s">
        <v>292</v>
      </c>
      <c r="D209" s="291"/>
      <c r="E209" s="291"/>
      <c r="F209" s="291"/>
      <c r="G209" s="291"/>
      <c r="H209" s="291"/>
      <c r="I209" s="291"/>
      <c r="J209" s="292"/>
      <c r="K209" s="9"/>
    </row>
    <row r="210" spans="1:11" ht="17.25" customHeight="1" x14ac:dyDescent="0.2">
      <c r="A210" s="258"/>
      <c r="B210" s="259"/>
      <c r="C210" s="240" t="s">
        <v>223</v>
      </c>
      <c r="D210" s="237"/>
      <c r="E210" s="237"/>
      <c r="F210" s="237"/>
      <c r="G210" s="237"/>
      <c r="H210" s="237"/>
      <c r="I210" s="237"/>
      <c r="J210" s="241"/>
      <c r="K210" s="9"/>
    </row>
    <row r="211" spans="1:11" ht="17.25" customHeight="1" x14ac:dyDescent="0.2">
      <c r="A211" s="258"/>
      <c r="B211" s="259"/>
      <c r="C211" s="240" t="s">
        <v>225</v>
      </c>
      <c r="D211" s="237"/>
      <c r="E211" s="237"/>
      <c r="F211" s="237"/>
      <c r="G211" s="237"/>
      <c r="H211" s="237"/>
      <c r="I211" s="237"/>
      <c r="J211" s="241"/>
      <c r="K211" s="9"/>
    </row>
    <row r="212" spans="1:11" ht="17.25" customHeight="1" x14ac:dyDescent="0.2">
      <c r="A212" s="258"/>
      <c r="B212" s="259"/>
      <c r="C212" s="240" t="s">
        <v>216</v>
      </c>
      <c r="D212" s="237"/>
      <c r="E212" s="237"/>
      <c r="F212" s="237"/>
      <c r="G212" s="237"/>
      <c r="H212" s="237"/>
      <c r="I212" s="237"/>
      <c r="J212" s="241"/>
      <c r="K212" s="9"/>
    </row>
    <row r="213" spans="1:11" ht="17.25" customHeight="1" x14ac:dyDescent="0.2">
      <c r="A213" s="258"/>
      <c r="B213" s="259"/>
      <c r="C213" s="217" t="s">
        <v>293</v>
      </c>
      <c r="D213" s="216"/>
      <c r="E213" s="216"/>
      <c r="F213" s="216"/>
      <c r="G213" s="216"/>
      <c r="H213" s="216"/>
      <c r="I213" s="216"/>
      <c r="J213" s="218"/>
      <c r="K213" s="11"/>
    </row>
    <row r="214" spans="1:11" ht="17.25" customHeight="1" x14ac:dyDescent="0.2">
      <c r="A214" s="258"/>
      <c r="B214" s="259"/>
      <c r="C214" s="219"/>
      <c r="D214" s="216"/>
      <c r="E214" s="216"/>
      <c r="F214" s="216"/>
      <c r="G214" s="216"/>
      <c r="H214" s="216"/>
      <c r="I214" s="216"/>
      <c r="J214" s="218"/>
      <c r="K214" s="11"/>
    </row>
    <row r="215" spans="1:11" ht="17.25" customHeight="1" thickBot="1" x14ac:dyDescent="0.25">
      <c r="A215" s="281"/>
      <c r="B215" s="282"/>
      <c r="C215" s="137"/>
      <c r="D215" s="285"/>
      <c r="E215" s="285"/>
      <c r="F215" s="304"/>
      <c r="G215" s="304"/>
      <c r="H215" s="304"/>
      <c r="I215" s="304"/>
      <c r="J215" s="304"/>
      <c r="K215" s="9"/>
    </row>
    <row r="216" spans="1:11" ht="17.25" customHeight="1" x14ac:dyDescent="0.2">
      <c r="A216" s="64" t="s">
        <v>42</v>
      </c>
      <c r="B216" s="371" t="s">
        <v>43</v>
      </c>
      <c r="C216" s="371"/>
      <c r="D216" s="371"/>
      <c r="E216" s="371"/>
      <c r="F216" s="371"/>
      <c r="G216" s="371"/>
      <c r="H216" s="371"/>
      <c r="I216" s="371"/>
      <c r="J216" s="371"/>
      <c r="K216" s="11"/>
    </row>
    <row r="217" spans="1:11" ht="17.25" customHeight="1" x14ac:dyDescent="0.2">
      <c r="A217" s="65"/>
      <c r="B217" s="280"/>
      <c r="C217" s="280"/>
      <c r="D217" s="280"/>
      <c r="E217" s="280"/>
      <c r="F217" s="280"/>
      <c r="G217" s="280"/>
      <c r="H217" s="280"/>
      <c r="I217" s="280"/>
      <c r="J217" s="280"/>
      <c r="K217" s="11"/>
    </row>
    <row r="218" spans="1:11" ht="17.25" customHeight="1" x14ac:dyDescent="0.2">
      <c r="A218" s="65" t="s">
        <v>42</v>
      </c>
      <c r="B218" s="280" t="s">
        <v>199</v>
      </c>
      <c r="C218" s="280"/>
      <c r="D218" s="280"/>
      <c r="E218" s="280"/>
      <c r="F218" s="280"/>
      <c r="G218" s="280"/>
      <c r="H218" s="280"/>
      <c r="I218" s="280"/>
      <c r="J218" s="280"/>
      <c r="K218" s="11"/>
    </row>
    <row r="219" spans="1:11" ht="17.25" customHeight="1" x14ac:dyDescent="0.2">
      <c r="A219" s="65"/>
      <c r="B219" s="280"/>
      <c r="C219" s="280"/>
      <c r="D219" s="280"/>
      <c r="E219" s="280"/>
      <c r="F219" s="280"/>
      <c r="G219" s="280"/>
      <c r="H219" s="280"/>
      <c r="I219" s="280"/>
      <c r="J219" s="280"/>
      <c r="K219" s="11"/>
    </row>
    <row r="220" spans="1:11" ht="17.25" customHeight="1" x14ac:dyDescent="0.2">
      <c r="A220" s="11"/>
      <c r="B220" s="11"/>
      <c r="C220" s="11"/>
      <c r="D220" s="11"/>
      <c r="E220" s="11"/>
      <c r="F220" s="11"/>
      <c r="G220" s="11"/>
      <c r="H220" s="11"/>
      <c r="I220" s="11"/>
      <c r="J220" s="11"/>
      <c r="K220" s="11"/>
    </row>
    <row r="221" spans="1:11" ht="16.5" x14ac:dyDescent="0.2">
      <c r="A221" s="237" t="s">
        <v>226</v>
      </c>
      <c r="B221" s="237"/>
      <c r="C221" s="237"/>
      <c r="D221" s="237"/>
      <c r="E221" s="237"/>
      <c r="F221" s="237"/>
      <c r="G221" s="237"/>
      <c r="H221" s="237"/>
      <c r="I221" s="237"/>
      <c r="J221" s="237"/>
      <c r="K221" s="9"/>
    </row>
    <row r="222" spans="1:11" ht="17.25" customHeight="1" x14ac:dyDescent="0.2">
      <c r="A222" s="280" t="s">
        <v>192</v>
      </c>
      <c r="B222" s="280"/>
      <c r="C222" s="280"/>
      <c r="D222" s="280"/>
      <c r="E222" s="280"/>
      <c r="F222" s="280"/>
      <c r="G222" s="280"/>
      <c r="H222" s="280"/>
      <c r="I222" s="280"/>
      <c r="J222" s="280"/>
      <c r="K222" s="11"/>
    </row>
    <row r="223" spans="1:11" ht="17.25" customHeight="1" x14ac:dyDescent="0.2">
      <c r="A223" s="280"/>
      <c r="B223" s="280"/>
      <c r="C223" s="280"/>
      <c r="D223" s="280"/>
      <c r="E223" s="280"/>
      <c r="F223" s="280"/>
      <c r="G223" s="280"/>
      <c r="H223" s="280"/>
      <c r="I223" s="280"/>
      <c r="J223" s="280"/>
      <c r="K223" s="11"/>
    </row>
    <row r="224" spans="1:11" ht="18" customHeight="1" x14ac:dyDescent="0.2">
      <c r="A224" s="229" t="s">
        <v>217</v>
      </c>
      <c r="B224" s="229"/>
      <c r="C224" s="229"/>
      <c r="D224" s="229"/>
      <c r="E224" s="229"/>
      <c r="F224" s="229"/>
      <c r="G224" s="229"/>
      <c r="H224" s="229"/>
      <c r="I224" s="229"/>
      <c r="J224" s="229"/>
      <c r="K224" s="11"/>
    </row>
    <row r="225" spans="1:14" ht="18" customHeight="1" x14ac:dyDescent="0.2">
      <c r="A225" s="229"/>
      <c r="B225" s="229"/>
      <c r="C225" s="229"/>
      <c r="D225" s="229"/>
      <c r="E225" s="229"/>
      <c r="F225" s="229"/>
      <c r="G225" s="229"/>
      <c r="H225" s="229"/>
      <c r="I225" s="229"/>
      <c r="J225" s="229"/>
      <c r="K225" s="11"/>
    </row>
    <row r="226" spans="1:14" ht="18" customHeight="1" x14ac:dyDescent="0.2">
      <c r="A226" s="229"/>
      <c r="B226" s="229"/>
      <c r="C226" s="229"/>
      <c r="D226" s="229"/>
      <c r="E226" s="229"/>
      <c r="F226" s="229"/>
      <c r="G226" s="229"/>
      <c r="H226" s="229"/>
      <c r="I226" s="229"/>
      <c r="J226" s="229"/>
      <c r="K226" s="11"/>
      <c r="L226" t="s">
        <v>218</v>
      </c>
    </row>
    <row r="227" spans="1:14" ht="18" customHeight="1" x14ac:dyDescent="0.2">
      <c r="B227" s="229"/>
      <c r="C227" s="229"/>
      <c r="D227" s="229"/>
      <c r="E227" s="229"/>
      <c r="F227" s="229"/>
      <c r="G227" s="229"/>
      <c r="H227" s="229"/>
      <c r="I227" s="229"/>
      <c r="J227" s="229"/>
      <c r="K227" s="11"/>
    </row>
    <row r="228" spans="1:14" ht="17.25" customHeight="1" x14ac:dyDescent="0.2">
      <c r="A228" s="59"/>
      <c r="B228" s="59"/>
      <c r="C228" s="59"/>
      <c r="D228" s="59"/>
      <c r="E228" s="59"/>
      <c r="F228" s="59"/>
      <c r="G228" s="59"/>
      <c r="H228" s="59"/>
      <c r="I228" s="59"/>
      <c r="J228" s="59"/>
      <c r="K228" s="221"/>
      <c r="L228" s="221"/>
      <c r="M228" s="221"/>
      <c r="N228" s="221"/>
    </row>
    <row r="229" spans="1:14" ht="17.25" customHeight="1" x14ac:dyDescent="0.2">
      <c r="A229" s="59"/>
      <c r="B229" s="59"/>
      <c r="C229" s="59"/>
      <c r="D229" s="59"/>
      <c r="E229" s="59"/>
      <c r="F229" s="59"/>
      <c r="G229" s="59"/>
      <c r="H229" s="59"/>
      <c r="I229" s="59"/>
      <c r="J229" s="59"/>
      <c r="K229" s="11"/>
    </row>
    <row r="230" spans="1:14" ht="17.25" customHeight="1" x14ac:dyDescent="0.2">
      <c r="A230" s="59"/>
      <c r="B230" s="59"/>
      <c r="C230" s="59"/>
      <c r="D230" s="59"/>
      <c r="E230" s="59"/>
      <c r="F230" s="59"/>
      <c r="G230" s="59"/>
      <c r="H230" s="59"/>
      <c r="I230" s="59"/>
      <c r="J230" s="59"/>
      <c r="K230" s="11"/>
    </row>
    <row r="231" spans="1:14" ht="17.25" customHeight="1" x14ac:dyDescent="0.2">
      <c r="A231" s="59"/>
      <c r="B231" s="59"/>
      <c r="C231" s="59"/>
      <c r="D231" s="59"/>
      <c r="E231" s="59"/>
      <c r="F231" s="59"/>
      <c r="G231" s="59"/>
      <c r="H231" s="59"/>
      <c r="I231" s="59"/>
      <c r="J231" s="59"/>
      <c r="K231" s="11"/>
    </row>
    <row r="232" spans="1:14" ht="16.5" x14ac:dyDescent="0.2">
      <c r="A232" s="237" t="s">
        <v>194</v>
      </c>
      <c r="B232" s="237"/>
      <c r="C232" s="237"/>
      <c r="D232" s="237"/>
      <c r="E232" s="237"/>
      <c r="F232" s="237"/>
      <c r="G232" s="237"/>
      <c r="H232" s="237"/>
      <c r="I232" s="237"/>
      <c r="J232" s="237"/>
      <c r="K232" s="9"/>
    </row>
    <row r="233" spans="1:14" ht="16.5" x14ac:dyDescent="0.2">
      <c r="A233" s="237" t="s">
        <v>186</v>
      </c>
      <c r="B233" s="237"/>
      <c r="C233" s="237"/>
      <c r="D233" s="237"/>
      <c r="E233" s="237"/>
      <c r="F233" s="237"/>
      <c r="G233" s="237"/>
      <c r="H233" s="237"/>
      <c r="I233" s="237"/>
      <c r="J233" s="237"/>
      <c r="K233" s="9"/>
    </row>
    <row r="234" spans="1:14" ht="17.25" customHeight="1" x14ac:dyDescent="0.2">
      <c r="A234" s="229" t="s">
        <v>227</v>
      </c>
      <c r="B234" s="229"/>
      <c r="C234" s="229"/>
      <c r="D234" s="229"/>
      <c r="E234" s="229"/>
      <c r="F234" s="229"/>
      <c r="G234" s="229"/>
      <c r="H234" s="229"/>
      <c r="I234" s="229"/>
      <c r="J234" s="229"/>
      <c r="K234" s="11"/>
    </row>
    <row r="235" spans="1:14" ht="17.25" customHeight="1" x14ac:dyDescent="0.2">
      <c r="A235" s="229"/>
      <c r="B235" s="229"/>
      <c r="C235" s="229"/>
      <c r="D235" s="229"/>
      <c r="E235" s="229"/>
      <c r="F235" s="229"/>
      <c r="G235" s="229"/>
      <c r="H235" s="229"/>
      <c r="I235" s="229"/>
      <c r="J235" s="229"/>
      <c r="K235" s="11"/>
    </row>
    <row r="236" spans="1:14" ht="17.25" customHeight="1" x14ac:dyDescent="0.2">
      <c r="A236" s="229"/>
      <c r="B236" s="229"/>
      <c r="C236" s="229"/>
      <c r="D236" s="229"/>
      <c r="E236" s="229"/>
      <c r="F236" s="229"/>
      <c r="G236" s="229"/>
      <c r="H236" s="229"/>
      <c r="I236" s="229"/>
      <c r="J236" s="229"/>
      <c r="K236" s="11"/>
    </row>
    <row r="237" spans="1:14" ht="17.25" customHeight="1" x14ac:dyDescent="0.2">
      <c r="A237" s="229"/>
      <c r="B237" s="229"/>
      <c r="C237" s="229"/>
      <c r="D237" s="229"/>
      <c r="E237" s="229"/>
      <c r="F237" s="229"/>
      <c r="G237" s="229"/>
      <c r="H237" s="229"/>
      <c r="I237" s="229"/>
      <c r="J237" s="229"/>
      <c r="K237" s="11"/>
    </row>
    <row r="238" spans="1:14" ht="16.5" x14ac:dyDescent="0.2">
      <c r="A238" s="2"/>
      <c r="B238" s="14"/>
      <c r="C238" s="14"/>
      <c r="D238" s="14"/>
      <c r="E238" s="14"/>
      <c r="F238" s="14"/>
      <c r="G238" s="14"/>
      <c r="H238" s="14"/>
      <c r="I238" s="14"/>
      <c r="J238" s="14"/>
      <c r="K238" s="14"/>
    </row>
    <row r="239" spans="1:14" ht="16.5" x14ac:dyDescent="0.2">
      <c r="A239" s="237" t="s">
        <v>19</v>
      </c>
      <c r="B239" s="237"/>
      <c r="C239" s="237"/>
      <c r="D239" s="237"/>
      <c r="E239" s="237"/>
      <c r="F239" s="237"/>
      <c r="G239" s="237"/>
      <c r="H239" s="237"/>
      <c r="I239" s="237"/>
      <c r="J239" s="237"/>
      <c r="K239" s="9"/>
    </row>
    <row r="240" spans="1:14" ht="17.25" customHeight="1" x14ac:dyDescent="0.2">
      <c r="A240" s="229" t="s">
        <v>185</v>
      </c>
      <c r="B240" s="229"/>
      <c r="C240" s="229"/>
      <c r="D240" s="229"/>
      <c r="E240" s="229"/>
      <c r="F240" s="229"/>
      <c r="G240" s="229"/>
      <c r="H240" s="229"/>
      <c r="I240" s="229"/>
      <c r="J240" s="229"/>
      <c r="K240" s="11"/>
    </row>
    <row r="241" spans="1:11" ht="17.25" customHeight="1" x14ac:dyDescent="0.2">
      <c r="A241" s="229"/>
      <c r="B241" s="229"/>
      <c r="C241" s="229"/>
      <c r="D241" s="229"/>
      <c r="E241" s="229"/>
      <c r="F241" s="229"/>
      <c r="G241" s="229"/>
      <c r="H241" s="229"/>
      <c r="I241" s="229"/>
      <c r="J241" s="229"/>
      <c r="K241" s="11"/>
    </row>
    <row r="242" spans="1:11" ht="16.5" x14ac:dyDescent="0.2">
      <c r="A242" s="2"/>
      <c r="B242" s="14"/>
      <c r="C242" s="14"/>
      <c r="D242" s="14"/>
      <c r="E242" s="14"/>
      <c r="F242" s="14"/>
      <c r="G242" s="14"/>
      <c r="H242" s="14"/>
      <c r="I242" s="14"/>
      <c r="J242" s="14"/>
      <c r="K242" s="14"/>
    </row>
    <row r="243" spans="1:11" ht="16.5" x14ac:dyDescent="0.2">
      <c r="A243" s="237" t="s">
        <v>62</v>
      </c>
      <c r="B243" s="237"/>
      <c r="C243" s="237"/>
      <c r="D243" s="237"/>
      <c r="E243" s="237"/>
      <c r="F243" s="237"/>
      <c r="G243" s="237"/>
      <c r="H243" s="237"/>
      <c r="I243" s="237"/>
      <c r="J243" s="237"/>
      <c r="K243" s="9"/>
    </row>
    <row r="244" spans="1:11" ht="17.25" customHeight="1" x14ac:dyDescent="0.2">
      <c r="A244" s="229" t="s">
        <v>184</v>
      </c>
      <c r="B244" s="229"/>
      <c r="C244" s="229"/>
      <c r="D244" s="229"/>
      <c r="E244" s="229"/>
      <c r="F244" s="229"/>
      <c r="G244" s="229"/>
      <c r="H244" s="229"/>
      <c r="I244" s="229"/>
      <c r="J244" s="229"/>
      <c r="K244" s="11"/>
    </row>
    <row r="245" spans="1:11" ht="17" thickBot="1" x14ac:dyDescent="0.25">
      <c r="A245" s="2"/>
      <c r="B245" s="14"/>
      <c r="C245" s="14"/>
      <c r="D245" s="14"/>
      <c r="E245" s="14"/>
      <c r="F245" s="14"/>
      <c r="G245" s="14"/>
      <c r="H245" s="14"/>
      <c r="I245" s="14"/>
      <c r="J245" s="14"/>
      <c r="K245" s="14"/>
    </row>
    <row r="246" spans="1:11" ht="17.5" x14ac:dyDescent="0.2">
      <c r="A246" s="2"/>
      <c r="B246" s="76"/>
      <c r="C246" s="77"/>
      <c r="D246" s="301" t="s">
        <v>65</v>
      </c>
      <c r="E246" s="302"/>
      <c r="F246" s="301" t="s">
        <v>63</v>
      </c>
      <c r="G246" s="302"/>
      <c r="H246" s="301" t="s">
        <v>64</v>
      </c>
      <c r="I246" s="303"/>
      <c r="J246" s="14"/>
      <c r="K246" s="14"/>
    </row>
    <row r="247" spans="1:11" ht="16.5" x14ac:dyDescent="0.2">
      <c r="A247" s="2"/>
      <c r="B247" s="293" t="s">
        <v>187</v>
      </c>
      <c r="C247" s="294"/>
      <c r="D247" s="250" t="str">
        <f>入力シート!C60</f>
        <v>静岡市立●●●〇小学校</v>
      </c>
      <c r="E247" s="305"/>
      <c r="F247" s="250" t="str">
        <f>入力シート!C66&amp;"m"</f>
        <v>500m</v>
      </c>
      <c r="G247" s="305"/>
      <c r="H247" s="250" t="str">
        <f>入力シート!C68&amp;IF(入力シート!C68="車両"," "&amp;入力シート!I68&amp;"台","")</f>
        <v>徒歩</v>
      </c>
      <c r="I247" s="251"/>
      <c r="J247" s="14"/>
      <c r="K247" s="14"/>
    </row>
    <row r="248" spans="1:11" ht="16.5" x14ac:dyDescent="0.2">
      <c r="A248" s="2"/>
      <c r="B248" s="295"/>
      <c r="C248" s="296"/>
      <c r="D248" s="252"/>
      <c r="E248" s="306"/>
      <c r="F248" s="252"/>
      <c r="G248" s="306"/>
      <c r="H248" s="252"/>
      <c r="I248" s="253"/>
      <c r="J248" s="14"/>
      <c r="K248" s="14"/>
    </row>
    <row r="249" spans="1:11" ht="16.5" x14ac:dyDescent="0.2">
      <c r="A249" s="2"/>
      <c r="B249" s="297"/>
      <c r="C249" s="298"/>
      <c r="D249" s="254" t="str">
        <f>入力シート!C62</f>
        <v>風水害緊急避難場所</v>
      </c>
      <c r="E249" s="307"/>
      <c r="F249" s="254"/>
      <c r="G249" s="307"/>
      <c r="H249" s="254"/>
      <c r="I249" s="255"/>
      <c r="J249" s="14"/>
      <c r="K249" s="14"/>
    </row>
    <row r="250" spans="1:11" ht="16.5" x14ac:dyDescent="0.2">
      <c r="A250" s="2"/>
      <c r="B250" s="293" t="s">
        <v>66</v>
      </c>
      <c r="C250" s="294"/>
      <c r="D250" s="250" t="str">
        <f>IF(入力シート!C72="","-",入力シート!C72)</f>
        <v>施設の３階</v>
      </c>
      <c r="E250" s="305"/>
      <c r="F250" s="246"/>
      <c r="G250" s="247"/>
      <c r="H250" s="246"/>
      <c r="I250" s="272"/>
      <c r="J250" s="14"/>
      <c r="K250" s="14"/>
    </row>
    <row r="251" spans="1:11" ht="17" thickBot="1" x14ac:dyDescent="0.25">
      <c r="A251" s="2"/>
      <c r="B251" s="299"/>
      <c r="C251" s="300"/>
      <c r="D251" s="329"/>
      <c r="E251" s="330"/>
      <c r="F251" s="248"/>
      <c r="G251" s="249"/>
      <c r="H251" s="248"/>
      <c r="I251" s="273"/>
      <c r="J251" s="14"/>
      <c r="K251" s="14"/>
    </row>
    <row r="252" spans="1:11" ht="16.5" x14ac:dyDescent="0.2">
      <c r="A252" s="2"/>
      <c r="B252" s="14"/>
      <c r="C252" s="14"/>
      <c r="D252" s="14"/>
      <c r="E252" s="14"/>
      <c r="F252" s="14"/>
      <c r="G252" s="14"/>
      <c r="H252" s="14"/>
      <c r="I252" s="14"/>
      <c r="J252" s="14"/>
      <c r="K252" s="14"/>
    </row>
    <row r="253" spans="1:11" ht="16.5" x14ac:dyDescent="0.2">
      <c r="A253" s="2"/>
      <c r="B253" s="139" t="s">
        <v>232</v>
      </c>
      <c r="C253" s="14"/>
      <c r="D253" s="14"/>
      <c r="E253" s="14"/>
      <c r="F253" s="14"/>
      <c r="G253" s="14"/>
      <c r="H253" s="14"/>
      <c r="I253" s="14"/>
      <c r="J253" s="14"/>
      <c r="K253" s="14"/>
    </row>
    <row r="254" spans="1:11" ht="16.5" x14ac:dyDescent="0.2">
      <c r="A254" s="2"/>
      <c r="B254" s="14"/>
      <c r="C254" s="14"/>
      <c r="D254" s="14"/>
      <c r="E254" s="14"/>
      <c r="F254" s="14"/>
      <c r="G254" s="14"/>
      <c r="H254" s="14"/>
      <c r="I254" s="14"/>
      <c r="J254" s="14"/>
      <c r="K254" s="14"/>
    </row>
    <row r="255" spans="1:11" ht="16.5" x14ac:dyDescent="0.2">
      <c r="A255" s="2"/>
      <c r="B255" s="14"/>
      <c r="C255" s="14"/>
      <c r="D255" s="14"/>
      <c r="E255" s="14"/>
      <c r="F255" s="14"/>
      <c r="G255" s="14"/>
      <c r="H255" s="14"/>
      <c r="I255" s="14"/>
      <c r="J255" s="14"/>
      <c r="K255" s="14"/>
    </row>
    <row r="256" spans="1:11" ht="16.5" x14ac:dyDescent="0.2">
      <c r="A256" s="2"/>
      <c r="B256" s="14"/>
      <c r="C256" s="14"/>
      <c r="D256" s="14"/>
      <c r="E256" s="14"/>
      <c r="F256" s="14"/>
      <c r="G256" s="14"/>
      <c r="H256" s="14"/>
      <c r="I256" s="14"/>
      <c r="J256" s="14"/>
      <c r="K256" s="14"/>
    </row>
    <row r="257" spans="1:11" ht="16.5" x14ac:dyDescent="0.2">
      <c r="A257" s="2"/>
      <c r="B257" s="14"/>
      <c r="C257" s="14"/>
      <c r="D257" s="14"/>
      <c r="E257" s="14"/>
      <c r="F257" s="14"/>
      <c r="G257" s="14"/>
      <c r="H257" s="14"/>
      <c r="I257" s="14"/>
      <c r="J257" s="14"/>
      <c r="K257" s="14"/>
    </row>
    <row r="258" spans="1:11" ht="16.5" x14ac:dyDescent="0.2">
      <c r="A258" s="2"/>
      <c r="B258" s="14"/>
      <c r="C258" s="14"/>
      <c r="D258" s="14"/>
      <c r="E258" s="14"/>
      <c r="F258" s="14"/>
      <c r="G258" s="14"/>
      <c r="H258" s="14"/>
      <c r="I258" s="14"/>
      <c r="J258" s="14"/>
      <c r="K258" s="14"/>
    </row>
    <row r="259" spans="1:11" ht="16.5" x14ac:dyDescent="0.2">
      <c r="A259" s="2"/>
      <c r="B259" s="14"/>
      <c r="C259" s="14"/>
      <c r="D259" s="14"/>
      <c r="E259" s="14"/>
      <c r="F259" s="14"/>
      <c r="G259" s="14"/>
      <c r="H259" s="14"/>
      <c r="I259" s="14"/>
      <c r="J259" s="14"/>
      <c r="K259" s="14"/>
    </row>
    <row r="260" spans="1:11" ht="16.5" x14ac:dyDescent="0.2">
      <c r="A260" s="2"/>
      <c r="B260" s="14"/>
      <c r="C260" s="14"/>
      <c r="D260" s="14"/>
      <c r="E260" s="14"/>
      <c r="F260" s="14"/>
      <c r="G260" s="14"/>
      <c r="H260" s="14"/>
      <c r="I260" s="14"/>
      <c r="J260" s="14"/>
      <c r="K260" s="14"/>
    </row>
    <row r="261" spans="1:11" ht="16.5" x14ac:dyDescent="0.2">
      <c r="A261" s="2"/>
      <c r="B261" s="14"/>
      <c r="C261" s="14"/>
      <c r="D261" s="14"/>
      <c r="E261" s="14"/>
      <c r="F261" s="14"/>
      <c r="G261" s="14"/>
      <c r="H261" s="14"/>
      <c r="I261" s="14"/>
      <c r="J261" s="14"/>
      <c r="K261" s="14"/>
    </row>
    <row r="262" spans="1:11" ht="16.5" x14ac:dyDescent="0.2">
      <c r="A262" s="2"/>
      <c r="B262" s="14"/>
      <c r="C262" s="14"/>
      <c r="D262" s="14"/>
      <c r="E262" s="14"/>
      <c r="F262" s="14"/>
      <c r="G262" s="14"/>
      <c r="H262" s="14"/>
      <c r="I262" s="14"/>
      <c r="J262" s="14"/>
      <c r="K262" s="14"/>
    </row>
    <row r="263" spans="1:11" ht="16.5" x14ac:dyDescent="0.2">
      <c r="A263" s="2"/>
      <c r="B263" s="14"/>
      <c r="C263" s="14"/>
      <c r="D263" s="14"/>
      <c r="E263" s="14"/>
      <c r="F263" s="14"/>
      <c r="G263" s="14"/>
      <c r="H263" s="14"/>
      <c r="I263" s="14"/>
      <c r="J263" s="14"/>
      <c r="K263" s="14"/>
    </row>
    <row r="264" spans="1:11" ht="16.5" x14ac:dyDescent="0.2">
      <c r="A264" s="2"/>
      <c r="B264" s="14"/>
      <c r="C264" s="14"/>
      <c r="D264" s="14"/>
      <c r="E264" s="14"/>
      <c r="F264" s="14"/>
      <c r="G264" s="14"/>
      <c r="H264" s="14"/>
      <c r="I264" s="14"/>
      <c r="J264" s="14"/>
      <c r="K264" s="14"/>
    </row>
    <row r="265" spans="1:11" ht="16.5" x14ac:dyDescent="0.2">
      <c r="A265" s="2"/>
      <c r="B265" s="14"/>
      <c r="C265" s="14"/>
      <c r="D265" s="14"/>
      <c r="E265" s="14"/>
      <c r="F265" s="14"/>
      <c r="G265" s="14"/>
      <c r="H265" s="14"/>
      <c r="I265" s="14"/>
      <c r="J265" s="14"/>
      <c r="K265" s="14"/>
    </row>
    <row r="266" spans="1:11" ht="16.5" x14ac:dyDescent="0.2">
      <c r="A266" s="2"/>
      <c r="B266" s="14"/>
      <c r="C266" s="14"/>
      <c r="D266" s="14"/>
      <c r="E266" s="14"/>
      <c r="F266" s="14"/>
      <c r="G266" s="14"/>
      <c r="H266" s="14"/>
      <c r="I266" s="14"/>
      <c r="J266" s="14"/>
      <c r="K266" s="14"/>
    </row>
    <row r="267" spans="1:11" ht="16.5" x14ac:dyDescent="0.2">
      <c r="A267" s="2"/>
      <c r="B267" s="14"/>
      <c r="C267" s="14"/>
      <c r="D267" s="14"/>
      <c r="E267" s="14"/>
      <c r="F267" s="14"/>
      <c r="G267" s="14"/>
      <c r="H267" s="14"/>
      <c r="I267" s="14"/>
      <c r="J267" s="14"/>
      <c r="K267" s="14"/>
    </row>
    <row r="268" spans="1:11" ht="16.5" x14ac:dyDescent="0.2">
      <c r="A268" s="2"/>
      <c r="B268" s="14"/>
      <c r="C268" s="14"/>
      <c r="D268" s="14"/>
      <c r="E268" s="14"/>
      <c r="F268" s="14"/>
      <c r="G268" s="14"/>
      <c r="H268" s="14"/>
      <c r="I268" s="14"/>
      <c r="J268" s="14"/>
      <c r="K268" s="14"/>
    </row>
    <row r="269" spans="1:11" ht="16.5" x14ac:dyDescent="0.2">
      <c r="A269" s="2"/>
      <c r="B269" s="14"/>
      <c r="C269" s="14"/>
      <c r="D269" s="14"/>
      <c r="E269" s="14"/>
      <c r="F269" s="14"/>
      <c r="G269" s="14"/>
      <c r="H269" s="14"/>
      <c r="I269" s="14"/>
      <c r="J269" s="14"/>
      <c r="K269" s="14"/>
    </row>
    <row r="270" spans="1:11" ht="16.5" x14ac:dyDescent="0.2">
      <c r="A270" s="2"/>
      <c r="B270" s="14"/>
      <c r="C270" s="14"/>
      <c r="D270" s="14"/>
      <c r="E270" s="14"/>
      <c r="F270" s="14"/>
      <c r="G270" s="14"/>
      <c r="H270" s="14"/>
      <c r="I270" s="14"/>
      <c r="J270" s="14"/>
      <c r="K270" s="14"/>
    </row>
    <row r="271" spans="1:11" ht="16.5" x14ac:dyDescent="0.2">
      <c r="A271" s="2"/>
      <c r="B271" s="14"/>
      <c r="C271" s="14"/>
      <c r="D271" s="14"/>
      <c r="E271" s="14"/>
      <c r="F271" s="14"/>
      <c r="G271" s="14"/>
      <c r="H271" s="14"/>
      <c r="I271" s="14"/>
      <c r="J271" s="14"/>
      <c r="K271" s="14"/>
    </row>
    <row r="272" spans="1:11" ht="16.5" x14ac:dyDescent="0.2">
      <c r="A272" s="2"/>
      <c r="B272" s="14"/>
      <c r="C272" s="14"/>
      <c r="D272" s="14"/>
      <c r="E272" s="14"/>
      <c r="F272" s="14"/>
      <c r="G272" s="14"/>
      <c r="H272" s="14"/>
      <c r="I272" s="14"/>
      <c r="J272" s="14"/>
      <c r="K272" s="14"/>
    </row>
    <row r="273" spans="1:12" ht="16.5" x14ac:dyDescent="0.2">
      <c r="A273" s="2"/>
      <c r="B273" s="14"/>
      <c r="C273" s="14"/>
      <c r="D273" s="14"/>
      <c r="E273" s="14"/>
      <c r="F273" s="14"/>
      <c r="G273" s="14"/>
      <c r="H273" s="14"/>
      <c r="I273" s="14"/>
      <c r="J273" s="14"/>
      <c r="K273" s="14"/>
    </row>
    <row r="274" spans="1:12" ht="16.5" x14ac:dyDescent="0.2">
      <c r="A274" s="2"/>
      <c r="B274" s="14"/>
      <c r="C274" s="14"/>
      <c r="D274" s="14"/>
      <c r="E274" s="14"/>
      <c r="F274" s="14"/>
      <c r="G274" s="14"/>
      <c r="H274" s="14"/>
      <c r="I274" s="14"/>
      <c r="J274" s="14"/>
      <c r="K274" s="14"/>
    </row>
    <row r="275" spans="1:12" ht="16.5" x14ac:dyDescent="0.2">
      <c r="A275" s="2"/>
      <c r="B275" s="14"/>
      <c r="C275" s="14"/>
      <c r="D275" s="14"/>
      <c r="E275" s="14"/>
      <c r="F275" s="14"/>
      <c r="G275" s="14"/>
      <c r="H275" s="14"/>
      <c r="I275" s="14"/>
      <c r="J275" s="14"/>
      <c r="K275" s="14"/>
    </row>
    <row r="276" spans="1:12" ht="16.5" x14ac:dyDescent="0.2">
      <c r="A276" s="2"/>
      <c r="B276" s="14"/>
      <c r="C276" s="14"/>
      <c r="D276" s="14"/>
      <c r="E276" s="14"/>
      <c r="F276" s="14"/>
      <c r="G276" s="14"/>
      <c r="H276" s="14"/>
      <c r="I276" s="14"/>
      <c r="J276" s="14"/>
      <c r="K276" s="14"/>
    </row>
    <row r="277" spans="1:12" ht="16.5" x14ac:dyDescent="0.2">
      <c r="A277" s="2"/>
      <c r="B277" s="14"/>
      <c r="C277" s="14"/>
      <c r="D277" s="14"/>
      <c r="E277" s="14"/>
      <c r="F277" s="14"/>
      <c r="G277" s="14"/>
      <c r="H277" s="14"/>
      <c r="I277" s="14"/>
      <c r="J277" s="14"/>
      <c r="K277" s="14"/>
    </row>
    <row r="278" spans="1:12" ht="16.5" x14ac:dyDescent="0.2">
      <c r="A278" s="2"/>
      <c r="B278" s="14"/>
      <c r="C278" s="14"/>
      <c r="D278" s="14"/>
      <c r="E278" s="14"/>
      <c r="F278" s="14"/>
      <c r="G278" s="14"/>
      <c r="H278" s="14"/>
      <c r="I278" s="14"/>
      <c r="J278" s="14"/>
      <c r="K278" s="14"/>
    </row>
    <row r="279" spans="1:12" ht="16.5" x14ac:dyDescent="0.2">
      <c r="A279" s="2"/>
      <c r="B279" s="14"/>
      <c r="C279" s="14"/>
      <c r="D279" s="14"/>
      <c r="E279" s="14"/>
      <c r="F279" s="14"/>
      <c r="G279" s="14"/>
      <c r="H279" s="14"/>
      <c r="I279" s="14"/>
      <c r="J279" s="14"/>
      <c r="K279" s="14"/>
    </row>
    <row r="280" spans="1:12" ht="16.5" x14ac:dyDescent="0.2">
      <c r="A280" s="237" t="s">
        <v>67</v>
      </c>
      <c r="B280" s="237"/>
      <c r="C280" s="237"/>
      <c r="D280" s="237"/>
      <c r="E280" s="237"/>
      <c r="F280" s="237"/>
      <c r="G280" s="237"/>
      <c r="H280" s="237"/>
      <c r="I280" s="237"/>
      <c r="J280" s="237"/>
      <c r="K280" s="9"/>
    </row>
    <row r="281" spans="1:12" ht="17.25" customHeight="1" x14ac:dyDescent="0.2">
      <c r="A281" s="280" t="s">
        <v>33</v>
      </c>
      <c r="B281" s="280"/>
      <c r="C281" s="280"/>
      <c r="D281" s="280"/>
      <c r="E281" s="280"/>
      <c r="F281" s="280"/>
      <c r="G281" s="280"/>
      <c r="H281" s="280"/>
      <c r="I281" s="280"/>
      <c r="J281" s="280"/>
      <c r="K281" s="11"/>
    </row>
    <row r="282" spans="1:12" ht="17.25" customHeight="1" x14ac:dyDescent="0.2">
      <c r="A282" s="280"/>
      <c r="B282" s="280"/>
      <c r="C282" s="280"/>
      <c r="D282" s="280"/>
      <c r="E282" s="280"/>
      <c r="F282" s="280"/>
      <c r="G282" s="280"/>
      <c r="H282" s="280"/>
      <c r="I282" s="280"/>
      <c r="J282" s="280"/>
      <c r="K282" s="11"/>
    </row>
    <row r="283" spans="1:12" ht="17.25" customHeight="1" x14ac:dyDescent="0.2">
      <c r="A283" s="280" t="s">
        <v>34</v>
      </c>
      <c r="B283" s="280"/>
      <c r="C283" s="280"/>
      <c r="D283" s="280"/>
      <c r="E283" s="280"/>
      <c r="F283" s="280"/>
      <c r="G283" s="280"/>
      <c r="H283" s="280"/>
      <c r="I283" s="280"/>
      <c r="J283" s="280"/>
      <c r="K283" s="11"/>
    </row>
    <row r="284" spans="1:12" ht="17.25" customHeight="1" x14ac:dyDescent="0.2">
      <c r="A284" s="280"/>
      <c r="B284" s="280"/>
      <c r="C284" s="280"/>
      <c r="D284" s="280"/>
      <c r="E284" s="280"/>
      <c r="F284" s="280"/>
      <c r="G284" s="280"/>
      <c r="H284" s="280"/>
      <c r="I284" s="280"/>
      <c r="J284" s="280"/>
      <c r="K284" s="11"/>
    </row>
    <row r="285" spans="1:12" ht="16.5" x14ac:dyDescent="0.2">
      <c r="A285" s="2"/>
      <c r="B285" s="14"/>
      <c r="C285" s="14"/>
      <c r="D285" s="14"/>
      <c r="E285" s="14"/>
      <c r="F285" s="14"/>
      <c r="G285" s="14"/>
      <c r="H285" s="14"/>
      <c r="I285" s="14"/>
      <c r="J285" s="14"/>
      <c r="K285" s="14"/>
    </row>
    <row r="286" spans="1:12" ht="17" thickBot="1" x14ac:dyDescent="0.25">
      <c r="A286" s="289" t="s">
        <v>20</v>
      </c>
      <c r="B286" s="289"/>
      <c r="C286" s="289"/>
      <c r="D286" s="289"/>
      <c r="E286" s="289"/>
      <c r="F286" s="289"/>
      <c r="G286" s="289"/>
      <c r="H286" s="289"/>
      <c r="I286" s="289"/>
      <c r="J286" s="289"/>
      <c r="K286" s="9"/>
    </row>
    <row r="287" spans="1:12" ht="17.25" customHeight="1" x14ac:dyDescent="0.2">
      <c r="B287" s="286" t="s">
        <v>69</v>
      </c>
      <c r="C287" s="287"/>
      <c r="D287" s="287"/>
      <c r="E287" s="287"/>
      <c r="F287" s="287"/>
      <c r="G287" s="287"/>
      <c r="H287" s="287"/>
      <c r="I287" s="288"/>
      <c r="J287" s="19"/>
      <c r="K287" s="38"/>
    </row>
    <row r="288" spans="1:12" ht="17.25" customHeight="1" x14ac:dyDescent="0.2">
      <c r="B288" s="256" t="s">
        <v>21</v>
      </c>
      <c r="C288" s="257"/>
      <c r="D288" s="262" t="str">
        <f>IF(L288&lt;&gt;"",RIGHT(L288,LEN(L288)-1),"")</f>
        <v>テレビ3台、ラジオ2器、タブレット端末1台、ファックス1台、携帯電話2台、携帯電話用バッテリー2個、乾電池20個</v>
      </c>
      <c r="E288" s="263"/>
      <c r="F288" s="263"/>
      <c r="G288" s="263"/>
      <c r="H288" s="263"/>
      <c r="I288" s="264"/>
      <c r="J288" s="78"/>
      <c r="K288" s="13"/>
      <c r="L288" s="92" t="str">
        <f>IF(入力シート!C78="有","、"&amp;入力シート!B78&amp;IF(入力シート!G78&lt;&gt;"",入力シート!G78&amp;入力シート!I78,""),"")&amp;IF(入力シート!C80="有","、"&amp;入力シート!B80&amp;IF(入力シート!G80&lt;&gt;"",入力シート!G80&amp;入力シート!I80,""),"")&amp;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lt;&gt;"","、"&amp;入力シート!C92,"")</f>
        <v>、テレビ3台、ラジオ2器、タブレット端末1台、ファックス1台、携帯電話2台、携帯電話用バッテリー2個、乾電池20個</v>
      </c>
    </row>
    <row r="289" spans="1:12" ht="17.25" customHeight="1" x14ac:dyDescent="0.2">
      <c r="B289" s="258"/>
      <c r="C289" s="259"/>
      <c r="D289" s="265"/>
      <c r="E289" s="266"/>
      <c r="F289" s="266"/>
      <c r="G289" s="266"/>
      <c r="H289" s="266"/>
      <c r="I289" s="267"/>
      <c r="J289" s="78"/>
      <c r="K289" s="13"/>
    </row>
    <row r="290" spans="1:12" ht="17.25" customHeight="1" x14ac:dyDescent="0.2">
      <c r="B290" s="260"/>
      <c r="C290" s="261"/>
      <c r="D290" s="268"/>
      <c r="E290" s="269"/>
      <c r="F290" s="269"/>
      <c r="G290" s="269"/>
      <c r="H290" s="269"/>
      <c r="I290" s="270"/>
      <c r="J290" s="78"/>
      <c r="K290" s="13"/>
    </row>
    <row r="291" spans="1:12" ht="17.25" customHeight="1" x14ac:dyDescent="0.2">
      <c r="B291" s="256" t="s">
        <v>111</v>
      </c>
      <c r="C291" s="257"/>
      <c r="D291" s="222" t="str">
        <f>IF(L291&lt;&gt;"",RIGHT(L291,LEN(L291)-1),"")</f>
        <v>従業員名簿、利用者名簿、案内旗1枚、携帯電話2台、携帯電話用バッテリー2個、拡声器1台、懐中電灯5台、乾電池20個、ライフジャケット5着</v>
      </c>
      <c r="E291" s="223"/>
      <c r="F291" s="223"/>
      <c r="G291" s="223"/>
      <c r="H291" s="223"/>
      <c r="I291" s="224"/>
      <c r="J291" s="78"/>
      <c r="K291" s="13"/>
      <c r="L291" s="92" t="str">
        <f>IF(入力シート!C97="有","、"&amp;入力シート!B97,"")&amp;IF(入力シート!C99="有","、"&amp;入力シート!B99,"")&amp;IF(入力シート!C101="有","、"&amp;入力シート!B101&amp;IF(入力シート!G101&lt;&gt;"",入力シート!G101&amp;入力シート!I101,""),"")&amp;IF(入力シート!C103="有","、"&amp;入力シート!B103&amp;IF(入力シート!G103&lt;&gt;"",入力シート!G103&amp;入力シート!I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lt;&gt;"","、"&amp;入力シート!C117,"")</f>
        <v>、従業員名簿、利用者名簿、案内旗1枚、携帯電話2台、携帯電話用バッテリー2個、拡声器1台、懐中電灯5台、乾電池20個、ライフジャケット5着</v>
      </c>
    </row>
    <row r="292" spans="1:12" ht="17.25" customHeight="1" x14ac:dyDescent="0.2">
      <c r="B292" s="258"/>
      <c r="C292" s="259"/>
      <c r="D292" s="271"/>
      <c r="E292" s="229"/>
      <c r="F292" s="229"/>
      <c r="G292" s="229"/>
      <c r="H292" s="229"/>
      <c r="I292" s="230"/>
      <c r="J292" s="78"/>
      <c r="K292" s="13"/>
    </row>
    <row r="293" spans="1:12" ht="17.25" customHeight="1" x14ac:dyDescent="0.2">
      <c r="B293" s="258"/>
      <c r="C293" s="259"/>
      <c r="D293" s="271"/>
      <c r="E293" s="229"/>
      <c r="F293" s="229"/>
      <c r="G293" s="229"/>
      <c r="H293" s="229"/>
      <c r="I293" s="230"/>
      <c r="J293" s="78"/>
      <c r="K293" s="13"/>
    </row>
    <row r="294" spans="1:12" ht="17.25" customHeight="1" x14ac:dyDescent="0.2">
      <c r="B294" s="260"/>
      <c r="C294" s="261"/>
      <c r="D294" s="271"/>
      <c r="E294" s="229"/>
      <c r="F294" s="229"/>
      <c r="G294" s="229"/>
      <c r="H294" s="229"/>
      <c r="I294" s="230"/>
      <c r="J294" s="78"/>
      <c r="K294" s="13"/>
    </row>
    <row r="295" spans="1:12" ht="17.25" customHeight="1" x14ac:dyDescent="0.2">
      <c r="B295" s="256" t="s">
        <v>66</v>
      </c>
      <c r="C295" s="257"/>
      <c r="D295" s="222" t="str">
        <f>IF(L295&lt;&gt;"",RIGHT(L295,LEN(L295)-1),"")</f>
        <v>水3日分、食料3日分、寝具10人分、防寒具10人分</v>
      </c>
      <c r="E295" s="223"/>
      <c r="F295" s="223"/>
      <c r="G295" s="223"/>
      <c r="H295" s="223"/>
      <c r="I295" s="224"/>
      <c r="J295" s="79"/>
      <c r="K295" s="13"/>
      <c r="L295" s="92" t="str">
        <f>IF(入力シート!C122="有","、"&amp;入力シート!B122&amp;IF(入力シート!G122&lt;&gt;"",入力シート!G122&amp;入力シート!I122,""),"")&amp;IF(入力シート!C124="有","、"&amp;入力シート!B124&amp;IF(入力シート!G124&lt;&gt;"",入力シート!G124&amp;入力シート!I124,""),"")&amp;IF(入力シート!C126="有","、"&amp;入力シート!B126&amp;IF(入力シート!G126&lt;&gt;"",入力シート!G126&amp;入力シート!I126,""),"")&amp;IF(入力シート!C128="有","、"&amp;入力シート!B128&amp;IF(入力シート!G128&lt;&gt;"",入力シート!G128&amp;入力シート!I128,""),"")&amp;IF(入力シート!C130&lt;&gt;"","、"&amp;入力シート!C130,"")</f>
        <v>、水3日分、食料3日分、寝具10人分、防寒具10人分</v>
      </c>
    </row>
    <row r="296" spans="1:12" ht="17.25" customHeight="1" x14ac:dyDescent="0.2">
      <c r="B296" s="260"/>
      <c r="C296" s="261"/>
      <c r="D296" s="225"/>
      <c r="E296" s="226"/>
      <c r="F296" s="226"/>
      <c r="G296" s="226"/>
      <c r="H296" s="226"/>
      <c r="I296" s="227"/>
      <c r="J296" s="79"/>
      <c r="K296" s="13"/>
    </row>
    <row r="297" spans="1:12" ht="17.25" customHeight="1" x14ac:dyDescent="0.2">
      <c r="B297" s="256" t="s">
        <v>51</v>
      </c>
      <c r="C297" s="257"/>
      <c r="D297" s="222" t="str">
        <f>IF(L297&lt;&gt;"",RIGHT(L297,LEN(L297)-1),"")</f>
        <v>おむつ100枚、おしりふき100枚</v>
      </c>
      <c r="E297" s="223"/>
      <c r="F297" s="223"/>
      <c r="G297" s="223"/>
      <c r="H297" s="223"/>
      <c r="I297" s="224"/>
      <c r="J297" s="79"/>
      <c r="K297" s="13"/>
      <c r="L297" s="92" t="str">
        <f>IF(入力シート!C135="有","、"&amp;入力シート!B135&amp;IF(入力シート!G135&lt;&gt;"",入力シート!G135&amp;入力シート!I135,""),"")&amp;IF(入力シート!C137="有","、"&amp;入力シート!B137&amp;IF(入力シート!G137&lt;&gt;"",入力シート!G137&amp;入力シート!I137,""),"")&amp;IF(入力シート!C139="有","、"&amp;入力シート!B139&amp;IF(入力シート!G139&lt;&gt;"",入力シート!G139&amp;入力シート!I139,""),"")&amp;IF(入力シート!C141="有","、"&amp;入力シート!B141&amp;IF(入力シート!G141&lt;&gt;"",入力シート!G141&amp;入力シート!I141,""),"")&amp;IF(入力シート!C143&lt;&gt;"","、"&amp;入力シート!C143,"")</f>
        <v>、おむつ100枚、おしりふき100枚</v>
      </c>
    </row>
    <row r="298" spans="1:12" ht="17.25" customHeight="1" x14ac:dyDescent="0.2">
      <c r="B298" s="260"/>
      <c r="C298" s="261"/>
      <c r="D298" s="225"/>
      <c r="E298" s="226"/>
      <c r="F298" s="226"/>
      <c r="G298" s="226"/>
      <c r="H298" s="226"/>
      <c r="I298" s="227"/>
      <c r="J298" s="79"/>
      <c r="K298" s="13"/>
    </row>
    <row r="299" spans="1:12" ht="17.25" customHeight="1" x14ac:dyDescent="0.2">
      <c r="B299" s="256" t="s">
        <v>68</v>
      </c>
      <c r="C299" s="257"/>
      <c r="D299" s="222" t="str">
        <f>IF(L299&lt;&gt;"",RIGHT(L299,LEN(L299)-1),"")</f>
        <v>ウエットティッシュ100枚、ゴミ袋10枚、タオル100枚</v>
      </c>
      <c r="E299" s="223"/>
      <c r="F299" s="223"/>
      <c r="G299" s="223"/>
      <c r="H299" s="223"/>
      <c r="I299" s="224"/>
      <c r="J299" s="79"/>
      <c r="K299" s="13"/>
      <c r="L299" s="92" t="str">
        <f>IF(入力シート!C147="有","、"&amp;入力シート!B147&amp;IF(入力シート!G147&lt;&gt;"",入力シート!G147&amp;入力シート!I147,""),"")&amp;IF(入力シート!C149="有","、"&amp;入力シート!B149&amp;IF(入力シート!G149&lt;&gt;"",入力シート!G149&amp;入力シート!I149,""),"")&amp;IF(入力シート!C151="有","、"&amp;入力シート!B151&amp;IF(入力シート!G151&lt;&gt;"",入力シート!G151&amp;入力シート!I151,""),"")&amp;IF(入力シート!C153&lt;&gt;"","、"&amp;入力シート!C153,"")</f>
        <v>、ウエットティッシュ100枚、ゴミ袋10枚、タオル100枚</v>
      </c>
    </row>
    <row r="300" spans="1:12" ht="17.25" customHeight="1" thickBot="1" x14ac:dyDescent="0.25">
      <c r="B300" s="281"/>
      <c r="C300" s="282"/>
      <c r="D300" s="283"/>
      <c r="E300" s="284"/>
      <c r="F300" s="284"/>
      <c r="G300" s="284"/>
      <c r="H300" s="284"/>
      <c r="I300" s="285"/>
      <c r="J300" s="79"/>
      <c r="K300" s="13"/>
    </row>
    <row r="301" spans="1:12" ht="17.25" customHeight="1" thickBot="1" x14ac:dyDescent="0.25">
      <c r="A301" s="2"/>
      <c r="B301" s="14"/>
      <c r="C301" s="14"/>
      <c r="D301" s="5"/>
      <c r="E301" s="5"/>
      <c r="F301" s="5"/>
      <c r="G301" s="5"/>
      <c r="H301" s="5"/>
      <c r="I301" s="5"/>
      <c r="J301" s="5"/>
      <c r="K301" s="5"/>
    </row>
    <row r="302" spans="1:12" ht="17.25" customHeight="1" x14ac:dyDescent="0.2">
      <c r="B302" s="286" t="s">
        <v>70</v>
      </c>
      <c r="C302" s="287"/>
      <c r="D302" s="287"/>
      <c r="E302" s="287"/>
      <c r="F302" s="287"/>
      <c r="G302" s="287"/>
      <c r="H302" s="287"/>
      <c r="I302" s="288"/>
      <c r="J302" s="19"/>
      <c r="K302" s="38"/>
    </row>
    <row r="303" spans="1:12" ht="17.25" customHeight="1" x14ac:dyDescent="0.2">
      <c r="B303" s="274" t="str">
        <f>IF(L303&lt;&gt;"",RIGHT(L303,LEN(L303)-1),"")</f>
        <v/>
      </c>
      <c r="C303" s="275"/>
      <c r="D303" s="275"/>
      <c r="E303" s="275"/>
      <c r="F303" s="275"/>
      <c r="G303" s="275"/>
      <c r="H303" s="275"/>
      <c r="I303" s="276"/>
      <c r="J303" s="79"/>
      <c r="K303" s="13"/>
      <c r="L303" s="92" t="str">
        <f>IF(入力シート!C158="有","、"&amp;入力シート!B158&amp;IF(入力シート!G158&lt;&gt;"",入力シート!G158&amp;入力シート!I158,""),"")&amp;IF(入力シート!C160="有","、"&amp;入力シート!B160&amp;IF(入力シート!G160&lt;&gt;"",入力シート!G160&amp;入力シート!I160,""),"")&amp;IF(入力シート!C162&lt;&gt;"","、"&amp;入力シート!C162,"")</f>
        <v/>
      </c>
    </row>
    <row r="304" spans="1:12" ht="17.25" customHeight="1" thickBot="1" x14ac:dyDescent="0.25">
      <c r="B304" s="277"/>
      <c r="C304" s="278"/>
      <c r="D304" s="278"/>
      <c r="E304" s="278"/>
      <c r="F304" s="278"/>
      <c r="G304" s="278"/>
      <c r="H304" s="278"/>
      <c r="I304" s="279"/>
      <c r="J304" s="79"/>
      <c r="K304" s="13"/>
    </row>
    <row r="305" spans="1:11" ht="18" customHeight="1" x14ac:dyDescent="0.2">
      <c r="A305" s="11"/>
      <c r="B305" s="11"/>
      <c r="C305" s="11"/>
      <c r="D305" s="11"/>
      <c r="E305" s="11"/>
      <c r="F305" s="11"/>
      <c r="G305" s="11"/>
      <c r="H305" s="11"/>
      <c r="I305" s="11"/>
      <c r="J305" s="11"/>
      <c r="K305" s="11"/>
    </row>
    <row r="306" spans="1:11" ht="18" customHeight="1" x14ac:dyDescent="0.2">
      <c r="A306" s="11"/>
      <c r="B306" s="11"/>
      <c r="C306" s="11"/>
      <c r="D306" s="11"/>
      <c r="E306" s="11"/>
      <c r="F306" s="11"/>
      <c r="G306" s="11"/>
      <c r="H306" s="11"/>
      <c r="I306" s="11"/>
      <c r="J306" s="11"/>
      <c r="K306" s="11"/>
    </row>
    <row r="307" spans="1:11" ht="18" customHeight="1" x14ac:dyDescent="0.2">
      <c r="A307" s="237" t="s">
        <v>71</v>
      </c>
      <c r="B307" s="237"/>
      <c r="C307" s="237"/>
      <c r="D307" s="237"/>
      <c r="E307" s="237"/>
      <c r="F307" s="237"/>
      <c r="G307" s="237"/>
      <c r="H307" s="237"/>
      <c r="I307" s="237"/>
      <c r="J307" s="237"/>
      <c r="K307" s="11"/>
    </row>
    <row r="308" spans="1:11" ht="18" customHeight="1" x14ac:dyDescent="0.2">
      <c r="A308" s="280" t="s">
        <v>72</v>
      </c>
      <c r="B308" s="280"/>
      <c r="C308" s="280"/>
      <c r="D308" s="280"/>
      <c r="E308" s="280"/>
      <c r="F308" s="280"/>
      <c r="G308" s="280"/>
      <c r="H308" s="280"/>
      <c r="I308" s="280"/>
      <c r="J308" s="280"/>
      <c r="K308" s="11"/>
    </row>
    <row r="309" spans="1:11" ht="18" customHeight="1" x14ac:dyDescent="0.2">
      <c r="A309" s="11"/>
      <c r="B309" s="11"/>
      <c r="C309" s="11"/>
      <c r="D309" s="11"/>
      <c r="E309" s="11"/>
      <c r="F309" s="11"/>
      <c r="G309" s="11"/>
      <c r="H309" s="11"/>
      <c r="I309" s="11"/>
      <c r="J309" s="11"/>
      <c r="K309" s="11"/>
    </row>
    <row r="310" spans="1:11" ht="18" customHeight="1" x14ac:dyDescent="0.2">
      <c r="A310" s="280" t="s">
        <v>93</v>
      </c>
      <c r="B310" s="280"/>
      <c r="C310" s="280"/>
      <c r="D310" s="280"/>
      <c r="E310" s="280"/>
      <c r="F310" s="280"/>
      <c r="G310" s="280"/>
      <c r="H310" s="280"/>
      <c r="I310" s="280"/>
      <c r="J310" s="280"/>
      <c r="K310" s="11"/>
    </row>
    <row r="311" spans="1:11" ht="18" customHeight="1" x14ac:dyDescent="0.2">
      <c r="A311" s="229" t="str">
        <f>IF(入力シート!C169&lt;&gt;"","　毎年"&amp;入力シート!C171&amp;"月に"&amp;入力シート!C169&amp;"を対象に"&amp;入力シート!C173&amp;"に関する研修を実施する。","")&amp;IF(入力シート!C175&lt;&gt;"","毎年"&amp;入力シート!C177&amp;"月に"&amp;入力シート!C175&amp;"を対象に"&amp;入力シート!C179&amp;"に関する研修を実施する。","")</f>
        <v>　毎年4月に全従業員を対象に防災情報及び避難誘導に関する研修を実施する。毎年月に全従業員及び利用者を対象にに関する研修を実施する。</v>
      </c>
      <c r="B311" s="229"/>
      <c r="C311" s="229"/>
      <c r="D311" s="229"/>
      <c r="E311" s="229"/>
      <c r="F311" s="229"/>
      <c r="G311" s="229"/>
      <c r="H311" s="229"/>
      <c r="I311" s="229"/>
      <c r="J311" s="229"/>
      <c r="K311" s="11"/>
    </row>
    <row r="312" spans="1:11" ht="18" customHeight="1" x14ac:dyDescent="0.2">
      <c r="A312" s="229"/>
      <c r="B312" s="229"/>
      <c r="C312" s="229"/>
      <c r="D312" s="229"/>
      <c r="E312" s="229"/>
      <c r="F312" s="229"/>
      <c r="G312" s="229"/>
      <c r="H312" s="229"/>
      <c r="I312" s="229"/>
      <c r="J312" s="229"/>
      <c r="K312" s="11"/>
    </row>
    <row r="313" spans="1:11" ht="18" customHeight="1" x14ac:dyDescent="0.2">
      <c r="A313" s="229"/>
      <c r="B313" s="229"/>
      <c r="C313" s="229"/>
      <c r="D313" s="229"/>
      <c r="E313" s="229"/>
      <c r="F313" s="229"/>
      <c r="G313" s="229"/>
      <c r="H313" s="229"/>
      <c r="I313" s="229"/>
      <c r="J313" s="229"/>
      <c r="K313" s="11"/>
    </row>
    <row r="314" spans="1:11" ht="18" customHeight="1" x14ac:dyDescent="0.2">
      <c r="A314" s="229" t="s">
        <v>94</v>
      </c>
      <c r="B314" s="229"/>
      <c r="C314" s="229"/>
      <c r="D314" s="229"/>
      <c r="E314" s="229"/>
      <c r="F314" s="229"/>
      <c r="G314" s="229"/>
      <c r="H314" s="229"/>
      <c r="I314" s="229"/>
      <c r="J314" s="229"/>
      <c r="K314" s="11"/>
    </row>
    <row r="315" spans="1:11" ht="18" customHeight="1" x14ac:dyDescent="0.2">
      <c r="A315" s="229" t="str">
        <f>IF(入力シート!C183&lt;&gt;"","　毎年"&amp;入力シート!C185&amp;"月に"&amp;入力シート!C183&amp;"を対象として"&amp;入力シート!C187&amp;"に関する訓練を実施する。","")&amp;IF(入力シート!C190&lt;&gt;"","毎年"&amp;入力シート!C192&amp;"月に"&amp;入力シート!C190&amp;"を対象として"&amp;入力シート!C194&amp;"に関する訓練を実施する。","")</f>
        <v>毎年6月に全従業員及び利用者を対象として情報収集・伝達及び避難誘導に関する訓練を実施する。</v>
      </c>
      <c r="B315" s="229"/>
      <c r="C315" s="229"/>
      <c r="D315" s="229"/>
      <c r="E315" s="229"/>
      <c r="F315" s="229"/>
      <c r="G315" s="229"/>
      <c r="H315" s="229"/>
      <c r="I315" s="229"/>
      <c r="J315" s="229"/>
      <c r="K315" s="11"/>
    </row>
    <row r="316" spans="1:11" ht="18" customHeight="1" x14ac:dyDescent="0.2">
      <c r="A316" s="229"/>
      <c r="B316" s="229"/>
      <c r="C316" s="229"/>
      <c r="D316" s="229"/>
      <c r="E316" s="229"/>
      <c r="F316" s="229"/>
      <c r="G316" s="229"/>
      <c r="H316" s="229"/>
      <c r="I316" s="229"/>
      <c r="J316" s="229"/>
      <c r="K316" s="11"/>
    </row>
    <row r="317" spans="1:11" ht="18" customHeight="1" x14ac:dyDescent="0.2">
      <c r="A317" s="229"/>
      <c r="B317" s="229"/>
      <c r="C317" s="229"/>
      <c r="D317" s="229"/>
      <c r="E317" s="229"/>
      <c r="F317" s="229"/>
      <c r="G317" s="229"/>
      <c r="H317" s="229"/>
      <c r="I317" s="229"/>
      <c r="J317" s="229"/>
      <c r="K317" s="11"/>
    </row>
    <row r="318" spans="1:11" ht="18" customHeight="1" x14ac:dyDescent="0.2">
      <c r="A318" s="59"/>
      <c r="B318" s="59"/>
      <c r="C318" s="59"/>
      <c r="D318" s="59"/>
      <c r="E318" s="59"/>
      <c r="F318" s="59"/>
      <c r="G318" s="59"/>
      <c r="H318" s="59"/>
      <c r="I318" s="59"/>
      <c r="J318" s="59"/>
      <c r="K318" s="11"/>
    </row>
    <row r="319" spans="1:11" ht="18" customHeight="1" x14ac:dyDescent="0.2">
      <c r="A319" s="59"/>
      <c r="B319" s="59"/>
      <c r="C319" s="59"/>
      <c r="D319" s="59"/>
      <c r="E319" s="59"/>
      <c r="F319" s="59"/>
      <c r="G319" s="59"/>
      <c r="H319" s="59"/>
      <c r="I319" s="59"/>
      <c r="J319" s="59"/>
      <c r="K319" s="11"/>
    </row>
    <row r="320" spans="1:11" ht="18" customHeight="1" x14ac:dyDescent="0.2">
      <c r="A320" s="59"/>
      <c r="B320" s="59"/>
      <c r="C320" s="59"/>
      <c r="D320" s="59"/>
      <c r="E320" s="59"/>
      <c r="F320" s="59"/>
      <c r="G320" s="59"/>
      <c r="H320" s="59"/>
      <c r="I320" s="59"/>
      <c r="J320" s="59"/>
      <c r="K320" s="11"/>
    </row>
    <row r="321" spans="1:11" ht="18" customHeight="1" x14ac:dyDescent="0.2">
      <c r="A321" s="59"/>
      <c r="B321" s="59"/>
      <c r="C321" s="59"/>
      <c r="D321" s="59"/>
      <c r="E321" s="59"/>
      <c r="F321" s="59"/>
      <c r="G321" s="59"/>
      <c r="H321" s="59"/>
      <c r="I321" s="59"/>
      <c r="J321" s="59"/>
      <c r="K321" s="11"/>
    </row>
    <row r="322" spans="1:11" ht="18" customHeight="1" x14ac:dyDescent="0.2">
      <c r="A322" s="59"/>
      <c r="B322" s="59"/>
      <c r="C322" s="59"/>
      <c r="D322" s="59"/>
      <c r="E322" s="59"/>
      <c r="F322" s="59"/>
      <c r="G322" s="59"/>
      <c r="H322" s="59"/>
      <c r="I322" s="59"/>
      <c r="J322" s="59"/>
      <c r="K322" s="11"/>
    </row>
    <row r="323" spans="1:11" ht="18" customHeight="1" x14ac:dyDescent="0.2">
      <c r="A323" s="59"/>
      <c r="B323" s="59"/>
      <c r="C323" s="59"/>
      <c r="D323" s="59"/>
      <c r="E323" s="59"/>
      <c r="F323" s="59"/>
      <c r="G323" s="59"/>
      <c r="H323" s="59"/>
      <c r="I323" s="59"/>
      <c r="J323" s="59"/>
      <c r="K323" s="11"/>
    </row>
    <row r="324" spans="1:11" ht="18" customHeight="1" x14ac:dyDescent="0.2">
      <c r="A324" s="11"/>
      <c r="B324" s="11"/>
      <c r="C324" s="11"/>
      <c r="D324" s="11"/>
      <c r="E324" s="11"/>
      <c r="F324" s="11"/>
      <c r="G324" s="11"/>
      <c r="H324" s="11"/>
      <c r="I324" s="11"/>
      <c r="J324" s="11"/>
      <c r="K324" s="11"/>
    </row>
    <row r="325" spans="1:11" ht="16.5" x14ac:dyDescent="0.2">
      <c r="A325" s="2" t="s">
        <v>22</v>
      </c>
      <c r="B325" s="14"/>
      <c r="C325" s="14"/>
      <c r="D325" s="14"/>
      <c r="E325" s="14"/>
      <c r="F325" s="14"/>
      <c r="G325" s="14"/>
      <c r="H325" s="14"/>
      <c r="I325" s="14"/>
      <c r="J325" s="14"/>
      <c r="K325" s="14"/>
    </row>
    <row r="326" spans="1:11" ht="16.5" x14ac:dyDescent="0.2">
      <c r="A326" s="2"/>
      <c r="B326" s="14"/>
      <c r="C326" s="14"/>
      <c r="D326" s="14"/>
      <c r="E326" s="14"/>
      <c r="F326" s="14"/>
      <c r="G326" s="14"/>
      <c r="H326" s="14"/>
      <c r="I326" s="14"/>
      <c r="J326" s="14"/>
      <c r="K326" s="14"/>
    </row>
    <row r="327" spans="1:11" ht="16.5" x14ac:dyDescent="0.2">
      <c r="A327" s="2"/>
      <c r="B327" s="14"/>
      <c r="C327" s="14"/>
      <c r="D327" s="14"/>
      <c r="E327" s="14"/>
      <c r="F327" s="14"/>
      <c r="G327" s="14"/>
      <c r="H327" s="14"/>
      <c r="I327" s="14"/>
      <c r="J327" s="14"/>
      <c r="K327" s="14"/>
    </row>
  </sheetData>
  <mergeCells count="148">
    <mergeCell ref="J3:J5"/>
    <mergeCell ref="B144:E144"/>
    <mergeCell ref="A52:J52"/>
    <mergeCell ref="A53:J54"/>
    <mergeCell ref="A232:J232"/>
    <mergeCell ref="C192:J192"/>
    <mergeCell ref="C191:J191"/>
    <mergeCell ref="B216:J217"/>
    <mergeCell ref="A233:J233"/>
    <mergeCell ref="A221:J221"/>
    <mergeCell ref="A222:J223"/>
    <mergeCell ref="F66:G66"/>
    <mergeCell ref="H66:I66"/>
    <mergeCell ref="A94:J94"/>
    <mergeCell ref="F163:F171"/>
    <mergeCell ref="G163:H171"/>
    <mergeCell ref="G154:H155"/>
    <mergeCell ref="I154:J155"/>
    <mergeCell ref="A152:E152"/>
    <mergeCell ref="A138:J138"/>
    <mergeCell ref="B65:C65"/>
    <mergeCell ref="D65:E65"/>
    <mergeCell ref="C195:J196"/>
    <mergeCell ref="B67:C67"/>
    <mergeCell ref="A49:J50"/>
    <mergeCell ref="A56:J56"/>
    <mergeCell ref="B61:I61"/>
    <mergeCell ref="B64:C64"/>
    <mergeCell ref="D64:E64"/>
    <mergeCell ref="A101:B101"/>
    <mergeCell ref="A139:J139"/>
    <mergeCell ref="A59:J59"/>
    <mergeCell ref="A57:J57"/>
    <mergeCell ref="B109:I111"/>
    <mergeCell ref="B66:C66"/>
    <mergeCell ref="D66:E66"/>
    <mergeCell ref="F65:G65"/>
    <mergeCell ref="H65:I65"/>
    <mergeCell ref="A95:J100"/>
    <mergeCell ref="B105:I107"/>
    <mergeCell ref="D63:E63"/>
    <mergeCell ref="F63:G63"/>
    <mergeCell ref="H63:I63"/>
    <mergeCell ref="A16:J17"/>
    <mergeCell ref="A37:J38"/>
    <mergeCell ref="A48:J48"/>
    <mergeCell ref="B62:E62"/>
    <mergeCell ref="F62:I62"/>
    <mergeCell ref="D246:E246"/>
    <mergeCell ref="D250:E251"/>
    <mergeCell ref="F247:G249"/>
    <mergeCell ref="B153:E154"/>
    <mergeCell ref="B155:E155"/>
    <mergeCell ref="G158:H159"/>
    <mergeCell ref="I158:J159"/>
    <mergeCell ref="G160:H161"/>
    <mergeCell ref="I160:J161"/>
    <mergeCell ref="F152:F161"/>
    <mergeCell ref="G152:H153"/>
    <mergeCell ref="I152:J153"/>
    <mergeCell ref="G156:H157"/>
    <mergeCell ref="I156:J157"/>
    <mergeCell ref="B160:E161"/>
    <mergeCell ref="I163:J171"/>
    <mergeCell ref="A163:E163"/>
    <mergeCell ref="B63:C63"/>
    <mergeCell ref="D67:E67"/>
    <mergeCell ref="C199:J199"/>
    <mergeCell ref="C200:J200"/>
    <mergeCell ref="B164:E165"/>
    <mergeCell ref="C145:E145"/>
    <mergeCell ref="C156:E156"/>
    <mergeCell ref="C166:E166"/>
    <mergeCell ref="C157:E157"/>
    <mergeCell ref="C158:E158"/>
    <mergeCell ref="G143:H150"/>
    <mergeCell ref="I143:J150"/>
    <mergeCell ref="A143:E143"/>
    <mergeCell ref="A311:J313"/>
    <mergeCell ref="C211:J211"/>
    <mergeCell ref="C210:J210"/>
    <mergeCell ref="C209:J209"/>
    <mergeCell ref="A244:J244"/>
    <mergeCell ref="A239:J239"/>
    <mergeCell ref="A240:J241"/>
    <mergeCell ref="A243:J243"/>
    <mergeCell ref="A234:J237"/>
    <mergeCell ref="A224:J225"/>
    <mergeCell ref="B247:C249"/>
    <mergeCell ref="B250:C251"/>
    <mergeCell ref="F246:G246"/>
    <mergeCell ref="H246:I246"/>
    <mergeCell ref="B227:J227"/>
    <mergeCell ref="A226:J226"/>
    <mergeCell ref="D215:J215"/>
    <mergeCell ref="B218:J219"/>
    <mergeCell ref="C212:J212"/>
    <mergeCell ref="D247:E248"/>
    <mergeCell ref="D249:E249"/>
    <mergeCell ref="A209:B215"/>
    <mergeCell ref="A315:J317"/>
    <mergeCell ref="F250:G251"/>
    <mergeCell ref="H247:I249"/>
    <mergeCell ref="B288:C290"/>
    <mergeCell ref="D288:I290"/>
    <mergeCell ref="D291:I294"/>
    <mergeCell ref="H250:I251"/>
    <mergeCell ref="B303:I304"/>
    <mergeCell ref="A308:J308"/>
    <mergeCell ref="B297:C298"/>
    <mergeCell ref="B295:C296"/>
    <mergeCell ref="B299:C300"/>
    <mergeCell ref="D299:I300"/>
    <mergeCell ref="B287:I287"/>
    <mergeCell ref="B302:I302"/>
    <mergeCell ref="A307:J307"/>
    <mergeCell ref="A280:J280"/>
    <mergeCell ref="A281:J282"/>
    <mergeCell ref="A283:J284"/>
    <mergeCell ref="A286:J286"/>
    <mergeCell ref="A310:J310"/>
    <mergeCell ref="D295:I296"/>
    <mergeCell ref="A314:J314"/>
    <mergeCell ref="B291:C294"/>
    <mergeCell ref="A25:J26"/>
    <mergeCell ref="A23:J24"/>
    <mergeCell ref="D69:H69"/>
    <mergeCell ref="C213:J214"/>
    <mergeCell ref="D70:I70"/>
    <mergeCell ref="K228:N228"/>
    <mergeCell ref="D297:I298"/>
    <mergeCell ref="A187:J187"/>
    <mergeCell ref="D201:J203"/>
    <mergeCell ref="G142:H142"/>
    <mergeCell ref="I142:J142"/>
    <mergeCell ref="F143:F150"/>
    <mergeCell ref="A142:E142"/>
    <mergeCell ref="A141:J141"/>
    <mergeCell ref="A185:J185"/>
    <mergeCell ref="A186:J186"/>
    <mergeCell ref="D189:J189"/>
    <mergeCell ref="D207:J208"/>
    <mergeCell ref="D194:J194"/>
    <mergeCell ref="C193:J193"/>
    <mergeCell ref="D204:J205"/>
    <mergeCell ref="D197:J198"/>
    <mergeCell ref="A172:J172"/>
    <mergeCell ref="C190:J190"/>
  </mergeCells>
  <phoneticPr fontId="9"/>
  <pageMargins left="0.70866141732283472" right="0.70866141732283472" top="0.74803149606299213" bottom="0.74803149606299213" header="0.31496062992125984" footer="0.31496062992125984"/>
  <pageSetup paperSize="9" scale="96" fitToHeight="0" orientation="portrait" r:id="rId1"/>
  <headerFooter>
    <oddFooter>&amp;R&amp;14&amp;P</oddFooter>
  </headerFooter>
  <rowBreaks count="6" manualBreakCount="6">
    <brk id="47" max="9" man="1"/>
    <brk id="92" max="9" man="1"/>
    <brk id="136" max="9" man="1"/>
    <brk id="181" max="9" man="1"/>
    <brk id="226" max="9" man="1"/>
    <brk id="27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F5" sqref="F5"/>
    </sheetView>
  </sheetViews>
  <sheetFormatPr defaultRowHeight="13" x14ac:dyDescent="0.2"/>
  <cols>
    <col min="1" max="1" width="11" bestFit="1" customWidth="1"/>
    <col min="2" max="2" width="13" bestFit="1" customWidth="1"/>
    <col min="5" max="5" width="13" bestFit="1" customWidth="1"/>
    <col min="6" max="6" width="23.453125" bestFit="1" customWidth="1"/>
    <col min="7" max="7" width="13" bestFit="1" customWidth="1"/>
  </cols>
  <sheetData>
    <row r="1" spans="1:7" x14ac:dyDescent="0.2">
      <c r="A1" s="150" t="s">
        <v>242</v>
      </c>
      <c r="B1" s="150" t="s">
        <v>266</v>
      </c>
      <c r="D1" s="149" t="s">
        <v>260</v>
      </c>
      <c r="E1" s="149" t="s">
        <v>261</v>
      </c>
      <c r="F1" s="149" t="s">
        <v>255</v>
      </c>
      <c r="G1" s="149" t="s">
        <v>254</v>
      </c>
    </row>
    <row r="2" spans="1:7" x14ac:dyDescent="0.2">
      <c r="A2" s="147" t="s">
        <v>214</v>
      </c>
      <c r="B2" s="147" t="s">
        <v>253</v>
      </c>
      <c r="D2" s="148">
        <v>5</v>
      </c>
      <c r="E2" s="148" t="s">
        <v>262</v>
      </c>
      <c r="F2" s="148" t="s">
        <v>256</v>
      </c>
      <c r="G2" s="148"/>
    </row>
    <row r="3" spans="1:7" x14ac:dyDescent="0.2">
      <c r="A3" s="147" t="s">
        <v>252</v>
      </c>
      <c r="B3" s="147" t="s">
        <v>253</v>
      </c>
      <c r="D3" s="148">
        <v>4</v>
      </c>
      <c r="E3" s="148" t="s">
        <v>263</v>
      </c>
      <c r="F3" s="148" t="s">
        <v>257</v>
      </c>
      <c r="G3" s="148"/>
    </row>
    <row r="4" spans="1:7" x14ac:dyDescent="0.2">
      <c r="A4" s="147" t="s">
        <v>215</v>
      </c>
      <c r="B4" s="147" t="s">
        <v>254</v>
      </c>
      <c r="D4" s="148">
        <v>3</v>
      </c>
      <c r="E4" s="148" t="s">
        <v>264</v>
      </c>
      <c r="F4" s="148" t="s">
        <v>258</v>
      </c>
      <c r="G4" s="148" t="s">
        <v>258</v>
      </c>
    </row>
    <row r="5" spans="1:7" x14ac:dyDescent="0.2">
      <c r="A5" s="147" t="s">
        <v>243</v>
      </c>
      <c r="B5" s="147" t="s">
        <v>254</v>
      </c>
      <c r="D5" s="148">
        <v>2</v>
      </c>
      <c r="E5" s="148" t="s">
        <v>265</v>
      </c>
      <c r="F5" s="148" t="s">
        <v>259</v>
      </c>
      <c r="G5" s="148"/>
    </row>
    <row r="6" spans="1:7" x14ac:dyDescent="0.2">
      <c r="A6" s="147" t="s">
        <v>244</v>
      </c>
      <c r="B6" s="147" t="s">
        <v>254</v>
      </c>
      <c r="D6" s="148">
        <v>1</v>
      </c>
      <c r="E6" s="148"/>
      <c r="F6" s="148"/>
      <c r="G6" s="148"/>
    </row>
    <row r="7" spans="1:7" x14ac:dyDescent="0.2">
      <c r="A7" s="147" t="s">
        <v>245</v>
      </c>
      <c r="B7" s="147" t="s">
        <v>254</v>
      </c>
    </row>
    <row r="8" spans="1:7" x14ac:dyDescent="0.2">
      <c r="A8" s="147" t="s">
        <v>246</v>
      </c>
      <c r="B8" s="147" t="s">
        <v>254</v>
      </c>
    </row>
    <row r="9" spans="1:7" x14ac:dyDescent="0.2">
      <c r="A9" s="147" t="s">
        <v>247</v>
      </c>
      <c r="B9" s="147" t="s">
        <v>254</v>
      </c>
    </row>
    <row r="10" spans="1:7" x14ac:dyDescent="0.2">
      <c r="A10" s="147" t="s">
        <v>248</v>
      </c>
      <c r="B10" s="147" t="s">
        <v>254</v>
      </c>
    </row>
    <row r="11" spans="1:7" x14ac:dyDescent="0.2">
      <c r="A11" s="147" t="s">
        <v>249</v>
      </c>
      <c r="B11" s="147" t="s">
        <v>254</v>
      </c>
    </row>
    <row r="12" spans="1:7" x14ac:dyDescent="0.2">
      <c r="A12" s="147" t="s">
        <v>250</v>
      </c>
      <c r="B12" s="147" t="s">
        <v>254</v>
      </c>
    </row>
    <row r="13" spans="1:7" x14ac:dyDescent="0.2">
      <c r="A13" s="147" t="s">
        <v>251</v>
      </c>
      <c r="B13" s="147" t="s">
        <v>254</v>
      </c>
    </row>
  </sheetData>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出力シート</vt:lpstr>
      <vt:lpstr>Sheet1</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杉森　洋平</cp:lastModifiedBy>
  <cp:lastPrinted>2024-04-18T02:53:32Z</cp:lastPrinted>
  <dcterms:created xsi:type="dcterms:W3CDTF">2017-01-19T10:16:06Z</dcterms:created>
  <dcterms:modified xsi:type="dcterms:W3CDTF">2024-04-18T04:17:38Z</dcterms:modified>
</cp:coreProperties>
</file>