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vssvfsv101\各課フォルダ\1056118000\2025年度\04_自立支援\01_障害者総合支援法\02_事業所指定\07_様式変更\0409_HP（変更用）\者\UP用\"/>
    </mc:Choice>
  </mc:AlternateContent>
  <xr:revisionPtr revIDLastSave="0" documentId="8_{6A3868B7-6AFB-4E14-BA3E-59F3B99C4A4B}" xr6:coauthVersionLast="47" xr6:coauthVersionMax="47" xr10:uidLastSave="{00000000-0000-0000-0000-000000000000}"/>
  <bookViews>
    <workbookView xWindow="-110" yWindow="-110" windowWidth="19420" windowHeight="10300" firstSheet="2" activeTab="3" xr2:uid="{00000000-000D-0000-FFFF-FFFF00000000}"/>
  </bookViews>
  <sheets>
    <sheet name="特定事業所加算（居宅）" sheetId="1" r:id="rId1"/>
    <sheet name="特定事業所加算（重度）" sheetId="2" r:id="rId2"/>
    <sheet name="特定事業所加算（同行）" sheetId="3" r:id="rId3"/>
    <sheet name="特定事業所加算（行動）" sheetId="4" r:id="rId4"/>
    <sheet name="送迎加算算定" sheetId="5" r:id="rId5"/>
    <sheet name="雇用証明書" sheetId="7" r:id="rId6"/>
    <sheet name="人員配置体制加算（共同生活援助）" sheetId="6" r:id="rId7"/>
    <sheet name="人員配置体制加算（記載例）" sheetId="8" r:id="rId8"/>
    <sheet name="人員配置体制加算（参考）（共同生活援助）" sheetId="9" r:id="rId9"/>
  </sheets>
  <definedNames>
    <definedName name="_xlnm.Print_Area" localSheetId="6">'人員配置体制加算（共同生活援助）'!$A$1:$BS$88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29" i="9" l="1"/>
  <c r="BL29" i="9"/>
  <c r="BL30" i="9" s="1"/>
  <c r="BI29" i="9"/>
  <c r="AQ29" i="9"/>
  <c r="AK29" i="9"/>
  <c r="AK30" i="9" s="1"/>
  <c r="AH29" i="9"/>
  <c r="AB29" i="9"/>
  <c r="AB30" i="9" s="1"/>
  <c r="S29" i="9"/>
  <c r="BR28" i="9"/>
  <c r="BO28" i="9"/>
  <c r="BL28" i="9"/>
  <c r="BI28" i="9"/>
  <c r="BF28" i="9"/>
  <c r="BF29" i="9" s="1"/>
  <c r="BC28" i="9"/>
  <c r="BC29" i="9" s="1"/>
  <c r="BC30" i="9" s="1"/>
  <c r="AZ28" i="9"/>
  <c r="AZ29" i="9" s="1"/>
  <c r="AW28" i="9"/>
  <c r="AW29" i="9" s="1"/>
  <c r="AT28" i="9"/>
  <c r="AT29" i="9" s="1"/>
  <c r="AQ28" i="9"/>
  <c r="AK28" i="9"/>
  <c r="AH28" i="9"/>
  <c r="AB28" i="9"/>
  <c r="Y28" i="9"/>
  <c r="S28" i="9"/>
  <c r="M28" i="9"/>
  <c r="BO29" i="9" s="1"/>
  <c r="BU27" i="9"/>
  <c r="BU26" i="9"/>
  <c r="BU25" i="9"/>
  <c r="BU24" i="9"/>
  <c r="BU23" i="9"/>
  <c r="BU22" i="9"/>
  <c r="BU21" i="9"/>
  <c r="BU20" i="9"/>
  <c r="BU28" i="9" s="1"/>
  <c r="BU19" i="9"/>
  <c r="BU18" i="9"/>
  <c r="BU17" i="9"/>
  <c r="BU16" i="9"/>
  <c r="BY5" i="9"/>
  <c r="AX74" i="8"/>
  <c r="AW74" i="8"/>
  <c r="AV74" i="8"/>
  <c r="AU74" i="8"/>
  <c r="AT74" i="8"/>
  <c r="AS74" i="8"/>
  <c r="AR74" i="8"/>
  <c r="AQ74" i="8"/>
  <c r="AP74" i="8"/>
  <c r="AO74" i="8"/>
  <c r="AN74" i="8"/>
  <c r="AM74" i="8"/>
  <c r="AL74" i="8"/>
  <c r="AK74" i="8"/>
  <c r="AJ74" i="8"/>
  <c r="AI74" i="8"/>
  <c r="AH74" i="8"/>
  <c r="AG74" i="8"/>
  <c r="AF74" i="8"/>
  <c r="AE74" i="8"/>
  <c r="AD74" i="8"/>
  <c r="AC74" i="8"/>
  <c r="AB74" i="8"/>
  <c r="AA74" i="8"/>
  <c r="Z74" i="8"/>
  <c r="Y74" i="8"/>
  <c r="X74" i="8"/>
  <c r="W74" i="8"/>
  <c r="BB73" i="8"/>
  <c r="AY73" i="8"/>
  <c r="BB72" i="8"/>
  <c r="AY72" i="8"/>
  <c r="BB71" i="8"/>
  <c r="AY71" i="8"/>
  <c r="BB70" i="8"/>
  <c r="AY70" i="8"/>
  <c r="BB69" i="8"/>
  <c r="AY69" i="8"/>
  <c r="AY68" i="8"/>
  <c r="AY74" i="8" s="1"/>
  <c r="BB67" i="8"/>
  <c r="AY67" i="8"/>
  <c r="AY66" i="8"/>
  <c r="BB66" i="8" s="1"/>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AY58" i="8"/>
  <c r="BB58" i="8" s="1"/>
  <c r="AY57" i="8"/>
  <c r="BB57" i="8" s="1"/>
  <c r="BB56" i="8"/>
  <c r="AY56" i="8"/>
  <c r="AY55" i="8"/>
  <c r="BB55" i="8" s="1"/>
  <c r="AY54" i="8"/>
  <c r="BB54" i="8" s="1"/>
  <c r="AY53" i="8"/>
  <c r="BB53" i="8" s="1"/>
  <c r="AY52" i="8"/>
  <c r="BB52" i="8" s="1"/>
  <c r="BB51" i="8"/>
  <c r="AY51" i="8"/>
  <c r="AY50" i="8"/>
  <c r="BB50" i="8" s="1"/>
  <c r="AY49" i="8"/>
  <c r="BB49" i="8" s="1"/>
  <c r="AY48" i="8"/>
  <c r="BB48" i="8" s="1"/>
  <c r="AY47" i="8"/>
  <c r="BB47" i="8" s="1"/>
  <c r="AY46" i="8"/>
  <c r="BB46" i="8" s="1"/>
  <c r="BB45" i="8"/>
  <c r="AY45" i="8"/>
  <c r="AY44" i="8"/>
  <c r="BB44" i="8" s="1"/>
  <c r="AY43" i="8"/>
  <c r="BB43" i="8" s="1"/>
  <c r="AY42" i="8"/>
  <c r="BB42" i="8" s="1"/>
  <c r="AY41" i="8"/>
  <c r="BB41" i="8" s="1"/>
  <c r="BB40" i="8"/>
  <c r="AY40" i="8"/>
  <c r="AY60" i="8" s="1"/>
  <c r="AY39" i="8"/>
  <c r="BB39" i="8" s="1"/>
  <c r="AY38" i="8"/>
  <c r="AY59" i="8" s="1"/>
  <c r="AE17" i="8"/>
  <c r="AL17" i="8" s="1"/>
  <c r="AZ16" i="8"/>
  <c r="AV16" i="8"/>
  <c r="BC16" i="8" s="1"/>
  <c r="AL16" i="8"/>
  <c r="AI16" i="8"/>
  <c r="AE16" i="8"/>
  <c r="L16" i="8"/>
  <c r="BE10" i="8"/>
  <c r="BA10" i="8"/>
  <c r="AW10" i="8"/>
  <c r="AS10" i="8"/>
  <c r="AO10" i="8"/>
  <c r="AK10" i="8"/>
  <c r="AG10" i="8"/>
  <c r="BE9" i="8"/>
  <c r="L9" i="8"/>
  <c r="BE8" i="8"/>
  <c r="BE7" i="8"/>
  <c r="AE15" i="8" s="1"/>
  <c r="BU29" i="9" l="1"/>
  <c r="BY32" i="9" s="1"/>
  <c r="AT30" i="9"/>
  <c r="Y29" i="9"/>
  <c r="S30" i="9" s="1"/>
  <c r="BH52" i="8"/>
  <c r="BE52" i="8"/>
  <c r="AV17" i="8" s="1"/>
  <c r="AI15" i="8"/>
  <c r="AI18" i="8" s="1"/>
  <c r="AL15" i="8"/>
  <c r="AL18" i="8" s="1"/>
  <c r="AE18" i="8"/>
  <c r="BB59" i="8"/>
  <c r="BH44" i="8"/>
  <c r="BE44" i="8"/>
  <c r="AI17" i="8"/>
  <c r="M27" i="8"/>
  <c r="BB38" i="8"/>
  <c r="BB60" i="8" s="1"/>
  <c r="BG11" i="8"/>
  <c r="AC27" i="8"/>
  <c r="AS27" i="8"/>
  <c r="BB68" i="8"/>
  <c r="BE66" i="8" s="1"/>
  <c r="BE74" i="8" s="1"/>
  <c r="BI27" i="8"/>
  <c r="AC28" i="8" l="1"/>
  <c r="Y28" i="8" s="1"/>
  <c r="M28" i="8"/>
  <c r="I28" i="8" s="1"/>
  <c r="BI28" i="8"/>
  <c r="BE28" i="8" s="1"/>
  <c r="AS28" i="8"/>
  <c r="AO28" i="8" s="1"/>
  <c r="AO27" i="8"/>
  <c r="BB74" i="8"/>
  <c r="BE59" i="8"/>
  <c r="AV15" i="8"/>
  <c r="BH59" i="8"/>
  <c r="Y27" i="8"/>
  <c r="AZ17" i="8"/>
  <c r="BC17" i="8"/>
  <c r="I27" i="8"/>
  <c r="BE27" i="8"/>
  <c r="AZ15" i="8" l="1"/>
  <c r="AZ18" i="8" s="1"/>
  <c r="AV18" i="8"/>
  <c r="BC15" i="8"/>
  <c r="BC18" i="8" s="1"/>
  <c r="BI29" i="8"/>
  <c r="AS29" i="8"/>
  <c r="AC29" i="8"/>
  <c r="BQ15" i="8"/>
  <c r="M29" i="8"/>
  <c r="I29" i="8" l="1"/>
  <c r="I30" i="8" s="1"/>
  <c r="N32" i="8" s="1"/>
  <c r="M30" i="8"/>
  <c r="BM15" i="8"/>
  <c r="BM16" i="8" s="1"/>
  <c r="BQ16" i="8"/>
  <c r="Y29" i="8"/>
  <c r="Y30" i="8" s="1"/>
  <c r="AD32" i="8" s="1"/>
  <c r="AC30" i="8"/>
  <c r="AO29" i="8"/>
  <c r="AO30" i="8" s="1"/>
  <c r="AT32" i="8" s="1"/>
  <c r="AS30" i="8"/>
  <c r="BE29" i="8"/>
  <c r="BE30" i="8" s="1"/>
  <c r="BJ32" i="8" s="1"/>
  <c r="BI30" i="8"/>
  <c r="AX73" i="6" l="1"/>
  <c r="AW73" i="6"/>
  <c r="AV73" i="6"/>
  <c r="AU73" i="6"/>
  <c r="AT73" i="6"/>
  <c r="AS73" i="6"/>
  <c r="AR73" i="6"/>
  <c r="AQ73" i="6"/>
  <c r="AP73" i="6"/>
  <c r="AO73" i="6"/>
  <c r="AN73" i="6"/>
  <c r="AM73" i="6"/>
  <c r="AL73" i="6"/>
  <c r="AK73" i="6"/>
  <c r="AJ73" i="6"/>
  <c r="AI73" i="6"/>
  <c r="AH73" i="6"/>
  <c r="AG73" i="6"/>
  <c r="AF73" i="6"/>
  <c r="AE73" i="6"/>
  <c r="AD73" i="6"/>
  <c r="AC73" i="6"/>
  <c r="AB73" i="6"/>
  <c r="AA73" i="6"/>
  <c r="Z73" i="6"/>
  <c r="Y73" i="6"/>
  <c r="X73" i="6"/>
  <c r="W73" i="6"/>
  <c r="AY72" i="6"/>
  <c r="BB72" i="6" s="1"/>
  <c r="AY71" i="6"/>
  <c r="BB71" i="6" s="1"/>
  <c r="AY70" i="6"/>
  <c r="BB70" i="6" s="1"/>
  <c r="AY69" i="6"/>
  <c r="BB69" i="6" s="1"/>
  <c r="AY68" i="6"/>
  <c r="BB68" i="6" s="1"/>
  <c r="AY67" i="6"/>
  <c r="BB67" i="6" s="1"/>
  <c r="AY66" i="6"/>
  <c r="BB66" i="6" s="1"/>
  <c r="AY65" i="6"/>
  <c r="BB65" i="6" s="1"/>
  <c r="AX59" i="6"/>
  <c r="AW59" i="6"/>
  <c r="AV59" i="6"/>
  <c r="AU59" i="6"/>
  <c r="AT59" i="6"/>
  <c r="AS59" i="6"/>
  <c r="AR59" i="6"/>
  <c r="AQ59" i="6"/>
  <c r="AP59" i="6"/>
  <c r="AO59" i="6"/>
  <c r="AN59" i="6"/>
  <c r="AM59" i="6"/>
  <c r="AL59" i="6"/>
  <c r="AK59" i="6"/>
  <c r="AJ59" i="6"/>
  <c r="AI59" i="6"/>
  <c r="AH59" i="6"/>
  <c r="AG59" i="6"/>
  <c r="AF59" i="6"/>
  <c r="AE59" i="6"/>
  <c r="AD59" i="6"/>
  <c r="AC59" i="6"/>
  <c r="AB59" i="6"/>
  <c r="AA59" i="6"/>
  <c r="Z59" i="6"/>
  <c r="Y59" i="6"/>
  <c r="X59" i="6"/>
  <c r="W59" i="6"/>
  <c r="AX58" i="6"/>
  <c r="AW58" i="6"/>
  <c r="AV58" i="6"/>
  <c r="AU58" i="6"/>
  <c r="AT58" i="6"/>
  <c r="AS58" i="6"/>
  <c r="AR58" i="6"/>
  <c r="AQ58" i="6"/>
  <c r="AP58" i="6"/>
  <c r="AO58" i="6"/>
  <c r="AN58" i="6"/>
  <c r="AM58" i="6"/>
  <c r="AL58" i="6"/>
  <c r="AK58" i="6"/>
  <c r="AJ58" i="6"/>
  <c r="AI58" i="6"/>
  <c r="AH58" i="6"/>
  <c r="AG58" i="6"/>
  <c r="AF58" i="6"/>
  <c r="AE58" i="6"/>
  <c r="AD58" i="6"/>
  <c r="AC58" i="6"/>
  <c r="AB58" i="6"/>
  <c r="AA58" i="6"/>
  <c r="Z58" i="6"/>
  <c r="Y58" i="6"/>
  <c r="X58" i="6"/>
  <c r="W58" i="6"/>
  <c r="BB57" i="6"/>
  <c r="AY57" i="6"/>
  <c r="AY56" i="6"/>
  <c r="BB56" i="6" s="1"/>
  <c r="BB55" i="6"/>
  <c r="AY55" i="6"/>
  <c r="BB54" i="6"/>
  <c r="AY54" i="6"/>
  <c r="AY53" i="6"/>
  <c r="BB53" i="6" s="1"/>
  <c r="AY52" i="6"/>
  <c r="BB52" i="6" s="1"/>
  <c r="AY51" i="6"/>
  <c r="BB51" i="6" s="1"/>
  <c r="BB50" i="6"/>
  <c r="AY50" i="6"/>
  <c r="BB49" i="6"/>
  <c r="AY49" i="6"/>
  <c r="AY48" i="6"/>
  <c r="BB48" i="6" s="1"/>
  <c r="AY47" i="6"/>
  <c r="BB47" i="6" s="1"/>
  <c r="BB46" i="6"/>
  <c r="AY46" i="6"/>
  <c r="AY45" i="6"/>
  <c r="BB45" i="6" s="1"/>
  <c r="BB44" i="6"/>
  <c r="AY44" i="6"/>
  <c r="AY43" i="6"/>
  <c r="BB43" i="6" s="1"/>
  <c r="AY42" i="6"/>
  <c r="BB42" i="6" s="1"/>
  <c r="BB41" i="6"/>
  <c r="AY41" i="6"/>
  <c r="AY40" i="6"/>
  <c r="AY59" i="6" s="1"/>
  <c r="BB39" i="6"/>
  <c r="AY39" i="6"/>
  <c r="BB38" i="6"/>
  <c r="AY38" i="6"/>
  <c r="AY37" i="6"/>
  <c r="AY58" i="6" s="1"/>
  <c r="AE16" i="6"/>
  <c r="AL16" i="6" s="1"/>
  <c r="AV15" i="6"/>
  <c r="AL15" i="6"/>
  <c r="AI15" i="6"/>
  <c r="AE15" i="6"/>
  <c r="L15" i="6"/>
  <c r="AV14" i="6"/>
  <c r="AZ14" i="6" s="1"/>
  <c r="AE14" i="6"/>
  <c r="AE17" i="6" s="1"/>
  <c r="BA9" i="6"/>
  <c r="AW9" i="6"/>
  <c r="AS9" i="6"/>
  <c r="AO9" i="6"/>
  <c r="AK9" i="6"/>
  <c r="AG9" i="6"/>
  <c r="BE8" i="6"/>
  <c r="L8" i="6"/>
  <c r="BE7" i="6"/>
  <c r="BE6" i="6"/>
  <c r="BE9" i="6" s="1"/>
  <c r="S62" i="5"/>
  <c r="AM60" i="5"/>
  <c r="AF60" i="5"/>
  <c r="Y60" i="5"/>
  <c r="R60" i="5"/>
  <c r="K60" i="5"/>
  <c r="D60" i="5"/>
  <c r="N64" i="5" s="1"/>
  <c r="AS58" i="5"/>
  <c r="AR58" i="5"/>
  <c r="AQ58" i="5"/>
  <c r="AP58" i="5"/>
  <c r="AO58" i="5"/>
  <c r="AN58" i="5"/>
  <c r="AM58" i="5"/>
  <c r="AM59" i="5" s="1"/>
  <c r="AL58" i="5"/>
  <c r="AK58" i="5"/>
  <c r="AJ58" i="5"/>
  <c r="AI58" i="5"/>
  <c r="AH58" i="5"/>
  <c r="AG58" i="5"/>
  <c r="AF58" i="5"/>
  <c r="AF59" i="5" s="1"/>
  <c r="AE58" i="5"/>
  <c r="AD58" i="5"/>
  <c r="AC58" i="5"/>
  <c r="AB58" i="5"/>
  <c r="AA58" i="5"/>
  <c r="Z58" i="5"/>
  <c r="Y58" i="5"/>
  <c r="Y59" i="5" s="1"/>
  <c r="X58" i="5"/>
  <c r="W58" i="5"/>
  <c r="V58" i="5"/>
  <c r="U58" i="5"/>
  <c r="T58" i="5"/>
  <c r="S58" i="5"/>
  <c r="R58" i="5"/>
  <c r="R59" i="5" s="1"/>
  <c r="Q58" i="5"/>
  <c r="P58" i="5"/>
  <c r="O58" i="5"/>
  <c r="N58" i="5"/>
  <c r="M58" i="5"/>
  <c r="L58" i="5"/>
  <c r="K58" i="5"/>
  <c r="K59" i="5" s="1"/>
  <c r="J58" i="5"/>
  <c r="I58" i="5"/>
  <c r="H58" i="5"/>
  <c r="G58" i="5"/>
  <c r="F58" i="5"/>
  <c r="D59" i="5" s="1"/>
  <c r="E58" i="5"/>
  <c r="D58" i="5"/>
  <c r="AS57" i="5"/>
  <c r="AR57" i="5"/>
  <c r="AQ57" i="5"/>
  <c r="AP57" i="5"/>
  <c r="AO57" i="5"/>
  <c r="AN57" i="5"/>
  <c r="AM57" i="5"/>
  <c r="AL57" i="5"/>
  <c r="AK57" i="5"/>
  <c r="AJ57" i="5"/>
  <c r="AI57" i="5"/>
  <c r="AH57" i="5"/>
  <c r="AG57" i="5"/>
  <c r="AF57" i="5"/>
  <c r="AE57" i="5"/>
  <c r="AD57" i="5"/>
  <c r="AC57" i="5"/>
  <c r="AB57" i="5"/>
  <c r="AA57" i="5"/>
  <c r="Z57" i="5"/>
  <c r="Y57" i="5"/>
  <c r="X57" i="5"/>
  <c r="W57" i="5"/>
  <c r="V57" i="5"/>
  <c r="U57" i="5"/>
  <c r="T57" i="5"/>
  <c r="S57" i="5"/>
  <c r="R57" i="5"/>
  <c r="Q57" i="5"/>
  <c r="P57" i="5"/>
  <c r="O57" i="5"/>
  <c r="N57" i="5"/>
  <c r="M57" i="5"/>
  <c r="L57" i="5"/>
  <c r="K57" i="5"/>
  <c r="J57" i="5"/>
  <c r="I57" i="5"/>
  <c r="H57" i="5"/>
  <c r="G57" i="5"/>
  <c r="F57" i="5"/>
  <c r="E57" i="5"/>
  <c r="D57" i="5"/>
  <c r="AA63" i="5" s="1"/>
  <c r="S63" i="5" s="1"/>
  <c r="N31" i="5"/>
  <c r="S29" i="5"/>
  <c r="AM27" i="5"/>
  <c r="AF27" i="5"/>
  <c r="Y27" i="5"/>
  <c r="R27" i="5"/>
  <c r="K27" i="5"/>
  <c r="D27" i="5"/>
  <c r="AS25" i="5"/>
  <c r="AR25" i="5"/>
  <c r="AQ25" i="5"/>
  <c r="AP25" i="5"/>
  <c r="AO25" i="5"/>
  <c r="AN25" i="5"/>
  <c r="AM25" i="5"/>
  <c r="AM26" i="5" s="1"/>
  <c r="AL25" i="5"/>
  <c r="AK25" i="5"/>
  <c r="AF26" i="5" s="1"/>
  <c r="AJ25" i="5"/>
  <c r="AI25" i="5"/>
  <c r="AH25" i="5"/>
  <c r="AG25" i="5"/>
  <c r="AF25" i="5"/>
  <c r="AE25" i="5"/>
  <c r="AD25" i="5"/>
  <c r="AC25" i="5"/>
  <c r="AB25" i="5"/>
  <c r="AA25" i="5"/>
  <c r="Z25" i="5"/>
  <c r="Y25" i="5"/>
  <c r="Y26" i="5" s="1"/>
  <c r="X25" i="5"/>
  <c r="W25" i="5"/>
  <c r="V25" i="5"/>
  <c r="U25" i="5"/>
  <c r="T25" i="5"/>
  <c r="S25" i="5"/>
  <c r="R25" i="5"/>
  <c r="R26" i="5" s="1"/>
  <c r="Q25" i="5"/>
  <c r="P25" i="5"/>
  <c r="O25" i="5"/>
  <c r="N25" i="5"/>
  <c r="M25" i="5"/>
  <c r="L25" i="5"/>
  <c r="K25" i="5"/>
  <c r="K26" i="5" s="1"/>
  <c r="J25" i="5"/>
  <c r="I25" i="5"/>
  <c r="H25" i="5"/>
  <c r="G25" i="5"/>
  <c r="F25" i="5"/>
  <c r="E25" i="5"/>
  <c r="D25" i="5"/>
  <c r="D26" i="5" s="1"/>
  <c r="AS24" i="5"/>
  <c r="AR24" i="5"/>
  <c r="AQ24" i="5"/>
  <c r="AP24" i="5"/>
  <c r="AO24" i="5"/>
  <c r="AN24" i="5"/>
  <c r="AM24" i="5"/>
  <c r="AL24" i="5"/>
  <c r="AK24" i="5"/>
  <c r="AJ24" i="5"/>
  <c r="AI24" i="5"/>
  <c r="AH24" i="5"/>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AA30" i="5" s="1"/>
  <c r="S30" i="5" s="1"/>
  <c r="F24" i="5"/>
  <c r="E24" i="5"/>
  <c r="D24" i="5"/>
  <c r="AA29" i="5" s="1"/>
  <c r="BB73" i="6" l="1"/>
  <c r="BE65" i="6"/>
  <c r="BE73" i="6" s="1"/>
  <c r="AD31" i="6"/>
  <c r="AT31" i="6"/>
  <c r="N31" i="6"/>
  <c r="BI26" i="6"/>
  <c r="BG10" i="6"/>
  <c r="AS26" i="6"/>
  <c r="AC26" i="6"/>
  <c r="M26" i="6"/>
  <c r="BJ31" i="6"/>
  <c r="BE51" i="6"/>
  <c r="AV16" i="6" s="1"/>
  <c r="BH51" i="6"/>
  <c r="BB58" i="6"/>
  <c r="BH43" i="6"/>
  <c r="BH58" i="6" s="1"/>
  <c r="BE43" i="6"/>
  <c r="BE58" i="6" s="1"/>
  <c r="AV17" i="6"/>
  <c r="AI14" i="6"/>
  <c r="AI17" i="6" s="1"/>
  <c r="BC15" i="6"/>
  <c r="BC14" i="6"/>
  <c r="AI16" i="6"/>
  <c r="BB37" i="6"/>
  <c r="BB59" i="6" s="1"/>
  <c r="AZ15" i="6"/>
  <c r="AL14" i="6"/>
  <c r="AL17" i="6" s="1"/>
  <c r="AY73" i="6"/>
  <c r="BB40" i="6"/>
  <c r="AA31" i="5"/>
  <c r="S31" i="5" s="1"/>
  <c r="AA64" i="5"/>
  <c r="S64" i="5" s="1"/>
  <c r="AA62" i="5"/>
  <c r="I26" i="6" l="1"/>
  <c r="BC17" i="6"/>
  <c r="Y26" i="6"/>
  <c r="AO26" i="6"/>
  <c r="BE26" i="6"/>
  <c r="M27" i="6"/>
  <c r="I27" i="6" s="1"/>
  <c r="BI27" i="6"/>
  <c r="BE27" i="6" s="1"/>
  <c r="AS27" i="6"/>
  <c r="AO27" i="6" s="1"/>
  <c r="AC27" i="6"/>
  <c r="Y27" i="6" s="1"/>
  <c r="BC16" i="6"/>
  <c r="AZ16" i="6"/>
  <c r="AZ17" i="6" s="1"/>
  <c r="AC28" i="6" s="1"/>
  <c r="BQ14" i="6"/>
  <c r="Y28" i="6" l="1"/>
  <c r="AC29" i="6"/>
  <c r="Y29" i="6"/>
  <c r="BI28" i="6"/>
  <c r="BE28" i="6" s="1"/>
  <c r="BE29" i="6" s="1"/>
  <c r="AS28" i="6"/>
  <c r="BI29" i="6"/>
  <c r="M28" i="6"/>
  <c r="I28" i="6" s="1"/>
  <c r="BQ15" i="6"/>
  <c r="BM14" i="6"/>
  <c r="BM15" i="6" s="1"/>
  <c r="I29" i="6"/>
  <c r="AO28" i="6" l="1"/>
  <c r="AO29" i="6" s="1"/>
  <c r="AS29" i="6"/>
  <c r="M2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62" authorId="0" shapeId="0" xr:uid="{B1A40C3E-F517-4234-B1C6-B1D549CBA386}">
      <text>
        <r>
          <rPr>
            <b/>
            <sz val="10"/>
            <rFont val="ＭＳ Ｐゴシック"/>
            <family val="3"/>
            <charset val="128"/>
          </rPr>
          <t>A)～B）まで
小数点2位以下を切り捨て
9.95人は9.9人へ</t>
        </r>
      </text>
    </comment>
    <comment ref="W64" authorId="0" shapeId="0" xr:uid="{A22755A0-D99D-457D-8445-61A0A8BBABB2}">
      <text>
        <r>
          <rPr>
            <b/>
            <sz val="10"/>
            <rFont val="ＭＳ Ｐゴシック"/>
            <family val="3"/>
            <charset val="128"/>
          </rPr>
          <t>日付の設定がある週は
開所の有無にかかわらず
分母に含める。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8" authorId="0" shapeId="0" xr:uid="{F768CE58-06C7-4DCD-9AAC-547064B8A4A5}">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<sst xmlns="http://schemas.openxmlformats.org/spreadsheetml/2006/main" count="1033" uniqueCount="343">
  <si>
    <t>事業所の名称</t>
  </si>
  <si>
    <r>
      <t xml:space="preserve">異動区分
</t>
    </r>
    <r>
      <rPr>
        <sz val="9"/>
        <color rgb="FF000000"/>
        <rFont val="ＭＳ Ｐゴシック"/>
        <family val="3"/>
        <charset val="128"/>
      </rPr>
      <t>（該当の番号に○）</t>
    </r>
    <phoneticPr fontId="5"/>
  </si>
  <si>
    <t>１  新規              ２  変更　　　　　３  終了</t>
    <rPh sb="22" eb="24">
      <t>ヘンコウ</t>
    </rPh>
    <rPh sb="32" eb="34">
      <t>シュウリョウ</t>
    </rPh>
    <phoneticPr fontId="5"/>
  </si>
  <si>
    <t>適用年月日</t>
  </si>
  <si>
    <r>
      <rPr>
        <sz val="11"/>
        <rFont val="ＭＳ Ｐゴシック"/>
        <family val="3"/>
        <charset val="128"/>
      </rPr>
      <t>加算区分
（該当の番号に○）</t>
    </r>
    <r>
      <rPr>
        <sz val="10"/>
        <color rgb="FF000000"/>
        <rFont val="ＭＳ Ｐゴシック"/>
        <family val="3"/>
        <charset val="128"/>
      </rPr>
      <t xml:space="preserve">
※必ず要件を確認すること</t>
    </r>
    <rPh sb="0" eb="2">
      <t>カサン</t>
    </rPh>
    <rPh sb="2" eb="4">
      <t>クブン</t>
    </rPh>
    <rPh sb="17" eb="18">
      <t>カナラ</t>
    </rPh>
    <rPh sb="19" eb="21">
      <t>ヨウケン</t>
    </rPh>
    <rPh sb="22" eb="24">
      <t>カクニン</t>
    </rPh>
    <phoneticPr fontId="5"/>
  </si>
  <si>
    <r>
      <rPr>
        <sz val="11"/>
        <rFont val="ＭＳ Ｐゴシック"/>
        <family val="3"/>
        <charset val="128"/>
      </rPr>
      <t>１  特定事業所加算（Ⅰ）</t>
    </r>
    <r>
      <rPr>
        <sz val="10"/>
        <rFont val="ＭＳ Ｐゴシック"/>
        <family val="3"/>
        <charset val="128"/>
      </rPr>
      <t xml:space="preserve">
①ア、②～⑧、⑨アと
⑩アに適合</t>
    </r>
    <phoneticPr fontId="5"/>
  </si>
  <si>
    <r>
      <rPr>
        <sz val="11"/>
        <rFont val="ＭＳ Ｐゴシック"/>
        <family val="3"/>
        <charset val="128"/>
      </rPr>
      <t xml:space="preserve">２  特定事業所加算（Ⅱ）
</t>
    </r>
    <r>
      <rPr>
        <sz val="9"/>
        <rFont val="ＭＳ Ｐゴシック"/>
        <family val="3"/>
        <charset val="128"/>
      </rPr>
      <t xml:space="preserve">
</t>
    </r>
    <r>
      <rPr>
        <sz val="10"/>
        <rFont val="ＭＳ Ｐゴシック"/>
        <family val="3"/>
        <charset val="128"/>
      </rPr>
      <t>①ア、②～⑦
又は①ア、②～⑥と⑧と⑨アに適合</t>
    </r>
    <phoneticPr fontId="5"/>
  </si>
  <si>
    <r>
      <rPr>
        <sz val="11"/>
        <rFont val="ＭＳ Ｐゴシック"/>
        <family val="3"/>
        <charset val="128"/>
      </rPr>
      <t xml:space="preserve">３  特定事業所加算（Ⅲ）
</t>
    </r>
    <r>
      <rPr>
        <sz val="10"/>
        <rFont val="ＭＳ Ｐゴシック"/>
        <family val="3"/>
        <charset val="128"/>
      </rPr>
      <t xml:space="preserve">
①ア、②～⑥と⑩アに適合</t>
    </r>
    <phoneticPr fontId="5"/>
  </si>
  <si>
    <r>
      <rPr>
        <sz val="11"/>
        <rFont val="ＭＳ Ｐゴシック"/>
        <family val="3"/>
        <charset val="128"/>
      </rPr>
      <t xml:space="preserve">４  特定事業所加算（Ⅳ）
</t>
    </r>
    <r>
      <rPr>
        <sz val="10"/>
        <rFont val="ＭＳ Ｐゴシック"/>
        <family val="3"/>
        <charset val="128"/>
      </rPr>
      <t>①イと②～⑥及び⑨イと⑩イに適合</t>
    </r>
    <phoneticPr fontId="5"/>
  </si>
  <si>
    <t>算定する区分（Ⅰ～Ⅳ）に応じて、該当する各要件を確認の上、空欄に○をつけること。</t>
    <rPh sb="0" eb="2">
      <t>サンテイ</t>
    </rPh>
    <rPh sb="4" eb="6">
      <t>クブン</t>
    </rPh>
    <rPh sb="12" eb="13">
      <t>オウ</t>
    </rPh>
    <rPh sb="16" eb="18">
      <t>ガイトウ</t>
    </rPh>
    <rPh sb="24" eb="26">
      <t>カクニン</t>
    </rPh>
    <rPh sb="27" eb="28">
      <t>ウエ</t>
    </rPh>
    <phoneticPr fontId="5"/>
  </si>
  <si>
    <t>Ⅰ</t>
  </si>
  <si>
    <t>Ⅱ</t>
  </si>
  <si>
    <t>Ⅲ</t>
  </si>
  <si>
    <t>Ⅳ</t>
  </si>
  <si>
    <t>↓</t>
  </si>
  <si>
    <t>【体制要件】</t>
    <rPh sb="1" eb="5">
      <t>タイセイヨウケン</t>
    </rPh>
    <phoneticPr fontId="5"/>
  </si>
  <si>
    <t>①-ア　全ての居宅介護従業者に対して個別の研修計画を策定し、当該計画に従い、研修を実施している又は実施することが予定されている。</t>
    <rPh sb="4" eb="5">
      <t>スベ</t>
    </rPh>
    <rPh sb="15" eb="16">
      <t>タイ</t>
    </rPh>
    <rPh sb="18" eb="20">
      <t>コベツ</t>
    </rPh>
    <phoneticPr fontId="5"/>
  </si>
  <si>
    <t>①-イ　全てのサービス提供責任者に対して個別の研修計画を策定し、当該計画に従い、研修を実施している又は実施することが予定されている。</t>
    <rPh sb="20" eb="22">
      <t>コベツ</t>
    </rPh>
    <rPh sb="28" eb="30">
      <t>サクテイ</t>
    </rPh>
    <phoneticPr fontId="5"/>
  </si>
  <si>
    <t>②  居宅介護従業者の技術指導等を目的とした会議を定期的に開催している。</t>
    <phoneticPr fontId="5"/>
  </si>
  <si>
    <t>③  サービス提供責任者と居宅介護従業者との間の情報伝達及び報告体制を整備している。</t>
    <phoneticPr fontId="5"/>
  </si>
  <si>
    <t>④  居宅介護従業者に対する健康診断の定期的な実施体制を整備している。</t>
    <phoneticPr fontId="5"/>
  </si>
  <si>
    <t>⑤  緊急時等における対応方法を利用者に明示している。</t>
    <phoneticPr fontId="5"/>
  </si>
  <si>
    <t>⑥  新規に採用したすべての居宅介護従業者に対し、熟練した居宅介護従業者の同行による研修を実施している。</t>
    <phoneticPr fontId="5"/>
  </si>
  <si>
    <t>↓</t>
    <phoneticPr fontId="5"/>
  </si>
  <si>
    <r>
      <rPr>
        <b/>
        <sz val="12"/>
        <rFont val="ＭＳ Ｐゴシック"/>
        <family val="3"/>
        <charset val="128"/>
      </rPr>
      <t>【人材要件】</t>
    </r>
    <r>
      <rPr>
        <sz val="10"/>
        <rFont val="ＭＳ Ｐゴシック"/>
        <family val="3"/>
        <charset val="128"/>
      </rPr>
      <t xml:space="preserve">
⑦  居宅介護従業者に関する要件について</t>
    </r>
    <rPh sb="1" eb="5">
      <t>ジンザイヨウケン</t>
    </rPh>
    <phoneticPr fontId="5"/>
  </si>
  <si>
    <r>
      <t>　　（2）･（3）・(4)については</t>
    </r>
    <r>
      <rPr>
        <u val="double"/>
        <sz val="10"/>
        <color rgb="FFFF0000"/>
        <rFont val="ＭＳ Ｐゴシック"/>
        <family val="3"/>
        <charset val="128"/>
      </rPr>
      <t>いずれか</t>
    </r>
    <r>
      <rPr>
        <sz val="10"/>
        <rFont val="ＭＳ Ｐゴシック"/>
        <family val="3"/>
        <charset val="128"/>
      </rPr>
      <t>の記載で可。（１つでも満たせば可。）</t>
    </r>
    <rPh sb="37" eb="38">
      <t>カ</t>
    </rPh>
    <phoneticPr fontId="5"/>
  </si>
  <si>
    <t>常勤換算</t>
  </si>
  <si>
    <t>月延べサービス提供時間</t>
    <rPh sb="0" eb="1">
      <t>ツキ</t>
    </rPh>
    <rPh sb="1" eb="2">
      <t>ノ</t>
    </rPh>
    <phoneticPr fontId="5"/>
  </si>
  <si>
    <t>要件</t>
    <rPh sb="0" eb="2">
      <t>ヨウケン</t>
    </rPh>
    <phoneticPr fontId="5"/>
  </si>
  <si>
    <t>職員数</t>
  </si>
  <si>
    <t>（前年度又は前３月の平均値）</t>
    <rPh sb="1" eb="4">
      <t>ゼンネンド</t>
    </rPh>
    <rPh sb="4" eb="5">
      <t>マタ</t>
    </rPh>
    <phoneticPr fontId="5"/>
  </si>
  <si>
    <t>居宅介護従業者の総数</t>
  </si>
  <si>
    <t>人</t>
  </si>
  <si>
    <t>時間</t>
    <rPh sb="0" eb="2">
      <t>ジカン</t>
    </rPh>
    <phoneticPr fontId="5"/>
  </si>
  <si>
    <r>
      <t>(1)に占める(2)の割合が</t>
    </r>
    <r>
      <rPr>
        <sz val="10"/>
        <color rgb="FFFF0000"/>
        <rFont val="ＭＳ Ｐゴシック"/>
        <family val="3"/>
        <charset val="128"/>
      </rPr>
      <t>３０％</t>
    </r>
    <r>
      <rPr>
        <sz val="10"/>
        <color rgb="FF000000"/>
        <rFont val="ＭＳ Ｐゴシック"/>
        <family val="3"/>
        <charset val="128"/>
      </rPr>
      <t>以上</t>
    </r>
    <phoneticPr fontId="5"/>
  </si>
  <si>
    <t>（1）のうち介護福祉士の総数</t>
  </si>
  <si>
    <t>（1）のうち介護福祉士、実務者研修修了者、介護職員基礎研修課程修了者及び居宅介護従業者養成研修１級課程修了者の総数</t>
    <rPh sb="36" eb="40">
      <t>キョタクカイゴ</t>
    </rPh>
    <rPh sb="40" eb="43">
      <t>ジュウギョウシャ</t>
    </rPh>
    <rPh sb="43" eb="47">
      <t>ヨウセイケンシュウ</t>
    </rPh>
    <phoneticPr fontId="5"/>
  </si>
  <si>
    <r>
      <t>(1)に占める(3)の割合が</t>
    </r>
    <r>
      <rPr>
        <sz val="10"/>
        <color rgb="FFFF0000"/>
        <rFont val="ＭＳ Ｐゴシック"/>
        <family val="3"/>
        <charset val="128"/>
      </rPr>
      <t>５０％</t>
    </r>
    <r>
      <rPr>
        <sz val="10"/>
        <rFont val="ＭＳ Ｐゴシック"/>
        <family val="3"/>
        <charset val="128"/>
      </rPr>
      <t>以上</t>
    </r>
    <phoneticPr fontId="5"/>
  </si>
  <si>
    <t>前年度又は前３月の期間におけるサービス提供時間のうち、常勤の居宅介護従業者によるサービス提供の総時間数</t>
    <phoneticPr fontId="5"/>
  </si>
  <si>
    <r>
      <t>(1)に占める(4)の割合が</t>
    </r>
    <r>
      <rPr>
        <sz val="10"/>
        <color rgb="FFFF0000"/>
        <rFont val="ＭＳ Ｐゴシック"/>
        <family val="3"/>
        <charset val="128"/>
      </rPr>
      <t>４０％</t>
    </r>
    <r>
      <rPr>
        <sz val="10"/>
        <color rgb="FF000000"/>
        <rFont val="ＭＳ Ｐゴシック"/>
        <family val="3"/>
        <charset val="128"/>
      </rPr>
      <t>以上</t>
    </r>
    <phoneticPr fontId="5"/>
  </si>
  <si>
    <t>⑧</t>
    <phoneticPr fontId="5"/>
  </si>
  <si>
    <t>全てのサービス提供責任者が３年以上の介護等の実務経験を有する介護福祉士又は５年以上の実務経験を有する実務者研修修了者、介護職員基礎研修課程修了者若しくは居宅介護従事者養成研修１級課程修了者である。</t>
    <rPh sb="0" eb="1">
      <t>スベ</t>
    </rPh>
    <phoneticPr fontId="5"/>
  </si>
  <si>
    <t>⑨</t>
    <phoneticPr fontId="5"/>
  </si>
  <si>
    <t>ア</t>
    <phoneticPr fontId="5"/>
  </si>
  <si>
    <t>１人を超えるサービス提供責任者の配置が基準上必要とされている事業所は、常勤のサービス提供責任者を２人以上配置していること。（１人のサービス提供責任者の配置で足りる事業所は、○をつけてください。）
　　</t>
    <rPh sb="19" eb="22">
      <t>キジュンジョウ</t>
    </rPh>
    <rPh sb="22" eb="24">
      <t>ヒツヨウ</t>
    </rPh>
    <rPh sb="49" eb="50">
      <t>ニン</t>
    </rPh>
    <rPh sb="63" eb="64">
      <t>ニン</t>
    </rPh>
    <rPh sb="78" eb="79">
      <t>タ</t>
    </rPh>
    <rPh sb="81" eb="84">
      <t>ジギョウショ</t>
    </rPh>
    <phoneticPr fontId="5"/>
  </si>
  <si>
    <t>イ</t>
    <phoneticPr fontId="5"/>
  </si>
  <si>
    <t xml:space="preserve"> 基準上必要なサービス提供責任者の数が２人以下の事業所は、常勤のサービス提供責任者を配置し、かつ、基準を上回る数の常勤のサービス提供責任者を１人以上配置していること。</t>
    <phoneticPr fontId="5"/>
  </si>
  <si>
    <t>※前３月の平均値</t>
    <rPh sb="1" eb="2">
      <t>ゼン</t>
    </rPh>
    <rPh sb="3" eb="4">
      <t>ツキ</t>
    </rPh>
    <rPh sb="5" eb="8">
      <t>ヘイキンチ</t>
    </rPh>
    <phoneticPr fontId="5"/>
  </si>
  <si>
    <t>月延べサービス
提供時間</t>
    <rPh sb="0" eb="2">
      <t>ツキノ</t>
    </rPh>
    <rPh sb="8" eb="12">
      <t>テイキョウジカン</t>
    </rPh>
    <phoneticPr fontId="5"/>
  </si>
  <si>
    <t>時間</t>
    <phoneticPr fontId="5"/>
  </si>
  <si>
    <t>居宅介護従業者の数</t>
    <rPh sb="0" eb="7">
      <t>キョタクカイゴジュウギョウシャ</t>
    </rPh>
    <rPh sb="8" eb="9">
      <t>カズ</t>
    </rPh>
    <phoneticPr fontId="5"/>
  </si>
  <si>
    <t>月延べ利用者数</t>
    <rPh sb="0" eb="1">
      <t>ツキ</t>
    </rPh>
    <rPh sb="1" eb="2">
      <t>ノ</t>
    </rPh>
    <rPh sb="3" eb="7">
      <t>リヨウシャスウ</t>
    </rPh>
    <phoneticPr fontId="5"/>
  </si>
  <si>
    <t>職員数</t>
    <rPh sb="0" eb="3">
      <t>ショクインスウ</t>
    </rPh>
    <phoneticPr fontId="5"/>
  </si>
  <si>
    <t>常勤換算職員数</t>
    <rPh sb="0" eb="2">
      <t>ジョウキン</t>
    </rPh>
    <rPh sb="2" eb="4">
      <t>カンサン</t>
    </rPh>
    <rPh sb="4" eb="7">
      <t>ショクインスウ</t>
    </rPh>
    <phoneticPr fontId="5"/>
  </si>
  <si>
    <t>サービス提供責任者</t>
    <rPh sb="4" eb="6">
      <t>テイキョウ</t>
    </rPh>
    <rPh sb="6" eb="9">
      <t>セキニンシャ</t>
    </rPh>
    <phoneticPr fontId="5"/>
  </si>
  <si>
    <t>常勤</t>
    <rPh sb="0" eb="2">
      <t>ジョウキン</t>
    </rPh>
    <phoneticPr fontId="5"/>
  </si>
  <si>
    <t>人</t>
    <rPh sb="0" eb="1">
      <t>ニン</t>
    </rPh>
    <phoneticPr fontId="5"/>
  </si>
  <si>
    <t>非常勤</t>
    <rPh sb="0" eb="3">
      <t>ヒジョウキン</t>
    </rPh>
    <phoneticPr fontId="5"/>
  </si>
  <si>
    <t>【重度障害者対応要件】</t>
    <rPh sb="1" eb="6">
      <t>ジュウドショウガイシャ</t>
    </rPh>
    <rPh sb="6" eb="10">
      <t>タイオウヨウケン</t>
    </rPh>
    <phoneticPr fontId="5"/>
  </si>
  <si>
    <t>⑩</t>
    <phoneticPr fontId="5"/>
  </si>
  <si>
    <t>前年度又は前３月の期間における利用者の総数のうち、障害支援区分５以上である者、たんの吸引等を必要とする者、重症心身障害児及び医療的ケア児の占める割合が３０％以上</t>
    <phoneticPr fontId="5"/>
  </si>
  <si>
    <t>前年度又は前３月の期間における利用者の総数のうち、障害支援区分４以上である者、たんの吸引等を必要とする者、重症心身障害児及び医療的ケア児が占める割合が５０％以上</t>
    <phoneticPr fontId="5"/>
  </si>
  <si>
    <t>備考</t>
    <rPh sb="0" eb="2">
      <t>ビコウ</t>
    </rPh>
    <phoneticPr fontId="5"/>
  </si>
  <si>
    <t>　「異動区分」、「届出項目」欄については、該当する番号に○を付してください。</t>
    <phoneticPr fontId="5"/>
  </si>
  <si>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5"/>
  </si>
  <si>
    <t>それぞれの要件について根拠となる（要件を満たすことがわかる）書類も提出してください。</t>
    <phoneticPr fontId="5"/>
  </si>
  <si>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5"/>
  </si>
  <si>
    <t>（別紙22）</t>
    <rPh sb="1" eb="3">
      <t>ベッシ</t>
    </rPh>
    <phoneticPr fontId="5"/>
  </si>
  <si>
    <r>
      <rPr>
        <sz val="11"/>
        <rFont val="ＭＳ Ｐゴシック"/>
        <family val="3"/>
        <charset val="128"/>
      </rPr>
      <t>１  特定事業所加算（Ⅰ）</t>
    </r>
    <r>
      <rPr>
        <sz val="10"/>
        <rFont val="ＭＳ Ｐゴシック"/>
        <family val="3"/>
        <charset val="128"/>
      </rPr>
      <t xml:space="preserve">
①～⑪全てに適合</t>
    </r>
    <rPh sb="18" eb="19">
      <t>スベ</t>
    </rPh>
    <rPh sb="21" eb="23">
      <t>テキゴウ</t>
    </rPh>
    <phoneticPr fontId="5"/>
  </si>
  <si>
    <r>
      <rPr>
        <sz val="11"/>
        <rFont val="ＭＳ Ｐゴシック"/>
        <family val="3"/>
        <charset val="128"/>
      </rPr>
      <t xml:space="preserve">２  特定事業所加算（Ⅱ）
</t>
    </r>
    <r>
      <rPr>
        <sz val="9"/>
        <rFont val="ＭＳ Ｐゴシック"/>
        <family val="3"/>
        <charset val="128"/>
      </rPr>
      <t xml:space="preserve">
</t>
    </r>
    <r>
      <rPr>
        <sz val="10"/>
        <rFont val="ＭＳ Ｐゴシック"/>
        <family val="3"/>
        <charset val="128"/>
      </rPr>
      <t>①～⑦と⑧
又は①～⑦、⑨、⑩に適合</t>
    </r>
    <phoneticPr fontId="5"/>
  </si>
  <si>
    <r>
      <rPr>
        <sz val="11"/>
        <rFont val="ＭＳ Ｐゴシック"/>
        <family val="3"/>
        <charset val="128"/>
      </rPr>
      <t xml:space="preserve">３  特定事業所加算（Ⅲ）
</t>
    </r>
    <r>
      <rPr>
        <sz val="10"/>
        <rFont val="ＭＳ Ｐゴシック"/>
        <family val="3"/>
        <charset val="128"/>
      </rPr>
      <t xml:space="preserve">
①～⑦と⑪に適合</t>
    </r>
    <phoneticPr fontId="5"/>
  </si>
  <si>
    <t>算定する区分（Ⅰ～Ⅲ）に応じて、該当する各要件を確認の上、空欄に○をつけること。</t>
    <rPh sb="0" eb="2">
      <t>サンテイ</t>
    </rPh>
    <rPh sb="4" eb="6">
      <t>クブン</t>
    </rPh>
    <rPh sb="12" eb="13">
      <t>オウ</t>
    </rPh>
    <rPh sb="16" eb="18">
      <t>ガイトウ</t>
    </rPh>
    <rPh sb="24" eb="26">
      <t>カクニン</t>
    </rPh>
    <rPh sb="27" eb="28">
      <t>ウエ</t>
    </rPh>
    <phoneticPr fontId="5"/>
  </si>
  <si>
    <t>①　全ての重度訪問介護従業者に対して個別の研修計画を策定し、当該計画に従い、研修を実施している又は実施することが予定されている。</t>
    <rPh sb="2" eb="3">
      <t>スベ</t>
    </rPh>
    <rPh sb="5" eb="9">
      <t>ジュウドホウモン</t>
    </rPh>
    <rPh sb="15" eb="16">
      <t>タイ</t>
    </rPh>
    <rPh sb="18" eb="20">
      <t>コベツ</t>
    </rPh>
    <phoneticPr fontId="5"/>
  </si>
  <si>
    <t>②  重度訪問介護従業者の技術指導等を目的とした会議を定期的に開催している。</t>
    <phoneticPr fontId="5"/>
  </si>
  <si>
    <t>③  サービス提供責任者と重度訪問介護従業者との間の情報伝達及び報告体制を整備している。</t>
    <phoneticPr fontId="5"/>
  </si>
  <si>
    <t>④  重度訪問介護従業者に対する健康診断の定期的な実施体制を整備している。</t>
    <phoneticPr fontId="5"/>
  </si>
  <si>
    <t>⑥  新規に採用したすべての重度訪問介護従業者に対し、熟練した重度訪問介護従業者の同行による研修を実施している。</t>
    <phoneticPr fontId="5"/>
  </si>
  <si>
    <r>
      <t>⑦　重度訪問介護従業者の</t>
    </r>
    <r>
      <rPr>
        <b/>
        <u val="double"/>
        <sz val="10"/>
        <rFont val="ＭＳ Ｐゴシック"/>
        <family val="3"/>
        <charset val="128"/>
      </rPr>
      <t>常時</t>
    </r>
    <r>
      <rPr>
        <sz val="10"/>
        <rFont val="ＭＳ Ｐゴシック"/>
        <family val="3"/>
        <charset val="128"/>
      </rPr>
      <t>派遣が可能となっており、</t>
    </r>
    <r>
      <rPr>
        <b/>
        <u val="double"/>
        <sz val="10"/>
        <rFont val="ＭＳ Ｐゴシック"/>
        <family val="3"/>
        <charset val="128"/>
      </rPr>
      <t>現に</t>
    </r>
    <r>
      <rPr>
        <sz val="10"/>
        <rFont val="ＭＳ Ｐゴシック"/>
        <family val="3"/>
        <charset val="128"/>
      </rPr>
      <t>深夜帯も含めてサービス提供している。</t>
    </r>
    <phoneticPr fontId="5"/>
  </si>
  <si>
    <r>
      <rPr>
        <b/>
        <sz val="12"/>
        <rFont val="ＭＳ Ｐゴシック"/>
        <family val="3"/>
        <charset val="128"/>
      </rPr>
      <t>【人材要件】</t>
    </r>
    <r>
      <rPr>
        <sz val="10"/>
        <rFont val="ＭＳ Ｐゴシック"/>
        <family val="3"/>
        <charset val="128"/>
      </rPr>
      <t xml:space="preserve">
⑧  重度訪問介護従業者に関する要件について</t>
    </r>
    <rPh sb="1" eb="5">
      <t>ジンザイヨウケン</t>
    </rPh>
    <phoneticPr fontId="5"/>
  </si>
  <si>
    <t>重度訪問介護従業者の総数</t>
    <rPh sb="0" eb="4">
      <t>ジュウドホウモン</t>
    </rPh>
    <phoneticPr fontId="5"/>
  </si>
  <si>
    <t>前年度又は前３月の期間におけるサービス提供時間のうち、常勤の重度訪問介護従業者によるサービス提供の総時間数</t>
    <rPh sb="30" eb="34">
      <t>ジュウドホウモン</t>
    </rPh>
    <phoneticPr fontId="5"/>
  </si>
  <si>
    <t>全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である。</t>
    <phoneticPr fontId="5"/>
  </si>
  <si>
    <t>重度訪問介護従業者の数</t>
    <rPh sb="0" eb="2">
      <t>ジュウド</t>
    </rPh>
    <rPh sb="2" eb="4">
      <t>ホウモン</t>
    </rPh>
    <rPh sb="4" eb="6">
      <t>カイゴ</t>
    </rPh>
    <rPh sb="6" eb="9">
      <t>ジュウギョウシャ</t>
    </rPh>
    <rPh sb="10" eb="11">
      <t>カズ</t>
    </rPh>
    <phoneticPr fontId="5"/>
  </si>
  <si>
    <t>⑪</t>
    <phoneticPr fontId="5"/>
  </si>
  <si>
    <t>前年度又は前３月の期間における利用者（障害児を除く）の総数のうち、障害支援区分５以上である者及びたんの吸引等を必要とする者が占める割合が50％以上</t>
    <phoneticPr fontId="5"/>
  </si>
  <si>
    <t>（別紙23）</t>
    <rPh sb="1" eb="3">
      <t>ベッシ</t>
    </rPh>
    <phoneticPr fontId="5"/>
  </si>
  <si>
    <t>①-ア　全ての同行援護従業者に対して個別の研修計画を策定し、当該計画に従い、研修を実施している又は実施することが予定されている。</t>
    <rPh sb="4" eb="5">
      <t>スベ</t>
    </rPh>
    <rPh sb="15" eb="16">
      <t>タイ</t>
    </rPh>
    <rPh sb="18" eb="20">
      <t>コベツ</t>
    </rPh>
    <phoneticPr fontId="5"/>
  </si>
  <si>
    <t>②  同行援護従業者の技術指導等を目的とした会議を定期的に開催している。</t>
    <phoneticPr fontId="5"/>
  </si>
  <si>
    <t>③  サービス提供責任者と同行援護従業者との間の情報伝達及び報告体制を整備している。</t>
    <phoneticPr fontId="5"/>
  </si>
  <si>
    <t>④  同行援護従業者に対する健康診断の定期的な実施体制を整備している。</t>
    <phoneticPr fontId="5"/>
  </si>
  <si>
    <t>⑥  新規に採用したすべての同行援護従業者に対し、熟練した同行援護従業者の同行による研修を実施している。</t>
    <phoneticPr fontId="5"/>
  </si>
  <si>
    <r>
      <rPr>
        <b/>
        <sz val="12"/>
        <rFont val="ＭＳ Ｐゴシック"/>
        <family val="3"/>
        <charset val="128"/>
      </rPr>
      <t>【人材要件】</t>
    </r>
    <r>
      <rPr>
        <sz val="10"/>
        <rFont val="ＭＳ Ｐゴシック"/>
        <family val="3"/>
        <charset val="128"/>
      </rPr>
      <t xml:space="preserve">
⑦  同行援護従業者に関する要件について</t>
    </r>
    <rPh sb="1" eb="5">
      <t>ジンザイヨウケン</t>
    </rPh>
    <phoneticPr fontId="5"/>
  </si>
  <si>
    <r>
      <t>　　（2）～（6）については</t>
    </r>
    <r>
      <rPr>
        <u val="double"/>
        <sz val="10"/>
        <color rgb="FFFF0000"/>
        <rFont val="ＭＳ Ｐゴシック"/>
        <family val="3"/>
        <charset val="128"/>
      </rPr>
      <t>いずれか</t>
    </r>
    <r>
      <rPr>
        <sz val="10"/>
        <rFont val="ＭＳ Ｐゴシック"/>
        <family val="3"/>
        <charset val="128"/>
      </rPr>
      <t>の記載で可。（１つでも満たせば可。）</t>
    </r>
    <rPh sb="33" eb="34">
      <t>カ</t>
    </rPh>
    <phoneticPr fontId="5"/>
  </si>
  <si>
    <t>同行援護従業者の総数</t>
    <rPh sb="0" eb="4">
      <t>ドウコウエンゴ</t>
    </rPh>
    <phoneticPr fontId="5"/>
  </si>
  <si>
    <t>前年度又は前３月の期間におけるサービス提供時間のうち、常勤の同行援護従業者によるサービス提供の総時間数</t>
    <rPh sb="30" eb="34">
      <t>ドウコウエンゴ</t>
    </rPh>
    <phoneticPr fontId="5"/>
  </si>
  <si>
    <t>(1)のうち同行援護従業者養成研修及び国立リハビリテーションセンター学院視覚障害学科修了者等の総数</t>
    <phoneticPr fontId="5"/>
  </si>
  <si>
    <r>
      <t>(1)に占める(5)の割合が</t>
    </r>
    <r>
      <rPr>
        <sz val="10"/>
        <color rgb="FFFF0000"/>
        <rFont val="ＭＳ Ｐゴシック"/>
        <family val="3"/>
        <charset val="128"/>
      </rPr>
      <t>３０％</t>
    </r>
    <r>
      <rPr>
        <sz val="10"/>
        <color rgb="FF000000"/>
        <rFont val="ＭＳ Ｐゴシック"/>
        <family val="3"/>
        <charset val="128"/>
      </rPr>
      <t>以上</t>
    </r>
    <phoneticPr fontId="5"/>
  </si>
  <si>
    <t>(1)のうち盲ろう者向け通訳・介助員で、同行援護従業者の要件を満たしている者の総数</t>
    <phoneticPr fontId="5"/>
  </si>
  <si>
    <r>
      <t>(1)に占める(6)の割合が</t>
    </r>
    <r>
      <rPr>
        <sz val="10"/>
        <color rgb="FFFF0000"/>
        <rFont val="ＭＳ Ｐゴシック"/>
        <family val="3"/>
        <charset val="128"/>
      </rPr>
      <t>２０％</t>
    </r>
    <r>
      <rPr>
        <sz val="10"/>
        <color rgb="FF000000"/>
        <rFont val="ＭＳ Ｐゴシック"/>
        <family val="3"/>
        <charset val="128"/>
      </rPr>
      <t>以上</t>
    </r>
    <phoneticPr fontId="5"/>
  </si>
  <si>
    <t>全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である。</t>
    <phoneticPr fontId="5"/>
  </si>
  <si>
    <t>同行援護従業者の数</t>
    <rPh sb="0" eb="2">
      <t>ドウコウ</t>
    </rPh>
    <rPh sb="2" eb="4">
      <t>エンゴ</t>
    </rPh>
    <rPh sb="4" eb="7">
      <t>ジュウギョウシャ</t>
    </rPh>
    <rPh sb="8" eb="9">
      <t>カズ</t>
    </rPh>
    <phoneticPr fontId="5"/>
  </si>
  <si>
    <t>前年度又は前３月の期間における利用者（障害児を除く）の総数のうち、障害支援区分５以上である者及びたんの吸引等を必要とする者が占める割合が30％以上</t>
    <phoneticPr fontId="5"/>
  </si>
  <si>
    <t>前年度又は前３月の期間における利用者（障害児を除く）の総数のうち、障害支援区分４以上である者及びたんの吸引等を必要とする者が占める割合が50％以上</t>
    <phoneticPr fontId="5"/>
  </si>
  <si>
    <t>（別紙24-1）</t>
    <rPh sb="1" eb="3">
      <t>ベッシ</t>
    </rPh>
    <phoneticPr fontId="5"/>
  </si>
  <si>
    <t>①-ア　全ての行動援護従業者に対して個別の研修計画を策定し、当該計画に従い、研修を実施している又は実施することが予定されている。</t>
    <rPh sb="4" eb="5">
      <t>スベ</t>
    </rPh>
    <rPh sb="15" eb="16">
      <t>タイ</t>
    </rPh>
    <rPh sb="18" eb="20">
      <t>コベツ</t>
    </rPh>
    <phoneticPr fontId="5"/>
  </si>
  <si>
    <t>②  行動援護従業者の技術指導等を目的とした会議を定期的に開催している。</t>
    <phoneticPr fontId="5"/>
  </si>
  <si>
    <t>③  サービス提供責任者と行動援護従業者との間の情報伝達及び報告体制を整備している。</t>
    <phoneticPr fontId="5"/>
  </si>
  <si>
    <t>④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5"/>
  </si>
  <si>
    <t>⑤  行動援護従業者に対する健康診断の定期的な実施体制を整備している。</t>
    <phoneticPr fontId="5"/>
  </si>
  <si>
    <t>⑥  緊急時等における対応方法を利用者に明示している。</t>
    <phoneticPr fontId="5"/>
  </si>
  <si>
    <t>⑦  新規に採用したすべての行動援護従業者に対し、熟練した行動援護従業者の同行による研修を実施している。</t>
    <phoneticPr fontId="5"/>
  </si>
  <si>
    <r>
      <rPr>
        <b/>
        <sz val="12"/>
        <rFont val="ＭＳ Ｐゴシック"/>
        <family val="3"/>
        <charset val="128"/>
      </rPr>
      <t>【人材要件】</t>
    </r>
    <r>
      <rPr>
        <sz val="10"/>
        <rFont val="ＭＳ Ｐゴシック"/>
        <family val="3"/>
        <charset val="128"/>
      </rPr>
      <t xml:space="preserve">
⑧  行動援護従業者に関する要件について</t>
    </r>
    <rPh sb="1" eb="5">
      <t>ジンザイヨウケン</t>
    </rPh>
    <phoneticPr fontId="5"/>
  </si>
  <si>
    <r>
      <t>　　（2）～（5）については</t>
    </r>
    <r>
      <rPr>
        <u val="double"/>
        <sz val="10"/>
        <color rgb="FFFF0000"/>
        <rFont val="ＭＳ Ｐゴシック"/>
        <family val="3"/>
        <charset val="128"/>
      </rPr>
      <t>いずれか</t>
    </r>
    <r>
      <rPr>
        <sz val="10"/>
        <rFont val="ＭＳ Ｐゴシック"/>
        <family val="3"/>
        <charset val="128"/>
      </rPr>
      <t>の記載で可。（１つでも満たせば可。）</t>
    </r>
    <rPh sb="33" eb="34">
      <t>カ</t>
    </rPh>
    <phoneticPr fontId="5"/>
  </si>
  <si>
    <t>常勤換算職員数</t>
    <rPh sb="4" eb="7">
      <t>ショクインスウ</t>
    </rPh>
    <phoneticPr fontId="5"/>
  </si>
  <si>
    <t>※（5）に限り実人員数</t>
    <rPh sb="5" eb="6">
      <t>カギ</t>
    </rPh>
    <rPh sb="7" eb="11">
      <t>ジツジンインスウ</t>
    </rPh>
    <phoneticPr fontId="5"/>
  </si>
  <si>
    <t>行動援護従業者の総数</t>
    <phoneticPr fontId="5"/>
  </si>
  <si>
    <t>前年度又は前３月の期間におけるサービス提供時間のうち、常勤の行動援護従業者によるサービス提供の総時間数</t>
    <phoneticPr fontId="5"/>
  </si>
  <si>
    <t>サービス提供責任者のうち中核的人材養成研修を修了した者</t>
    <phoneticPr fontId="5"/>
  </si>
  <si>
    <r>
      <rPr>
        <sz val="10"/>
        <color rgb="FFFF0000"/>
        <rFont val="ＭＳ Ｐゴシック"/>
        <family val="3"/>
        <charset val="128"/>
      </rPr>
      <t>１人</t>
    </r>
    <r>
      <rPr>
        <sz val="10"/>
        <color rgb="FF000000"/>
        <rFont val="ＭＳ Ｐゴシック"/>
        <family val="3"/>
        <charset val="128"/>
      </rPr>
      <t xml:space="preserve">以上
</t>
    </r>
    <r>
      <rPr>
        <sz val="9"/>
        <color rgb="FF000000"/>
        <rFont val="ＭＳ Ｐゴシック"/>
        <family val="3"/>
        <charset val="128"/>
      </rPr>
      <t>※常勤換算数ではなく、実人員数</t>
    </r>
    <rPh sb="0" eb="4">
      <t>ヒトリイジョウ</t>
    </rPh>
    <rPh sb="6" eb="8">
      <t>ジョウキン</t>
    </rPh>
    <rPh sb="8" eb="11">
      <t>カンサンスウ</t>
    </rPh>
    <rPh sb="16" eb="20">
      <t>ジツジンインスウ</t>
    </rPh>
    <phoneticPr fontId="5"/>
  </si>
  <si>
    <t>行動援護従業者の数</t>
    <rPh sb="0" eb="2">
      <t>コウドウ</t>
    </rPh>
    <rPh sb="2" eb="4">
      <t>エンゴ</t>
    </rPh>
    <rPh sb="4" eb="7">
      <t>ジュウギョウシャ</t>
    </rPh>
    <rPh sb="8" eb="9">
      <t>カズ</t>
    </rPh>
    <phoneticPr fontId="5"/>
  </si>
  <si>
    <t>前年度又は前３月の期間における利用者（障害児を除く）の総数のうち、障害支援区分５以上である者、たんの吸引等を必要とする者及び行動関連項目合計点数が18点以上である者が占める割合が30％以上</t>
    <phoneticPr fontId="5"/>
  </si>
  <si>
    <t>送迎加算Ⅰ・Ⅱ算定確認票(ｖｅｒ.4）</t>
    <rPh sb="0" eb="2">
      <t>ソウゲイ</t>
    </rPh>
    <rPh sb="2" eb="4">
      <t>カサン</t>
    </rPh>
    <rPh sb="7" eb="9">
      <t>サンテイ</t>
    </rPh>
    <rPh sb="9" eb="11">
      <t>カクニン</t>
    </rPh>
    <rPh sb="11" eb="12">
      <t>ヒョウ</t>
    </rPh>
    <phoneticPr fontId="30"/>
  </si>
  <si>
    <t xml:space="preserve">  対象事業：
  生活介護・自立訓練・就労移行支援・
  就労継続支援A型/B型</t>
    <rPh sb="2" eb="4">
      <t>タイショウ</t>
    </rPh>
    <rPh sb="4" eb="6">
      <t>ジギョウ</t>
    </rPh>
    <rPh sb="10" eb="12">
      <t>セイカツ</t>
    </rPh>
    <rPh sb="12" eb="14">
      <t>カイゴ</t>
    </rPh>
    <rPh sb="15" eb="17">
      <t>ジリツ</t>
    </rPh>
    <rPh sb="17" eb="19">
      <t>クンレン</t>
    </rPh>
    <rPh sb="20" eb="22">
      <t>シュウロウ</t>
    </rPh>
    <rPh sb="22" eb="24">
      <t>イコウ</t>
    </rPh>
    <rPh sb="24" eb="26">
      <t>シエン</t>
    </rPh>
    <rPh sb="30" eb="32">
      <t>シュウロウ</t>
    </rPh>
    <rPh sb="32" eb="34">
      <t>ケイゾク</t>
    </rPh>
    <rPh sb="34" eb="36">
      <t>シエン</t>
    </rPh>
    <rPh sb="37" eb="38">
      <t>ガタ</t>
    </rPh>
    <rPh sb="40" eb="41">
      <t>ガタ</t>
    </rPh>
    <phoneticPr fontId="30"/>
  </si>
  <si>
    <t>事業所番号</t>
    <rPh sb="0" eb="2">
      <t>ジギョウ</t>
    </rPh>
    <rPh sb="2" eb="3">
      <t>ショ</t>
    </rPh>
    <rPh sb="3" eb="5">
      <t>バンゴウ</t>
    </rPh>
    <phoneticPr fontId="30"/>
  </si>
  <si>
    <t>事業所名</t>
    <rPh sb="0" eb="3">
      <t>ジギョウショ</t>
    </rPh>
    <rPh sb="3" eb="4">
      <t>メイ</t>
    </rPh>
    <phoneticPr fontId="30"/>
  </si>
  <si>
    <r>
      <t>送迎加算ⅠまたはⅡの対象となるサービスの利用</t>
    </r>
    <r>
      <rPr>
        <sz val="12"/>
        <color indexed="8"/>
        <rFont val="MS UI Gothic"/>
        <family val="3"/>
        <charset val="128"/>
      </rPr>
      <t>定員数</t>
    </r>
    <rPh sb="0" eb="2">
      <t>ソウゲイ</t>
    </rPh>
    <rPh sb="2" eb="4">
      <t>カサン</t>
    </rPh>
    <rPh sb="10" eb="12">
      <t>タイショウ</t>
    </rPh>
    <rPh sb="20" eb="22">
      <t>リヨウ</t>
    </rPh>
    <rPh sb="22" eb="24">
      <t>テイイン</t>
    </rPh>
    <rPh sb="24" eb="25">
      <t>スウ</t>
    </rPh>
    <phoneticPr fontId="30"/>
  </si>
  <si>
    <t>人</t>
    <rPh sb="0" eb="1">
      <t>ニン</t>
    </rPh>
    <phoneticPr fontId="30"/>
  </si>
  <si>
    <t>←</t>
    <phoneticPr fontId="30"/>
  </si>
  <si>
    <t>多機能型事業所の場合は、対象となるサービスの利用定員の合計を記載してください。</t>
    <rPh sb="0" eb="4">
      <t>タキノウガタ</t>
    </rPh>
    <rPh sb="4" eb="7">
      <t>ジギョウショ</t>
    </rPh>
    <rPh sb="8" eb="10">
      <t>バアイ</t>
    </rPh>
    <rPh sb="12" eb="14">
      <t>タイショウ</t>
    </rPh>
    <rPh sb="22" eb="24">
      <t>リヨウ</t>
    </rPh>
    <rPh sb="24" eb="26">
      <t>テイイン</t>
    </rPh>
    <rPh sb="27" eb="29">
      <t>ゴウケイ</t>
    </rPh>
    <rPh sb="30" eb="32">
      <t>キサイ</t>
    </rPh>
    <phoneticPr fontId="30"/>
  </si>
  <si>
    <t>算定を届け出ている送迎加算の種別（ⅠまたはⅡのいずれか）</t>
    <rPh sb="0" eb="2">
      <t>サンテイ</t>
    </rPh>
    <rPh sb="3" eb="4">
      <t>トド</t>
    </rPh>
    <rPh sb="5" eb="6">
      <t>デ</t>
    </rPh>
    <rPh sb="9" eb="11">
      <t>ソウゲイ</t>
    </rPh>
    <rPh sb="11" eb="13">
      <t>カサン</t>
    </rPh>
    <rPh sb="14" eb="16">
      <t>シュベツ</t>
    </rPh>
    <phoneticPr fontId="30"/>
  </si>
  <si>
    <t>ⅠまたはⅡのいずれかを記載してください</t>
    <rPh sb="11" eb="13">
      <t>キサイ</t>
    </rPh>
    <phoneticPr fontId="30"/>
  </si>
  <si>
    <r>
      <t>　　送迎加算　Ⅰ　…　1回の送迎につき平均10人以上が利用し※、</t>
    </r>
    <r>
      <rPr>
        <b/>
        <sz val="12"/>
        <color indexed="8"/>
        <rFont val="MS UI Gothic"/>
        <family val="3"/>
        <charset val="128"/>
      </rPr>
      <t>かつ</t>
    </r>
    <r>
      <rPr>
        <sz val="11"/>
        <color indexed="8"/>
        <rFont val="MS UI Gothic"/>
        <family val="3"/>
        <charset val="128"/>
      </rPr>
      <t>、週3回以上の送迎を実施している場合に算定可能。
　　　　　　　　　　　　　　　（※利用定員が20人未満の事業所にあっては、平均的に50/100以上が利用している場合に算定可能）
　　送迎加算　Ⅱ　…　1回の送迎につき平均10人以上が利用し※、</t>
    </r>
    <r>
      <rPr>
        <b/>
        <sz val="12"/>
        <color indexed="8"/>
        <rFont val="MS UI Gothic"/>
        <family val="3"/>
        <charset val="128"/>
      </rPr>
      <t>または</t>
    </r>
    <r>
      <rPr>
        <sz val="11"/>
        <color indexed="8"/>
        <rFont val="MS UI Gothic"/>
        <family val="3"/>
        <charset val="128"/>
      </rPr>
      <t>、週3回以上の送迎を実施している場合に算定可能。
　　　　　　　　　　　　　　　（※利用定員が20人未満の事業所にあっては、平均的に50/100以上が利用している場合に算定可能）</t>
    </r>
    <rPh sb="2" eb="4">
      <t>ソウゲイ</t>
    </rPh>
    <rPh sb="4" eb="6">
      <t>カサン</t>
    </rPh>
    <rPh sb="12" eb="13">
      <t>カイ</t>
    </rPh>
    <rPh sb="14" eb="16">
      <t>ソウゲイ</t>
    </rPh>
    <rPh sb="19" eb="21">
      <t>ヘイキン</t>
    </rPh>
    <rPh sb="23" eb="26">
      <t>ニンイジョウ</t>
    </rPh>
    <rPh sb="27" eb="29">
      <t>リヨウ</t>
    </rPh>
    <rPh sb="35" eb="36">
      <t>シュウ</t>
    </rPh>
    <rPh sb="37" eb="40">
      <t>カイイジョウ</t>
    </rPh>
    <rPh sb="41" eb="43">
      <t>ソウゲイ</t>
    </rPh>
    <rPh sb="44" eb="46">
      <t>ジッシ</t>
    </rPh>
    <rPh sb="50" eb="52">
      <t>バアイ</t>
    </rPh>
    <rPh sb="53" eb="55">
      <t>サンテイ</t>
    </rPh>
    <rPh sb="55" eb="57">
      <t>カノウ</t>
    </rPh>
    <rPh sb="76" eb="78">
      <t>リヨウ</t>
    </rPh>
    <rPh sb="78" eb="80">
      <t>テイイン</t>
    </rPh>
    <rPh sb="83" eb="84">
      <t>ニン</t>
    </rPh>
    <rPh sb="84" eb="86">
      <t>ミマン</t>
    </rPh>
    <rPh sb="87" eb="90">
      <t>ジギョウショ</t>
    </rPh>
    <rPh sb="96" eb="98">
      <t>ヘイキン</t>
    </rPh>
    <rPh sb="98" eb="99">
      <t>テキ</t>
    </rPh>
    <rPh sb="106" eb="108">
      <t>イジョウ</t>
    </rPh>
    <rPh sb="109" eb="111">
      <t>リヨウ</t>
    </rPh>
    <rPh sb="115" eb="117">
      <t>バアイ</t>
    </rPh>
    <rPh sb="118" eb="120">
      <t>サンテイ</t>
    </rPh>
    <rPh sb="120" eb="122">
      <t>カノウ</t>
    </rPh>
    <rPh sb="127" eb="129">
      <t>ソウゲイ</t>
    </rPh>
    <rPh sb="129" eb="131">
      <t>カサン</t>
    </rPh>
    <phoneticPr fontId="30"/>
  </si>
  <si>
    <t>サービス提供年月</t>
    <rPh sb="4" eb="6">
      <t>テイキョウ</t>
    </rPh>
    <rPh sb="6" eb="8">
      <t>ネンゲツ</t>
    </rPh>
    <phoneticPr fontId="30"/>
  </si>
  <si>
    <t>年</t>
    <rPh sb="0" eb="1">
      <t>ネン</t>
    </rPh>
    <phoneticPr fontId="30"/>
  </si>
  <si>
    <t>月</t>
    <rPh sb="0" eb="1">
      <t>ガツ</t>
    </rPh>
    <phoneticPr fontId="30"/>
  </si>
  <si>
    <t>週</t>
    <rPh sb="0" eb="1">
      <t>シュウ</t>
    </rPh>
    <phoneticPr fontId="30"/>
  </si>
  <si>
    <t>1週目</t>
    <rPh sb="1" eb="2">
      <t>シュウ</t>
    </rPh>
    <rPh sb="2" eb="3">
      <t>メ</t>
    </rPh>
    <phoneticPr fontId="30"/>
  </si>
  <si>
    <t>2週目</t>
    <rPh sb="1" eb="2">
      <t>シュウ</t>
    </rPh>
    <rPh sb="2" eb="3">
      <t>メ</t>
    </rPh>
    <phoneticPr fontId="30"/>
  </si>
  <si>
    <t>3週目</t>
    <rPh sb="1" eb="2">
      <t>シュウ</t>
    </rPh>
    <rPh sb="2" eb="3">
      <t>メ</t>
    </rPh>
    <phoneticPr fontId="30"/>
  </si>
  <si>
    <t>4週目</t>
    <rPh sb="1" eb="2">
      <t>シュウ</t>
    </rPh>
    <rPh sb="2" eb="3">
      <t>メ</t>
    </rPh>
    <phoneticPr fontId="30"/>
  </si>
  <si>
    <t>5週目</t>
    <rPh sb="1" eb="2">
      <t>シュウ</t>
    </rPh>
    <rPh sb="2" eb="3">
      <t>メ</t>
    </rPh>
    <phoneticPr fontId="30"/>
  </si>
  <si>
    <t>6週目</t>
    <rPh sb="1" eb="2">
      <t>シュウ</t>
    </rPh>
    <rPh sb="2" eb="3">
      <t>メ</t>
    </rPh>
    <phoneticPr fontId="30"/>
  </si>
  <si>
    <t>曜日</t>
    <rPh sb="0" eb="2">
      <t>ヨウビ</t>
    </rPh>
    <phoneticPr fontId="30"/>
  </si>
  <si>
    <t>月</t>
    <rPh sb="0" eb="1">
      <t>ゲツ</t>
    </rPh>
    <phoneticPr fontId="30"/>
  </si>
  <si>
    <t>火</t>
  </si>
  <si>
    <t>水</t>
  </si>
  <si>
    <t>木</t>
  </si>
  <si>
    <t>金</t>
  </si>
  <si>
    <t>土</t>
  </si>
  <si>
    <t>日</t>
  </si>
  <si>
    <t>月</t>
  </si>
  <si>
    <t>日付</t>
    <rPh sb="0" eb="2">
      <t>ヒヅケ</t>
    </rPh>
    <phoneticPr fontId="30"/>
  </si>
  <si>
    <t>利用人数</t>
    <rPh sb="0" eb="2">
      <t>リヨウ</t>
    </rPh>
    <rPh sb="2" eb="4">
      <t>ニンズウ</t>
    </rPh>
    <phoneticPr fontId="30"/>
  </si>
  <si>
    <t>往（迎）</t>
    <rPh sb="0" eb="1">
      <t>オウ</t>
    </rPh>
    <rPh sb="2" eb="3">
      <t>ムカ</t>
    </rPh>
    <phoneticPr fontId="30"/>
  </si>
  <si>
    <t>復（送）</t>
    <rPh sb="0" eb="1">
      <t>フク</t>
    </rPh>
    <rPh sb="2" eb="3">
      <t>オク</t>
    </rPh>
    <phoneticPr fontId="30"/>
  </si>
  <si>
    <t>計</t>
    <rPh sb="0" eb="1">
      <t>ケイ</t>
    </rPh>
    <phoneticPr fontId="30"/>
  </si>
  <si>
    <t>実施回数（1日当たり）</t>
    <rPh sb="0" eb="2">
      <t>ジッシ</t>
    </rPh>
    <rPh sb="2" eb="4">
      <t>カイスウ</t>
    </rPh>
    <rPh sb="6" eb="7">
      <t>ヒ</t>
    </rPh>
    <rPh sb="7" eb="8">
      <t>ア</t>
    </rPh>
    <phoneticPr fontId="30"/>
  </si>
  <si>
    <t>実施回数（1週あたり）</t>
    <rPh sb="0" eb="2">
      <t>ジッシ</t>
    </rPh>
    <rPh sb="2" eb="4">
      <t>カイスウ</t>
    </rPh>
    <rPh sb="6" eb="7">
      <t>シュウ</t>
    </rPh>
    <phoneticPr fontId="30"/>
  </si>
  <si>
    <t>＜当月の送迎実績＞</t>
    <rPh sb="1" eb="3">
      <t>トウゲツ</t>
    </rPh>
    <rPh sb="4" eb="6">
      <t>ソウゲイ</t>
    </rPh>
    <rPh sb="6" eb="8">
      <t>ジッセキ</t>
    </rPh>
    <phoneticPr fontId="30"/>
  </si>
  <si>
    <t>A） 1回の送迎につき、平均10人以上が利用している。</t>
    <rPh sb="4" eb="5">
      <t>カイ</t>
    </rPh>
    <rPh sb="6" eb="8">
      <t>ソウゲイ</t>
    </rPh>
    <rPh sb="12" eb="14">
      <t>ヘイキン</t>
    </rPh>
    <rPh sb="16" eb="17">
      <t>ニン</t>
    </rPh>
    <rPh sb="17" eb="19">
      <t>イジョウ</t>
    </rPh>
    <rPh sb="20" eb="22">
      <t>リヨウ</t>
    </rPh>
    <phoneticPr fontId="30"/>
  </si>
  <si>
    <t>⇒</t>
    <phoneticPr fontId="30"/>
  </si>
  <si>
    <t>※実績（1回平均</t>
    <rPh sb="1" eb="3">
      <t>ジッセキ</t>
    </rPh>
    <rPh sb="5" eb="6">
      <t>カイ</t>
    </rPh>
    <rPh sb="6" eb="8">
      <t>ヘイキン</t>
    </rPh>
    <phoneticPr fontId="30"/>
  </si>
  <si>
    <t>利用）</t>
    <rPh sb="0" eb="2">
      <t>リヨウ</t>
    </rPh>
    <phoneticPr fontId="30"/>
  </si>
  <si>
    <t xml:space="preserve"> 　A)またはA’）とB)のいずれも「該当」の場合、 加算Ⅰが算定可能です。
　 いずれか一つが「該当」の場合は加算Ⅱとなります。</t>
    <rPh sb="19" eb="21">
      <t>ガイトウ</t>
    </rPh>
    <rPh sb="23" eb="25">
      <t>バアイ</t>
    </rPh>
    <rPh sb="27" eb="29">
      <t>カサン</t>
    </rPh>
    <rPh sb="31" eb="33">
      <t>サンテイ</t>
    </rPh>
    <rPh sb="33" eb="35">
      <t>カノウ</t>
    </rPh>
    <rPh sb="45" eb="46">
      <t>ヒト</t>
    </rPh>
    <rPh sb="49" eb="51">
      <t>ガイトウ</t>
    </rPh>
    <rPh sb="53" eb="55">
      <t>バアイ</t>
    </rPh>
    <rPh sb="56" eb="58">
      <t>カサン</t>
    </rPh>
    <phoneticPr fontId="30"/>
  </si>
  <si>
    <t>A’） 利用定員20人未満の事業所の場合、利用定員の平均50/100が利用している。</t>
    <rPh sb="4" eb="6">
      <t>リヨウ</t>
    </rPh>
    <rPh sb="6" eb="8">
      <t>テイイン</t>
    </rPh>
    <rPh sb="10" eb="11">
      <t>ニン</t>
    </rPh>
    <rPh sb="11" eb="13">
      <t>ミマン</t>
    </rPh>
    <rPh sb="14" eb="17">
      <t>ジギョウショ</t>
    </rPh>
    <rPh sb="18" eb="20">
      <t>バアイ</t>
    </rPh>
    <rPh sb="21" eb="23">
      <t>リヨウ</t>
    </rPh>
    <rPh sb="23" eb="25">
      <t>テイイン</t>
    </rPh>
    <rPh sb="26" eb="28">
      <t>ヘイキン</t>
    </rPh>
    <rPh sb="35" eb="37">
      <t>リヨウ</t>
    </rPh>
    <phoneticPr fontId="30"/>
  </si>
  <si>
    <t>※実績（月平均</t>
    <rPh sb="1" eb="3">
      <t>ジッセキ</t>
    </rPh>
    <rPh sb="4" eb="5">
      <t>ツキ</t>
    </rPh>
    <rPh sb="5" eb="7">
      <t>ヘイキン</t>
    </rPh>
    <phoneticPr fontId="30"/>
  </si>
  <si>
    <t>B） 週3回以上の送迎を行っている。</t>
    <rPh sb="3" eb="4">
      <t>シュウ</t>
    </rPh>
    <rPh sb="5" eb="8">
      <t>カイイジョウ</t>
    </rPh>
    <rPh sb="9" eb="11">
      <t>ソウゲイ</t>
    </rPh>
    <rPh sb="12" eb="13">
      <t>オコナ</t>
    </rPh>
    <phoneticPr fontId="30"/>
  </si>
  <si>
    <t>（　有効週数</t>
    <rPh sb="2" eb="4">
      <t>ユウコウ</t>
    </rPh>
    <rPh sb="4" eb="5">
      <t>シュウ</t>
    </rPh>
    <rPh sb="5" eb="6">
      <t>スウ</t>
    </rPh>
    <phoneticPr fontId="30"/>
  </si>
  <si>
    <t>）</t>
    <phoneticPr fontId="30"/>
  </si>
  <si>
    <t>※実績（週平均</t>
    <rPh sb="1" eb="3">
      <t>ジッセキ</t>
    </rPh>
    <rPh sb="4" eb="5">
      <t>シュウ</t>
    </rPh>
    <rPh sb="5" eb="7">
      <t>ヘイキン</t>
    </rPh>
    <phoneticPr fontId="30"/>
  </si>
  <si>
    <t>実施）</t>
    <rPh sb="0" eb="2">
      <t>ジッシ</t>
    </rPh>
    <phoneticPr fontId="30"/>
  </si>
  <si>
    <t>送迎加算Ⅰ・Ⅱ算定確認票</t>
    <rPh sb="0" eb="2">
      <t>ソウゲイ</t>
    </rPh>
    <rPh sb="2" eb="4">
      <t>カサン</t>
    </rPh>
    <rPh sb="7" eb="9">
      <t>サンテイ</t>
    </rPh>
    <rPh sb="9" eb="11">
      <t>カクニン</t>
    </rPh>
    <rPh sb="11" eb="12">
      <t>ヒョウ</t>
    </rPh>
    <phoneticPr fontId="30"/>
  </si>
  <si>
    <t>おうてまちワークセンター</t>
    <phoneticPr fontId="30"/>
  </si>
  <si>
    <t>Ⅰ</t>
    <phoneticPr fontId="30"/>
  </si>
  <si>
    <t>H27</t>
    <phoneticPr fontId="30"/>
  </si>
  <si>
    <t>（別紙76-2）</t>
    <phoneticPr fontId="27"/>
  </si>
  <si>
    <t>○</t>
    <phoneticPr fontId="5"/>
  </si>
  <si>
    <t>法人・事業所名</t>
    <rPh sb="0" eb="2">
      <t>ホウジン</t>
    </rPh>
    <rPh sb="3" eb="6">
      <t>ジギョウショ</t>
    </rPh>
    <rPh sb="6" eb="7">
      <t>メイ</t>
    </rPh>
    <phoneticPr fontId="46"/>
  </si>
  <si>
    <t>事業所番号</t>
    <rPh sb="0" eb="3">
      <t>ジギョウショ</t>
    </rPh>
    <rPh sb="3" eb="5">
      <t>バンゴウ</t>
    </rPh>
    <phoneticPr fontId="46"/>
  </si>
  <si>
    <t>定員</t>
    <rPh sb="0" eb="2">
      <t>テイイン</t>
    </rPh>
    <phoneticPr fontId="46"/>
  </si>
  <si>
    <t>１　サービス類型</t>
    <rPh sb="6" eb="8">
      <t>ルイケイ</t>
    </rPh>
    <phoneticPr fontId="5"/>
  </si>
  <si>
    <t>３　利用者数</t>
    <rPh sb="2" eb="5">
      <t>リヨウシャ</t>
    </rPh>
    <rPh sb="5" eb="6">
      <t>スウ</t>
    </rPh>
    <phoneticPr fontId="5"/>
  </si>
  <si>
    <t>介護サービス包括型事業所</t>
    <rPh sb="0" eb="2">
      <t>カイゴ</t>
    </rPh>
    <rPh sb="9" eb="11">
      <t>ジギョウ</t>
    </rPh>
    <rPh sb="11" eb="12">
      <t>ショ</t>
    </rPh>
    <phoneticPr fontId="5"/>
  </si>
  <si>
    <t>区分１以下</t>
    <rPh sb="0" eb="2">
      <t>クブン</t>
    </rPh>
    <rPh sb="3" eb="5">
      <t>イカ</t>
    </rPh>
    <phoneticPr fontId="5"/>
  </si>
  <si>
    <t>区分２</t>
    <rPh sb="0" eb="2">
      <t>クブン</t>
    </rPh>
    <phoneticPr fontId="5"/>
  </si>
  <si>
    <t>区分３</t>
    <rPh sb="0" eb="2">
      <t>クブン</t>
    </rPh>
    <phoneticPr fontId="5"/>
  </si>
  <si>
    <t>区分４</t>
    <rPh sb="0" eb="2">
      <t>クブン</t>
    </rPh>
    <phoneticPr fontId="5"/>
  </si>
  <si>
    <t>区分５</t>
    <rPh sb="0" eb="2">
      <t>クブン</t>
    </rPh>
    <phoneticPr fontId="5"/>
  </si>
  <si>
    <t>区分６</t>
    <rPh sb="0" eb="2">
      <t>クブン</t>
    </rPh>
    <phoneticPr fontId="5"/>
  </si>
  <si>
    <t>計</t>
    <rPh sb="0" eb="1">
      <t>ケイ</t>
    </rPh>
    <phoneticPr fontId="5"/>
  </si>
  <si>
    <t>外部サービス利用型事業所</t>
    <rPh sb="0" eb="2">
      <t>ガイブ</t>
    </rPh>
    <rPh sb="6" eb="9">
      <t>リヨウガタ</t>
    </rPh>
    <rPh sb="9" eb="11">
      <t>ジギョウ</t>
    </rPh>
    <rPh sb="11" eb="12">
      <t>ショ</t>
    </rPh>
    <phoneticPr fontId="5"/>
  </si>
  <si>
    <t>利用者数（平均）</t>
    <rPh sb="0" eb="3">
      <t>リヨウシャ</t>
    </rPh>
    <rPh sb="3" eb="4">
      <t>スウ</t>
    </rPh>
    <rPh sb="5" eb="7">
      <t>ヘイキン</t>
    </rPh>
    <phoneticPr fontId="52"/>
  </si>
  <si>
    <t>日中サービス支援型事業所</t>
    <rPh sb="0" eb="2">
      <t>ニッチュウ</t>
    </rPh>
    <rPh sb="6" eb="8">
      <t>シエン</t>
    </rPh>
    <rPh sb="8" eb="9">
      <t>ガタ</t>
    </rPh>
    <rPh sb="9" eb="11">
      <t>ジギョウ</t>
    </rPh>
    <rPh sb="11" eb="12">
      <t>ショ</t>
    </rPh>
    <phoneticPr fontId="5"/>
  </si>
  <si>
    <t>　</t>
    <phoneticPr fontId="5"/>
  </si>
  <si>
    <t>個人居宅介護利用者（再掲）</t>
    <phoneticPr fontId="52"/>
  </si>
  <si>
    <t>定員増人数</t>
    <rPh sb="0" eb="2">
      <t>テイイン</t>
    </rPh>
    <rPh sb="2" eb="3">
      <t>ゾウ</t>
    </rPh>
    <rPh sb="3" eb="5">
      <t>ニンズウ</t>
    </rPh>
    <phoneticPr fontId="5"/>
  </si>
  <si>
    <t>２　運営状況</t>
    <rPh sb="2" eb="4">
      <t>ウンエイ</t>
    </rPh>
    <rPh sb="4" eb="6">
      <t>ジョウキョウ</t>
    </rPh>
    <phoneticPr fontId="46"/>
  </si>
  <si>
    <t>４　基準上置くべき従業者数</t>
    <rPh sb="2" eb="4">
      <t>キジュン</t>
    </rPh>
    <rPh sb="4" eb="5">
      <t>ジョウ</t>
    </rPh>
    <rPh sb="5" eb="6">
      <t>オ</t>
    </rPh>
    <rPh sb="9" eb="12">
      <t>ジュウギョウシャ</t>
    </rPh>
    <rPh sb="12" eb="1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</si>
  <si>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</si>
  <si>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</si>
  <si>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①新設又は増改築等の時点から６か月未満</t>
    <phoneticPr fontId="5"/>
  </si>
  <si>
    <t>常勤換算数</t>
    <rPh sb="0" eb="4">
      <t>ジョウキンカンサン</t>
    </rPh>
    <rPh sb="4" eb="5">
      <t>スウ</t>
    </rPh>
    <phoneticPr fontId="5"/>
  </si>
  <si>
    <t>特定従業者用の勤務延べ時間数</t>
    <rPh sb="0" eb="2">
      <t>トクテイ</t>
    </rPh>
    <rPh sb="2" eb="5">
      <t>ジュウギョウシャ</t>
    </rPh>
    <rPh sb="5" eb="6">
      <t>ヨウ</t>
    </rPh>
    <rPh sb="7" eb="9">
      <t>キンム</t>
    </rPh>
    <phoneticPr fontId="5"/>
  </si>
  <si>
    <t>特定従業者数換算数</t>
    <rPh sb="0" eb="5">
      <t>トクテイジュウギョウシャ</t>
    </rPh>
    <rPh sb="5" eb="6">
      <t>スウ</t>
    </rPh>
    <rPh sb="6" eb="9">
      <t>カンサンスウ</t>
    </rPh>
    <phoneticPr fontId="5"/>
  </si>
  <si>
    <t>②新設又は増改築等の時点から６か月以上１年未満</t>
    <phoneticPr fontId="5"/>
  </si>
  <si>
    <t>常勤換算に
よる人数</t>
    <rPh sb="0" eb="2">
      <t>ジョウキン</t>
    </rPh>
    <rPh sb="2" eb="4">
      <t>カンサン</t>
    </rPh>
    <rPh sb="8" eb="10">
      <t>ニンズウ</t>
    </rPh>
    <phoneticPr fontId="5"/>
  </si>
  <si>
    <t>勤務延べ
時間</t>
    <rPh sb="0" eb="3">
      <t>キンムノ</t>
    </rPh>
    <rPh sb="5" eb="7">
      <t>ジカン</t>
    </rPh>
    <phoneticPr fontId="5"/>
  </si>
  <si>
    <t>特定従業者数換算による人数</t>
    <rPh sb="0" eb="6">
      <t>トクテイジュウギョウシャスウ</t>
    </rPh>
    <rPh sb="6" eb="8">
      <t>カンサン</t>
    </rPh>
    <rPh sb="11" eb="13">
      <t>ニンズウ</t>
    </rPh>
    <phoneticPr fontId="5"/>
  </si>
  <si>
    <t>勤務延べ
時間数</t>
    <rPh sb="0" eb="3">
      <t>キンムノ</t>
    </rPh>
    <rPh sb="5" eb="8">
      <t>ジカンスウ</t>
    </rPh>
    <phoneticPr fontId="5"/>
  </si>
  <si>
    <t>③新設又は増改築等の時点から１年以上</t>
    <phoneticPr fontId="5"/>
  </si>
  <si>
    <t>世話人６：１</t>
    <phoneticPr fontId="5"/>
  </si>
  <si>
    <t>世話人等</t>
    <rPh sb="3" eb="4">
      <t>ナド</t>
    </rPh>
    <phoneticPr fontId="5"/>
  </si>
  <si>
    <t>世話人５：１</t>
    <phoneticPr fontId="5"/>
  </si>
  <si>
    <t>合計</t>
    <rPh sb="0" eb="2">
      <t>ゴウケイ</t>
    </rPh>
    <phoneticPr fontId="5"/>
  </si>
  <si>
    <t>生活支援員</t>
    <rPh sb="0" eb="2">
      <t>セイカツ</t>
    </rPh>
    <rPh sb="2" eb="4">
      <t>シエン</t>
    </rPh>
    <rPh sb="4" eb="5">
      <t>イン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</si>
  <si>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</si>
  <si>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</si>
  <si>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調整数：</t>
    <rPh sb="0" eb="2">
      <t>チョウセイ</t>
    </rPh>
    <rPh sb="2" eb="3">
      <t>スウ</t>
    </rPh>
    <phoneticPr fontId="5"/>
  </si>
  <si>
    <t>介護包括サービス型・外部サービス利用型</t>
    <rPh sb="0" eb="4">
      <t>カイゴホウカツ</t>
    </rPh>
    <rPh sb="8" eb="9">
      <t>ガタ</t>
    </rPh>
    <rPh sb="10" eb="12">
      <t>ガイブ</t>
    </rPh>
    <rPh sb="16" eb="19">
      <t>リヨウガタ</t>
    </rPh>
    <phoneticPr fontId="5"/>
  </si>
  <si>
    <t>日中サービス支援型</t>
    <rPh sb="0" eb="2">
      <t>ニッチュウ</t>
    </rPh>
    <rPh sb="6" eb="9">
      <t>シエンガタ</t>
    </rPh>
    <phoneticPr fontId="5"/>
  </si>
  <si>
    <t>12:1の場合</t>
    <rPh sb="5" eb="7">
      <t>バアイ</t>
    </rPh>
    <phoneticPr fontId="5"/>
  </si>
  <si>
    <t>特定従業者数</t>
    <rPh sb="0" eb="5">
      <t>トクテイジュウギョウシャ</t>
    </rPh>
    <rPh sb="5" eb="6">
      <t>スウ</t>
    </rPh>
    <phoneticPr fontId="5"/>
  </si>
  <si>
    <t>勤務延べ時間</t>
    <rPh sb="0" eb="3">
      <t>キンムノ</t>
    </rPh>
    <rPh sb="4" eb="6">
      <t>ジカン</t>
    </rPh>
    <phoneticPr fontId="5"/>
  </si>
  <si>
    <t>30:1の場合</t>
    <rPh sb="5" eb="7">
      <t>バアイ</t>
    </rPh>
    <phoneticPr fontId="5"/>
  </si>
  <si>
    <t>7.5:1の場合</t>
    <rPh sb="6" eb="8">
      <t>バアイ</t>
    </rPh>
    <phoneticPr fontId="5"/>
  </si>
  <si>
    <t>20:1の場合</t>
    <rPh sb="5" eb="7">
      <t>バアイ</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</si>
  <si>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</si>
  <si>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</si>
  <si>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</si>
  <si>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</si>
  <si>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</si>
  <si>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12:1</t>
    <phoneticPr fontId="5"/>
  </si>
  <si>
    <t>30:1</t>
    <phoneticPr fontId="5"/>
  </si>
  <si>
    <t>7.5:1</t>
    <phoneticPr fontId="5"/>
  </si>
  <si>
    <t>20:1</t>
    <phoneticPr fontId="5"/>
  </si>
  <si>
    <t>従業者の勤務体制一覧表</t>
    <phoneticPr fontId="52"/>
  </si>
  <si>
    <t>職種</t>
    <rPh sb="0" eb="2">
      <t>ショクシュ</t>
    </rPh>
    <phoneticPr fontId="5"/>
  </si>
  <si>
    <t>勤務形態</t>
    <rPh sb="0" eb="2">
      <t>キンム</t>
    </rPh>
    <rPh sb="2" eb="4">
      <t>ケイタイ</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</si>
  <si>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</si>
  <si>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</si>
  <si>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</si>
  <si>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</si>
  <si>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</si>
  <si>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4週の合計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</si>
  <si>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</si>
  <si>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</si>
  <si>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特定従業者換算後の人数</t>
    <rPh sb="0" eb="2">
      <t>トクテイ</t>
    </rPh>
    <rPh sb="2" eb="5">
      <t>ジュウギョウシャ</t>
    </rPh>
    <rPh sb="5" eb="7">
      <t>カンザン</t>
    </rPh>
    <rPh sb="7" eb="8">
      <t>ゴ</t>
    </rPh>
    <rPh sb="9" eb="11">
      <t>ニンズウ</t>
    </rPh>
    <phoneticPr fontId="5"/>
  </si>
  <si>
    <t>兼務先</t>
    <rPh sb="0" eb="2">
      <t>ケンム</t>
    </rPh>
    <rPh sb="2" eb="3">
      <t>サキ</t>
    </rPh>
    <phoneticPr fontId="52"/>
  </si>
  <si>
    <t>月</t>
    <rPh sb="0" eb="1">
      <t>ゲツ</t>
    </rPh>
    <phoneticPr fontId="5"/>
  </si>
  <si>
    <t>火</t>
    <rPh sb="0" eb="1">
      <t>カ</t>
    </rPh>
    <phoneticPr fontId="5"/>
  </si>
  <si>
    <t>水</t>
    <rPh sb="0" eb="1">
      <t>スイ</t>
    </rPh>
    <phoneticPr fontId="5"/>
  </si>
  <si>
    <t>木</t>
    <rPh sb="0" eb="1">
      <t>モク</t>
    </rPh>
    <phoneticPr fontId="5"/>
  </si>
  <si>
    <t>金</t>
    <rPh sb="0" eb="1">
      <t>キン</t>
    </rPh>
    <phoneticPr fontId="5"/>
  </si>
  <si>
    <t>土</t>
    <rPh sb="0" eb="1">
      <t>ド</t>
    </rPh>
    <phoneticPr fontId="5"/>
  </si>
  <si>
    <t>日</t>
    <rPh sb="0" eb="1">
      <t>ニチ</t>
    </rPh>
    <phoneticPr fontId="5"/>
  </si>
  <si>
    <t>夜間及び深夜の時間帯以外の時間帯</t>
    <rPh sb="10" eb="12">
      <t>イガイ</t>
    </rPh>
    <rPh sb="13" eb="15">
      <t>ジカン</t>
    </rPh>
    <rPh sb="15" eb="16">
      <t>タイ</t>
    </rPh>
    <phoneticPr fontId="52"/>
  </si>
  <si>
    <t>サービス管理
責任者</t>
    <phoneticPr fontId="5"/>
  </si>
  <si>
    <t>世話人</t>
    <rPh sb="0" eb="3">
      <t>セワニン</t>
    </rPh>
    <phoneticPr fontId="5"/>
  </si>
  <si>
    <t>生活支援員</t>
    <rPh sb="0" eb="2">
      <t>セイカツ</t>
    </rPh>
    <rPh sb="2" eb="5">
      <t>シエンイン</t>
    </rPh>
    <phoneticPr fontId="5"/>
  </si>
  <si>
    <t>世話人・生活支援員の合計</t>
    <rPh sb="0" eb="3">
      <t>セワニン</t>
    </rPh>
    <rPh sb="4" eb="6">
      <t>セイカツ</t>
    </rPh>
    <rPh sb="6" eb="9">
      <t>シエンイン</t>
    </rPh>
    <rPh sb="10" eb="12">
      <t>ゴウケイ</t>
    </rPh>
    <phoneticPr fontId="5"/>
  </si>
  <si>
    <t>総合計</t>
    <rPh sb="0" eb="1">
      <t>ソウ</t>
    </rPh>
    <rPh sb="1" eb="3">
      <t>ゴウケイ</t>
    </rPh>
    <phoneticPr fontId="5"/>
  </si>
  <si>
    <t>1週間に当該事業所における常勤職員の勤務すべき時間数（就業規則上に定める時間数）</t>
    <phoneticPr fontId="52"/>
  </si>
  <si>
    <t>加配する特定従業者（世話人等）の勤務体制一覧表</t>
    <rPh sb="0" eb="2">
      <t>カハイ</t>
    </rPh>
    <rPh sb="4" eb="6">
      <t>トクテイ</t>
    </rPh>
    <rPh sb="6" eb="9">
      <t>ジュウギョウシャ</t>
    </rPh>
    <rPh sb="10" eb="12">
      <t>セワ</t>
    </rPh>
    <rPh sb="12" eb="14">
      <t>ニンナド</t>
    </rPh>
    <phoneticPr fontId="52"/>
  </si>
  <si>
    <t>世話人等</t>
    <rPh sb="0" eb="3">
      <t>セワニン</t>
    </rPh>
    <rPh sb="3" eb="4">
      <t>ナド</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</si>
  <si>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</si>
  <si>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</si>
  <si>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5"/>
  </si>
  <si>
    <t>（様式例）</t>
    <rPh sb="1" eb="3">
      <t>ヨウシキ</t>
    </rPh>
    <rPh sb="3" eb="4">
      <t>レイ</t>
    </rPh>
    <phoneticPr fontId="5"/>
  </si>
  <si>
    <t>雇　用　証　明　書</t>
    <rPh sb="0" eb="1">
      <t>ヤトイ</t>
    </rPh>
    <rPh sb="2" eb="3">
      <t>ヨウ</t>
    </rPh>
    <rPh sb="4" eb="5">
      <t>アカシ</t>
    </rPh>
    <rPh sb="6" eb="7">
      <t>メイ</t>
    </rPh>
    <rPh sb="8" eb="9">
      <t>ショ</t>
    </rPh>
    <phoneticPr fontId="5"/>
  </si>
  <si>
    <t>　　年　　月　　日</t>
    <phoneticPr fontId="5"/>
  </si>
  <si>
    <t>（宛先）静岡市長</t>
    <rPh sb="1" eb="3">
      <t>アテサキ</t>
    </rPh>
    <rPh sb="4" eb="8">
      <t>シズオカシチョウ</t>
    </rPh>
    <phoneticPr fontId="5"/>
  </si>
  <si>
    <t>企業等名称</t>
    <rPh sb="0" eb="3">
      <t>キギョウトウ</t>
    </rPh>
    <rPh sb="3" eb="5">
      <t>メイショウ</t>
    </rPh>
    <phoneticPr fontId="5"/>
  </si>
  <si>
    <t>代表者職・氏名</t>
    <rPh sb="0" eb="2">
      <t>ダイヒョウ</t>
    </rPh>
    <rPh sb="2" eb="3">
      <t>シャ</t>
    </rPh>
    <rPh sb="3" eb="4">
      <t>ショク</t>
    </rPh>
    <rPh sb="5" eb="7">
      <t>シメイ</t>
    </rPh>
    <phoneticPr fontId="5"/>
  </si>
  <si>
    <t>印</t>
    <rPh sb="0" eb="1">
      <t>イン</t>
    </rPh>
    <phoneticPr fontId="5"/>
  </si>
  <si>
    <t>下記の者については、以下のとおり当社にて雇用していることを証明します。</t>
    <rPh sb="0" eb="2">
      <t>カキ</t>
    </rPh>
    <rPh sb="3" eb="4">
      <t>モノ</t>
    </rPh>
    <rPh sb="10" eb="12">
      <t>イカ</t>
    </rPh>
    <rPh sb="16" eb="18">
      <t>トウシャ</t>
    </rPh>
    <rPh sb="20" eb="22">
      <t>コヨウ</t>
    </rPh>
    <rPh sb="29" eb="31">
      <t>ショウメイ</t>
    </rPh>
    <phoneticPr fontId="5"/>
  </si>
  <si>
    <t>生年月日</t>
    <rPh sb="0" eb="2">
      <t>セイネン</t>
    </rPh>
    <rPh sb="2" eb="4">
      <t>ガッピ</t>
    </rPh>
    <phoneticPr fontId="5"/>
  </si>
  <si>
    <t>　　　　年　　　　月　　　　日</t>
    <rPh sb="4" eb="5">
      <t>ネン</t>
    </rPh>
    <rPh sb="9" eb="10">
      <t>ガツ</t>
    </rPh>
    <rPh sb="14" eb="15">
      <t>ニチ</t>
    </rPh>
    <phoneticPr fontId="5"/>
  </si>
  <si>
    <t>現住所</t>
    <rPh sb="0" eb="3">
      <t>ゲンジュウショ</t>
    </rPh>
    <phoneticPr fontId="5"/>
  </si>
  <si>
    <t>店舗名等</t>
    <rPh sb="0" eb="2">
      <t>テンポ</t>
    </rPh>
    <rPh sb="2" eb="3">
      <t>メイ</t>
    </rPh>
    <rPh sb="3" eb="4">
      <t>トウ</t>
    </rPh>
    <phoneticPr fontId="5"/>
  </si>
  <si>
    <t>店舗等所在地</t>
    <rPh sb="0" eb="3">
      <t>テンポトウ</t>
    </rPh>
    <rPh sb="3" eb="6">
      <t>ショザイチ</t>
    </rPh>
    <phoneticPr fontId="5"/>
  </si>
  <si>
    <t>店舗等の事業内容</t>
    <rPh sb="0" eb="3">
      <t>テンポトウ</t>
    </rPh>
    <rPh sb="4" eb="6">
      <t>ジギョウ</t>
    </rPh>
    <rPh sb="6" eb="8">
      <t>ナイヨウ</t>
    </rPh>
    <phoneticPr fontId="5"/>
  </si>
  <si>
    <t>雇用開始年月日</t>
    <rPh sb="0" eb="2">
      <t>コヨウ</t>
    </rPh>
    <rPh sb="2" eb="4">
      <t>カイシ</t>
    </rPh>
    <rPh sb="4" eb="7">
      <t>ネンガッピ</t>
    </rPh>
    <phoneticPr fontId="5"/>
  </si>
  <si>
    <t>　　　年　　　月　　　日</t>
    <rPh sb="3" eb="4">
      <t>ネン</t>
    </rPh>
    <rPh sb="7" eb="8">
      <t>ガツ</t>
    </rPh>
    <rPh sb="11" eb="12">
      <t>ニチ</t>
    </rPh>
    <phoneticPr fontId="5"/>
  </si>
  <si>
    <t>雇用の形態</t>
    <rPh sb="0" eb="2">
      <t>コヨウ</t>
    </rPh>
    <rPh sb="3" eb="5">
      <t>ケイタイ</t>
    </rPh>
    <phoneticPr fontId="5"/>
  </si>
  <si>
    <t>　　　１：正職員　　　２：臨時職員　　３：パート・アルバイト　
　　　４：その他（具体的に：　　　　　　　　　　　　　　　　　　　）</t>
    <rPh sb="5" eb="8">
      <t>セイショクイン</t>
    </rPh>
    <rPh sb="13" eb="15">
      <t>リンジ</t>
    </rPh>
    <rPh sb="15" eb="17">
      <t>ショクイン</t>
    </rPh>
    <rPh sb="39" eb="40">
      <t>タ</t>
    </rPh>
    <rPh sb="41" eb="44">
      <t>グタイテキ</t>
    </rPh>
    <phoneticPr fontId="5"/>
  </si>
  <si>
    <t>従事する
業務の内容</t>
    <rPh sb="0" eb="2">
      <t>ジュウジ</t>
    </rPh>
    <rPh sb="5" eb="7">
      <t>ギョウム</t>
    </rPh>
    <rPh sb="8" eb="10">
      <t>ナイヨウ</t>
    </rPh>
    <phoneticPr fontId="5"/>
  </si>
  <si>
    <t>○</t>
  </si>
  <si>
    <t>管理者</t>
    <rPh sb="0" eb="3">
      <t>カンリシャ</t>
    </rPh>
    <phoneticPr fontId="5"/>
  </si>
  <si>
    <t>サービス管理責任者</t>
    <rPh sb="4" eb="6">
      <t>カンリ</t>
    </rPh>
    <rPh sb="6" eb="9">
      <t>セキニンシャ</t>
    </rPh>
    <phoneticPr fontId="5"/>
  </si>
  <si>
    <t>世話人A</t>
    <rPh sb="0" eb="2">
      <t>セワ</t>
    </rPh>
    <rPh sb="2" eb="3">
      <t>ニン</t>
    </rPh>
    <phoneticPr fontId="52"/>
  </si>
  <si>
    <t>世話人B</t>
    <rPh sb="0" eb="2">
      <t>セワ</t>
    </rPh>
    <rPh sb="2" eb="3">
      <t>ニン</t>
    </rPh>
    <phoneticPr fontId="52"/>
  </si>
  <si>
    <t>世話人C</t>
    <rPh sb="0" eb="2">
      <t>セワ</t>
    </rPh>
    <rPh sb="2" eb="3">
      <t>ニン</t>
    </rPh>
    <phoneticPr fontId="52"/>
  </si>
  <si>
    <t>世話人D</t>
    <rPh sb="0" eb="2">
      <t>セワ</t>
    </rPh>
    <rPh sb="2" eb="3">
      <t>ニン</t>
    </rPh>
    <phoneticPr fontId="52"/>
  </si>
  <si>
    <t>世話人E</t>
    <rPh sb="0" eb="2">
      <t>セワ</t>
    </rPh>
    <rPh sb="2" eb="3">
      <t>ニン</t>
    </rPh>
    <phoneticPr fontId="52"/>
  </si>
  <si>
    <t>生活支援員A</t>
    <rPh sb="0" eb="2">
      <t>セイカツ</t>
    </rPh>
    <rPh sb="2" eb="4">
      <t>シエン</t>
    </rPh>
    <rPh sb="4" eb="5">
      <t>イン</t>
    </rPh>
    <phoneticPr fontId="52"/>
  </si>
  <si>
    <t>生活支援員B</t>
    <rPh sb="0" eb="2">
      <t>セイカツ</t>
    </rPh>
    <rPh sb="2" eb="4">
      <t>シエン</t>
    </rPh>
    <rPh sb="4" eb="5">
      <t>イン</t>
    </rPh>
    <phoneticPr fontId="52"/>
  </si>
  <si>
    <t>生活支援員C</t>
    <rPh sb="0" eb="2">
      <t>セイカツ</t>
    </rPh>
    <rPh sb="2" eb="4">
      <t>シエン</t>
    </rPh>
    <rPh sb="4" eb="5">
      <t>イン</t>
    </rPh>
    <phoneticPr fontId="52"/>
  </si>
  <si>
    <t>生活支援員D</t>
    <rPh sb="0" eb="2">
      <t>セイカツ</t>
    </rPh>
    <rPh sb="2" eb="4">
      <t>シエン</t>
    </rPh>
    <rPh sb="4" eb="5">
      <t>イン</t>
    </rPh>
    <phoneticPr fontId="52"/>
  </si>
  <si>
    <t>生活支援員E</t>
    <rPh sb="0" eb="2">
      <t>セイカツ</t>
    </rPh>
    <rPh sb="2" eb="4">
      <t>シエン</t>
    </rPh>
    <rPh sb="4" eb="5">
      <t>イン</t>
    </rPh>
    <phoneticPr fontId="52"/>
  </si>
  <si>
    <t>世話人A</t>
    <rPh sb="0" eb="3">
      <t>セワニン</t>
    </rPh>
    <phoneticPr fontId="52"/>
  </si>
  <si>
    <t>令和</t>
    <rPh sb="0" eb="2">
      <t>レイワ</t>
    </rPh>
    <phoneticPr fontId="46"/>
  </si>
  <si>
    <t>年</t>
    <rPh sb="0" eb="1">
      <t>ネン</t>
    </rPh>
    <phoneticPr fontId="46"/>
  </si>
  <si>
    <t>月</t>
    <rPh sb="0" eb="1">
      <t>ツキ</t>
    </rPh>
    <phoneticPr fontId="46"/>
  </si>
  <si>
    <t>日</t>
    <rPh sb="0" eb="1">
      <t>ニチ</t>
    </rPh>
    <phoneticPr fontId="46"/>
  </si>
  <si>
    <t>１　事業者名等</t>
    <rPh sb="2" eb="5">
      <t>ジギョウシャ</t>
    </rPh>
    <rPh sb="5" eb="6">
      <t>メイ</t>
    </rPh>
    <rPh sb="6" eb="7">
      <t>トウ</t>
    </rPh>
    <phoneticPr fontId="46"/>
  </si>
  <si>
    <t>２　事業所類型</t>
    <rPh sb="2" eb="5">
      <t>ジギョウショ</t>
    </rPh>
    <rPh sb="5" eb="7">
      <t>ルイケイ</t>
    </rPh>
    <phoneticPr fontId="46"/>
  </si>
  <si>
    <t>法人名</t>
    <rPh sb="0" eb="2">
      <t>ホウジン</t>
    </rPh>
    <rPh sb="2" eb="3">
      <t>メイ</t>
    </rPh>
    <phoneticPr fontId="46"/>
  </si>
  <si>
    <t>介護サービス包括型</t>
    <rPh sb="0" eb="2">
      <t>カイゴ</t>
    </rPh>
    <rPh sb="6" eb="8">
      <t>ホウカツ</t>
    </rPh>
    <rPh sb="8" eb="9">
      <t>ガタ</t>
    </rPh>
    <phoneticPr fontId="46"/>
  </si>
  <si>
    <t>事業所名</t>
    <rPh sb="0" eb="3">
      <t>ジギョウショ</t>
    </rPh>
    <rPh sb="3" eb="4">
      <t>メイ</t>
    </rPh>
    <phoneticPr fontId="46"/>
  </si>
  <si>
    <t>外部サービス利用型</t>
    <rPh sb="0" eb="2">
      <t>ガイブ</t>
    </rPh>
    <rPh sb="6" eb="9">
      <t>リヨウガタ</t>
    </rPh>
    <phoneticPr fontId="46"/>
  </si>
  <si>
    <t>日中サービス支援型</t>
    <rPh sb="0" eb="2">
      <t>ニッチュウ</t>
    </rPh>
    <rPh sb="6" eb="9">
      <t>シエンガタ</t>
    </rPh>
    <phoneticPr fontId="46"/>
  </si>
  <si>
    <t>※１　該当する類型の欄のプルダウンで○を選択する</t>
    <phoneticPr fontId="5"/>
  </si>
  <si>
    <t>５　前年度の平均利用者数</t>
    <rPh sb="2" eb="5">
      <t>ゼンネンド</t>
    </rPh>
    <rPh sb="6" eb="8">
      <t>ヘイキン</t>
    </rPh>
    <rPh sb="8" eb="10">
      <t>リヨウ</t>
    </rPh>
    <rPh sb="10" eb="11">
      <t>シャ</t>
    </rPh>
    <rPh sb="11" eb="12">
      <t>スウ</t>
    </rPh>
    <phoneticPr fontId="46"/>
  </si>
  <si>
    <t>延べ利用人数</t>
    <phoneticPr fontId="5"/>
  </si>
  <si>
    <t>計</t>
    <rPh sb="0" eb="1">
      <t>ケイ</t>
    </rPh>
    <phoneticPr fontId="46"/>
  </si>
  <si>
    <t>開所日数</t>
    <rPh sb="0" eb="2">
      <t>カイショ</t>
    </rPh>
    <rPh sb="2" eb="4">
      <t>ニッスウ</t>
    </rPh>
    <phoneticPr fontId="46"/>
  </si>
  <si>
    <t>利用者数</t>
    <rPh sb="0" eb="3">
      <t>リヨウシャ</t>
    </rPh>
    <rPh sb="3" eb="4">
      <t>スウ</t>
    </rPh>
    <phoneticPr fontId="5"/>
  </si>
  <si>
    <t>定員増人数</t>
  </si>
  <si>
    <t>定員増人数</t>
    <phoneticPr fontId="5"/>
  </si>
  <si>
    <t>個人居宅介護等利用者</t>
    <rPh sb="6" eb="7">
      <t>ナド</t>
    </rPh>
    <phoneticPr fontId="5"/>
  </si>
  <si>
    <t>４月</t>
    <rPh sb="1" eb="2">
      <t>ガツ</t>
    </rPh>
    <phoneticPr fontId="46"/>
  </si>
  <si>
    <t>名</t>
    <rPh sb="0" eb="1">
      <t>メイ</t>
    </rPh>
    <phoneticPr fontId="46"/>
  </si>
  <si>
    <t>５月</t>
    <rPh sb="1" eb="2">
      <t>ガツ</t>
    </rPh>
    <phoneticPr fontId="46"/>
  </si>
  <si>
    <t>６月</t>
    <rPh sb="1" eb="2">
      <t>ガツ</t>
    </rPh>
    <phoneticPr fontId="46"/>
  </si>
  <si>
    <t>７月</t>
    <rPh sb="1" eb="2">
      <t>ガツ</t>
    </rPh>
    <phoneticPr fontId="46"/>
  </si>
  <si>
    <t>８月</t>
    <rPh sb="1" eb="2">
      <t>ガツ</t>
    </rPh>
    <phoneticPr fontId="46"/>
  </si>
  <si>
    <t>９月</t>
    <rPh sb="1" eb="2">
      <t>ガツ</t>
    </rPh>
    <phoneticPr fontId="46"/>
  </si>
  <si>
    <t>10月</t>
    <rPh sb="2" eb="3">
      <t>ガツ</t>
    </rPh>
    <phoneticPr fontId="46"/>
  </si>
  <si>
    <t>11月</t>
    <rPh sb="2" eb="3">
      <t>ガツ</t>
    </rPh>
    <phoneticPr fontId="46"/>
  </si>
  <si>
    <t>12月</t>
    <rPh sb="2" eb="3">
      <t>ガツ</t>
    </rPh>
    <phoneticPr fontId="46"/>
  </si>
  <si>
    <t>１月</t>
    <rPh sb="1" eb="2">
      <t>ガツ</t>
    </rPh>
    <phoneticPr fontId="46"/>
  </si>
  <si>
    <t>２月</t>
    <rPh sb="1" eb="2">
      <t>ガツ</t>
    </rPh>
    <phoneticPr fontId="46"/>
  </si>
  <si>
    <t>３月</t>
    <rPh sb="1" eb="2">
      <t>ガツ</t>
    </rPh>
    <phoneticPr fontId="46"/>
  </si>
  <si>
    <t>項目毎
平均利用者数</t>
    <rPh sb="0" eb="2">
      <t>コウモク</t>
    </rPh>
    <rPh sb="2" eb="3">
      <t>ゴト</t>
    </rPh>
    <rPh sb="4" eb="6">
      <t>ヘイキン</t>
    </rPh>
    <rPh sb="6" eb="8">
      <t>リヨウ</t>
    </rPh>
    <rPh sb="8" eb="9">
      <t>シャ</t>
    </rPh>
    <rPh sb="9" eb="10">
      <t>スウ</t>
    </rPh>
    <phoneticPr fontId="46"/>
  </si>
  <si>
    <t>区分毎平均利用者総数</t>
    <rPh sb="0" eb="2">
      <t>クブン</t>
    </rPh>
    <rPh sb="2" eb="3">
      <t>ゴト</t>
    </rPh>
    <rPh sb="3" eb="5">
      <t>ヘイキン</t>
    </rPh>
    <rPh sb="5" eb="8">
      <t>リヨウシャ</t>
    </rPh>
    <rPh sb="8" eb="10">
      <t>ソウスウ</t>
    </rPh>
    <phoneticPr fontId="5"/>
  </si>
  <si>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42"/>
  </si>
  <si>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42"/>
  </si>
  <si>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42"/>
  </si>
  <si>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</si>
  <si>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特定事業所加算に関する算定確認票（居宅介護）</t>
    <rPh sb="11" eb="16">
      <t>サンテイカクニンヒョウ</t>
    </rPh>
    <phoneticPr fontId="4"/>
  </si>
  <si>
    <t>特定事業所加算に関する算定確認票（重度訪問介護）</t>
    <rPh sb="11" eb="16">
      <t>サンテイカクニンヒョウ</t>
    </rPh>
    <rPh sb="17" eb="19">
      <t>ジュウド</t>
    </rPh>
    <rPh sb="19" eb="21">
      <t>ホウモン</t>
    </rPh>
    <rPh sb="21" eb="23">
      <t>カイゴ</t>
    </rPh>
    <phoneticPr fontId="5"/>
  </si>
  <si>
    <t>特定事業所加算に関する算定確認票（同行援護）</t>
    <rPh sb="11" eb="16">
      <t>サンテイカクニンヒョウ</t>
    </rPh>
    <rPh sb="17" eb="21">
      <t>ドウコウエンゴ</t>
    </rPh>
    <phoneticPr fontId="5"/>
  </si>
  <si>
    <t>特定事業所加算に関する算定確認票（行動援護）</t>
    <rPh sb="11" eb="16">
      <t>サンテイカクニンヒョウ</t>
    </rPh>
    <rPh sb="17" eb="21">
      <t>コウドウエンゴ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</si>
</sst>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0\)"/>
    <numFmt numFmtId="177" formatCode="0.0;[Red]0.0"/>
    <numFmt numFmtId="178" formatCode="\ @"/>
    <numFmt numFmtId="179" formatCode="0_);[Red]\(0\)"/>
    <numFmt numFmtId="180" formatCode="0_ "/>
    <numFmt numFmtId="181" formatCode="#,##0\ ;\-#,##0\ ;"/>
    <numFmt numFmtId="182" formatCode="0.0_ &quot;人&quot;"/>
    <numFmt numFmtId="183" formatCode="0.0_ &quot;%&quot;"/>
    <numFmt numFmtId="184" formatCode="0.0_ &quot;回&quot;"/>
    <numFmt numFmtId="185" formatCode="0.0&quot;人&quot;"/>
    <numFmt numFmtId="186" formatCode="0.00&quot;人&quot;"/>
    <numFmt numFmtId="187" formatCode="0.0"/>
    <numFmt numFmtId="188" formatCode="h:m"/>
    <numFmt numFmtId="189" formatCode="0.0;\0;0.0"/>
    <numFmt numFmtId="190" formatCode="0.000;\0;0.000"/>
    <numFmt numFmtId="191" formatCode="0.0_ ;[Red]\-0.0\ "/>
    <numFmt numFmtId="192" formatCode="0.0_);[Red]\(0.0\)"/>
    <numFmt numFmtId="193" formatCode="0_ ;[Red]\-0\ "/>
    <numFmt numFmtId="194" formatCode="0.00_);[Red]\(0.00\)"/>
    <numFmt numFmtId="195" formatCode="0.0_ "/>
    <numFmt numFmtId="196" formatCode="#,##0_ "/>
    <numFmt numFmtId="197" formatCode="#,##0.0_ "/>
  </numFmts>
  <fonts count="78">
    <font>
      <sz val="11"/>
      <color theme="1"/>
      <name val="Yu Gothic"/>
      <family val="2"/>
      <scheme val="minor"/>
    </font>
    <font>
      <b/>
      <sz val="11"/>
      <color theme="1"/>
      <name val="Yu Gothic"/>
      <family val="2"/>
      <charset val="128"/>
      <scheme val="minor"/>
    </font>
    <font>
      <sz val="10"/>
      <color rgb="FF000000"/>
      <name val="Times New Roman"/>
      <family val="1"/>
    </font>
    <font>
      <sz val="11"/>
      <name val="ＭＳ Ｐゴシック"/>
      <family val="3"/>
      <charset val="128"/>
    </font>
    <font>
      <sz val="6"/>
      <name val="Yu Gothic"/>
      <family val="3"/>
      <charset val="128"/>
      <scheme val="minor"/>
    </font>
    <font>
      <sz val="6"/>
      <name val="ＭＳ Ｐゴシック"/>
      <family val="3"/>
      <charset val="128"/>
    </font>
    <font>
      <sz val="10"/>
      <color rgb="FF000000"/>
      <name val="ＭＳ Ｐゴシック"/>
      <family val="3"/>
      <charset val="128"/>
    </font>
    <font>
      <sz val="16"/>
      <name val="ＭＳ Ｐゴシック"/>
      <family val="3"/>
      <charset val="128"/>
    </font>
    <font>
      <sz val="9"/>
      <color rgb="FF000000"/>
      <name val="ＭＳ Ｐゴシック"/>
      <family val="3"/>
      <charset val="128"/>
    </font>
    <font>
      <sz val="10"/>
      <name val="ＭＳ Ｐゴシック"/>
      <family val="3"/>
      <charset val="128"/>
    </font>
    <font>
      <sz val="9"/>
      <name val="ＭＳ Ｐゴシック"/>
      <family val="3"/>
      <charset val="128"/>
    </font>
    <font>
      <u/>
      <sz val="14"/>
      <name val="ＭＳ Ｐゴシック"/>
      <family val="3"/>
      <charset val="128"/>
    </font>
    <font>
      <b/>
      <sz val="11"/>
      <color rgb="FFFF0000"/>
      <name val="ＭＳ Ｐゴシック"/>
      <family val="3"/>
      <charset val="128"/>
    </font>
    <font>
      <b/>
      <sz val="12"/>
      <name val="ＭＳ Ｐゴシック"/>
      <family val="3"/>
      <charset val="128"/>
    </font>
    <font>
      <u val="double"/>
      <sz val="10"/>
      <color rgb="FFFF0000"/>
      <name val="ＭＳ Ｐゴシック"/>
      <family val="3"/>
      <charset val="128"/>
    </font>
    <font>
      <sz val="7.5"/>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7"/>
      <name val="ＭＳ Ｐゴシック"/>
      <family val="3"/>
      <charset val="128"/>
    </font>
    <font>
      <b/>
      <sz val="10"/>
      <color rgb="FF000000"/>
      <name val="ＭＳ Ｐゴシック"/>
      <family val="3"/>
      <charset val="128"/>
    </font>
    <font>
      <sz val="11"/>
      <color theme="1"/>
      <name val="Yu Gothic"/>
      <family val="3"/>
      <charset val="128"/>
      <scheme val="minor"/>
    </font>
    <font>
      <b/>
      <sz val="12"/>
      <color rgb="FF000000"/>
      <name val="ＭＳ Ｐゴシック"/>
      <family val="3"/>
      <charset val="128"/>
    </font>
    <font>
      <b/>
      <u val="double"/>
      <sz val="10"/>
      <name val="ＭＳ Ｐゴシック"/>
      <family val="3"/>
      <charset val="128"/>
    </font>
    <font>
      <sz val="10"/>
      <color indexed="8"/>
      <name val="MS UI Gothic"/>
      <family val="3"/>
      <charset val="128"/>
    </font>
    <font>
      <sz val="10"/>
      <color theme="0" tint="-4.9806207464827418E-2"/>
      <name val="MS UI Gothic"/>
      <family val="3"/>
      <charset val="128"/>
    </font>
    <font>
      <sz val="11"/>
      <name val="Yu Gothic"/>
      <family val="3"/>
      <charset val="128"/>
      <scheme val="minor"/>
    </font>
    <font>
      <sz val="6"/>
      <name val="Yu Gothic"/>
      <family val="2"/>
      <charset val="128"/>
      <scheme val="minor"/>
    </font>
    <font>
      <b/>
      <sz val="10"/>
      <color indexed="8"/>
      <name val="MS UI Gothic"/>
      <family val="3"/>
      <charset val="128"/>
    </font>
    <font>
      <b/>
      <sz val="14"/>
      <color indexed="8"/>
      <name val="MS UI Gothic"/>
      <family val="3"/>
      <charset val="128"/>
    </font>
    <font>
      <sz val="6"/>
      <name val="MS UI Gothic"/>
      <family val="3"/>
      <charset val="128"/>
    </font>
    <font>
      <sz val="11"/>
      <color indexed="8"/>
      <name val="MS UI Gothic"/>
      <family val="3"/>
      <charset val="128"/>
    </font>
    <font>
      <sz val="12"/>
      <color indexed="8"/>
      <name val="ＭＳ ゴシック"/>
      <family val="3"/>
      <charset val="128"/>
    </font>
    <font>
      <sz val="12"/>
      <color indexed="8"/>
      <name val="MS UI Gothic"/>
      <family val="3"/>
      <charset val="128"/>
    </font>
    <font>
      <sz val="11"/>
      <color indexed="8"/>
      <name val="ＭＳ Ｐゴシック"/>
      <family val="3"/>
      <charset val="128"/>
    </font>
    <font>
      <b/>
      <sz val="12"/>
      <color indexed="8"/>
      <name val="MS UI Gothic"/>
      <family val="3"/>
      <charset val="128"/>
    </font>
    <font>
      <sz val="10"/>
      <color indexed="9"/>
      <name val="MS UI Gothic"/>
      <family val="3"/>
      <charset val="128"/>
    </font>
    <font>
      <b/>
      <sz val="11"/>
      <color indexed="8"/>
      <name val="ＭＳ Ｐゴシック"/>
      <family val="3"/>
      <charset val="128"/>
    </font>
    <font>
      <b/>
      <sz val="11"/>
      <color indexed="8"/>
      <name val="MS UI Gothic"/>
      <family val="3"/>
      <charset val="128"/>
    </font>
    <font>
      <sz val="14"/>
      <color indexed="8"/>
      <name val="MS UI Gothic"/>
      <family val="3"/>
      <charset val="128"/>
    </font>
    <font>
      <b/>
      <sz val="10"/>
      <name val="ＭＳ Ｐゴシック"/>
      <family val="3"/>
      <charset val="128"/>
    </font>
    <font>
      <sz val="12"/>
      <name val="ＭＳ ゴシック"/>
      <family val="3"/>
      <charset val="128"/>
    </font>
    <font>
      <sz val="11"/>
      <color theme="1"/>
      <name val="ＭＳ ゴシック"/>
      <family val="2"/>
      <charset val="128"/>
    </font>
    <font>
      <sz val="10"/>
      <color theme="1"/>
      <name val="ＭＳ ゴシック"/>
      <family val="3"/>
      <charset val="128"/>
    </font>
    <font>
      <sz val="12"/>
      <color theme="1"/>
      <name val="ＭＳ ゴシック"/>
      <family val="3"/>
      <charset val="128"/>
    </font>
    <font>
      <sz val="12"/>
      <color theme="1"/>
      <name val="ＭＳ 明朝"/>
      <family val="1"/>
      <charset val="128"/>
    </font>
    <font>
      <sz val="6"/>
      <name val="ＭＳ ゴシック"/>
      <family val="2"/>
      <charset val="128"/>
    </font>
    <font>
      <sz val="10"/>
      <color theme="1"/>
      <name val="ＭＳ 明朝"/>
      <family val="1"/>
      <charset val="128"/>
    </font>
    <font>
      <b/>
      <sz val="12"/>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6"/>
      <name val="ＭＳ Ｐゴシック"/>
      <family val="2"/>
      <charset val="128"/>
    </font>
    <font>
      <sz val="12"/>
      <color rgb="FFFF0000"/>
      <name val="ＭＳ ゴシック"/>
      <family val="3"/>
      <charset val="128"/>
    </font>
    <font>
      <b/>
      <sz val="8"/>
      <color rgb="FFFF0000"/>
      <name val="ＭＳ ゴシック"/>
      <family val="3"/>
      <charset val="128"/>
    </font>
    <font>
      <b/>
      <sz val="12"/>
      <color theme="1"/>
      <name val="ＭＳ ゴシック"/>
      <family val="3"/>
      <charset val="128"/>
    </font>
    <font>
      <sz val="11"/>
      <name val="ＭＳ ゴシック"/>
      <family val="3"/>
      <charset val="128"/>
    </font>
    <font>
      <sz val="14"/>
      <name val="ＭＳ ゴシック"/>
      <family val="3"/>
      <charset val="128"/>
    </font>
    <font>
      <sz val="16"/>
      <name val="ＭＳ ゴシック"/>
      <family val="3"/>
      <charset val="128"/>
    </font>
    <font>
      <sz val="16"/>
      <color theme="1"/>
      <name val="ＭＳ 明朝"/>
      <family val="1"/>
      <charset val="128"/>
    </font>
    <font>
      <sz val="12"/>
      <name val="ＭＳ 明朝"/>
      <family val="1"/>
      <charset val="128"/>
    </font>
    <font>
      <b/>
      <sz val="10"/>
      <color theme="1"/>
      <name val="ＭＳ ゴシック"/>
      <family val="3"/>
      <charset val="128"/>
    </font>
    <font>
      <sz val="6"/>
      <color theme="1"/>
      <name val="ＭＳ ゴシック"/>
      <family val="3"/>
      <charset val="128"/>
    </font>
    <font>
      <sz val="11"/>
      <name val="ＭＳ 明朝"/>
      <family val="1"/>
      <charset val="128"/>
    </font>
    <font>
      <sz val="11"/>
      <name val="HGPｺﾞｼｯｸM"/>
      <family val="3"/>
      <charset val="128"/>
    </font>
    <font>
      <sz val="18"/>
      <name val="HGPｺﾞｼｯｸM"/>
      <family val="3"/>
      <charset val="128"/>
    </font>
    <font>
      <sz val="12"/>
      <name val="HGPｺﾞｼｯｸM"/>
      <family val="3"/>
      <charset val="128"/>
    </font>
    <font>
      <b/>
      <sz val="9"/>
      <color indexed="81"/>
      <name val="MS P ゴシック"/>
      <family val="3"/>
      <charset val="128"/>
    </font>
    <font>
      <sz val="9"/>
      <color indexed="81"/>
      <name val="MS P ゴシック"/>
      <family val="3"/>
      <charset val="128"/>
    </font>
    <font>
      <b/>
      <sz val="9"/>
      <color rgb="FFFF0000"/>
      <name val="ＭＳ ゴシック"/>
      <family val="3"/>
      <charset val="128"/>
    </font>
    <font>
      <b/>
      <sz val="20"/>
      <color theme="1"/>
      <name val="ＭＳ ゴシック"/>
      <family val="3"/>
      <charset val="128"/>
    </font>
    <font>
      <sz val="10"/>
      <color theme="1"/>
      <name val="Arial"/>
      <family val="2"/>
    </font>
    <font>
      <sz val="9"/>
      <color theme="1"/>
      <name val="ＭＳ ゴシック"/>
      <family val="3"/>
      <charset val="128"/>
    </font>
    <font>
      <sz val="8"/>
      <color theme="1"/>
      <name val="ＭＳ 明朝"/>
      <family val="1"/>
      <charset val="128"/>
    </font>
    <font>
      <sz val="6"/>
      <color theme="1"/>
      <name val="ＭＳ 明朝"/>
      <family val="1"/>
      <charset val="128"/>
    </font>
    <font>
      <sz val="9"/>
      <color theme="1"/>
      <name val="ＭＳ 明朝"/>
      <family val="1"/>
      <charset val="128"/>
    </font>
    <font>
      <b/>
      <u/>
      <sz val="9"/>
      <color theme="1"/>
      <name val="ＭＳ ゴシック"/>
      <family val="3"/>
      <charset val="128"/>
    </font>
    <font>
      <b/>
      <sz val="9"/>
      <color rgb="FFFF0000"/>
      <name val="ＭＳ 明朝"/>
      <family val="1"/>
      <charset val="128"/>
    </font>
  </fonts>
  <fills count="13">
    <fill>
      <patternFill patternType="none"/>
    </fill>
    <fill>
      <patternFill patternType="gray125"/>
    </fill>
    <fill>
      <patternFill patternType="solid">
        <fgColor rgb="FF818181"/>
      </patternFill>
    </fill>
    <fill>
      <patternFill patternType="solid">
        <fgColor theme="1" tint="0.499984740745262"/>
        <bgColor indexed="64"/>
      </patternFill>
    </fill>
    <fill>
      <patternFill patternType="solid">
        <fgColor indexed="47"/>
        <bgColor indexed="64"/>
      </patternFill>
    </fill>
    <fill>
      <patternFill patternType="solid">
        <fgColor theme="8" tint="0.79985961485641044"/>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indexed="9"/>
        <bgColor indexed="64"/>
      </patternFill>
    </fill>
  </fills>
  <borders count="2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385D8A"/>
      </bottom>
      <diagonal/>
    </border>
    <border>
      <left/>
      <right/>
      <top style="thin">
        <color rgb="FF000000"/>
      </top>
      <bottom style="thin">
        <color rgb="FF385D8A"/>
      </bottom>
      <diagonal/>
    </border>
    <border>
      <left/>
      <right style="thin">
        <color rgb="FF000000"/>
      </right>
      <top style="thin">
        <color rgb="FF000000"/>
      </top>
      <bottom style="thin">
        <color rgb="FF385D8A"/>
      </bottom>
      <diagonal/>
    </border>
    <border>
      <left style="thin">
        <color rgb="FF000000"/>
      </left>
      <right/>
      <top/>
      <bottom style="thin">
        <color rgb="FF385D8A"/>
      </bottom>
      <diagonal/>
    </border>
    <border>
      <left/>
      <right style="thin">
        <color rgb="FF000000"/>
      </right>
      <top/>
      <bottom style="thin">
        <color rgb="FF385D8A"/>
      </bottom>
      <diagonal/>
    </border>
    <border>
      <left/>
      <right/>
      <top/>
      <bottom style="thin">
        <color rgb="FF385D8A"/>
      </bottom>
      <diagonal/>
    </border>
    <border>
      <left/>
      <right style="thin">
        <color rgb="FF000000"/>
      </right>
      <top style="thin">
        <color rgb="FF000000"/>
      </top>
      <bottom style="thin">
        <color rgb="FF000000"/>
      </bottom>
      <diagonal/>
    </border>
    <border>
      <left/>
      <right/>
      <top style="thin">
        <color rgb="FF000000"/>
      </top>
      <bottom style="thin">
        <color indexed="64"/>
      </bottom>
      <diagonal/>
    </border>
    <border>
      <left/>
      <right/>
      <top style="thin">
        <color rgb="FF385D8A"/>
      </top>
      <bottom/>
      <diagonal/>
    </border>
    <border>
      <left/>
      <right style="thin">
        <color rgb="FF385D8A"/>
      </right>
      <top style="thin">
        <color rgb="FF385D8A"/>
      </top>
      <bottom/>
      <diagonal/>
    </border>
    <border>
      <left style="thin">
        <color rgb="FF385D8A"/>
      </left>
      <right/>
      <top style="thin">
        <color rgb="FF000000"/>
      </top>
      <bottom/>
      <diagonal/>
    </border>
    <border>
      <left style="thin">
        <color indexed="64"/>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style="thin">
        <color rgb="FF000000"/>
      </right>
      <top style="thin">
        <color rgb="FF000000"/>
      </top>
      <bottom style="double">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top/>
      <bottom style="thin">
        <color indexed="64"/>
      </bottom>
      <diagonal/>
    </border>
    <border>
      <left/>
      <right/>
      <top/>
      <bottom style="thin">
        <color indexed="64"/>
      </bottom>
      <diagonal/>
    </border>
    <border>
      <left/>
      <right/>
      <top style="thin">
        <color auto="1"/>
      </top>
      <bottom/>
      <diagonal/>
    </border>
    <border diagonalUp="1">
      <left style="thin">
        <color rgb="FF000000"/>
      </left>
      <right style="thin">
        <color rgb="FF000000"/>
      </right>
      <top style="thin">
        <color rgb="FF000000"/>
      </top>
      <bottom style="thin">
        <color rgb="FF000000"/>
      </bottom>
      <diagonal style="thin">
        <color rgb="FF000000"/>
      </diagonal>
    </border>
    <border diagonalUp="1">
      <left style="thin">
        <color rgb="FF000000"/>
      </left>
      <right style="thin">
        <color rgb="FF000000"/>
      </right>
      <top style="thin">
        <color rgb="FF000000"/>
      </top>
      <bottom/>
      <diagonal style="thin">
        <color rgb="FF000000"/>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diagonalUp="1">
      <left style="thick">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rgb="FF000000"/>
      </left>
      <right style="thin">
        <color rgb="FF000000"/>
      </right>
      <top/>
      <bottom/>
      <diagonal style="thin">
        <color rgb="FF000000"/>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double">
        <color indexed="64"/>
      </right>
      <top style="thin">
        <color indexed="64"/>
      </top>
      <bottom style="thin">
        <color indexed="64"/>
      </bottom>
      <diagonal/>
    </border>
    <border>
      <left style="double">
        <color auto="1"/>
      </left>
      <right style="thin">
        <color auto="1"/>
      </right>
      <top style="thin">
        <color auto="1"/>
      </top>
      <bottom style="thin">
        <color auto="1"/>
      </bottom>
      <diagonal/>
    </border>
    <border>
      <left/>
      <right/>
      <top style="thin">
        <color auto="1"/>
      </top>
      <bottom style="thin">
        <color auto="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auto="1"/>
      </right>
      <top style="thin">
        <color auto="1"/>
      </top>
      <bottom style="thin">
        <color auto="1"/>
      </bottom>
      <diagonal/>
    </border>
    <border>
      <left style="thin">
        <color auto="1"/>
      </left>
      <right/>
      <top/>
      <bottom/>
      <diagonal/>
    </border>
    <border diagonalUp="1">
      <left style="thin">
        <color rgb="FF000000"/>
      </left>
      <right style="thin">
        <color rgb="FF000000"/>
      </right>
      <top/>
      <bottom style="thin">
        <color rgb="FF000000"/>
      </bottom>
      <diagonal style="thin">
        <color rgb="FF000000"/>
      </diagonal>
    </border>
    <border>
      <left style="thin">
        <color rgb="FF000000"/>
      </left>
      <right/>
      <top/>
      <bottom style="thin">
        <color rgb="FF4A7EBB"/>
      </bottom>
      <diagonal/>
    </border>
    <border>
      <left/>
      <right style="thin">
        <color rgb="FF4A7EBB"/>
      </right>
      <top style="thin">
        <color rgb="FF4A7EBB"/>
      </top>
      <bottom style="thin">
        <color rgb="FF4A7EBB"/>
      </bottom>
      <diagonal/>
    </border>
    <border>
      <left style="thin">
        <color indexed="64"/>
      </left>
      <right style="thin">
        <color rgb="FF000000"/>
      </right>
      <top style="thin">
        <color indexed="64"/>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style="thin">
        <color indexed="64"/>
      </right>
      <top style="thin">
        <color indexed="64"/>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auto="1"/>
      </top>
      <bottom/>
      <diagonal/>
    </border>
    <border>
      <left style="hair">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auto="1"/>
      </top>
      <bottom style="medium">
        <color auto="1"/>
      </bottom>
      <diagonal/>
    </border>
    <border>
      <left style="hair">
        <color indexed="64"/>
      </left>
      <right/>
      <top style="thin">
        <color indexed="64"/>
      </top>
      <bottom style="medium">
        <color indexed="64"/>
      </bottom>
      <diagonal/>
    </border>
    <border>
      <left style="hair">
        <color auto="1"/>
      </left>
      <right style="medium">
        <color auto="1"/>
      </right>
      <top style="thin">
        <color auto="1"/>
      </top>
      <bottom style="medium">
        <color auto="1"/>
      </bottom>
      <diagonal/>
    </border>
    <border>
      <left style="thin">
        <color auto="1"/>
      </left>
      <right/>
      <top/>
      <bottom style="hair">
        <color auto="1"/>
      </bottom>
      <diagonal/>
    </border>
    <border>
      <left style="medium">
        <color indexed="64"/>
      </left>
      <right/>
      <top style="medium">
        <color indexed="64"/>
      </top>
      <bottom style="medium">
        <color indexed="64"/>
      </bottom>
      <diagonal/>
    </border>
    <border>
      <left style="thin">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top style="hair">
        <color indexed="64"/>
      </top>
      <bottom style="hair">
        <color indexed="64"/>
      </bottom>
      <diagonal/>
    </border>
    <border>
      <left style="medium">
        <color auto="1"/>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style="hair">
        <color auto="1"/>
      </top>
      <bottom style="medium">
        <color auto="1"/>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auto="1"/>
      </right>
      <top/>
      <bottom style="hair">
        <color auto="1"/>
      </bottom>
      <diagonal/>
    </border>
    <border>
      <left style="hair">
        <color auto="1"/>
      </left>
      <right/>
      <top/>
      <bottom style="hair">
        <color auto="1"/>
      </bottom>
      <diagonal/>
    </border>
    <border>
      <left style="thin">
        <color indexed="64"/>
      </left>
      <right/>
      <top style="hair">
        <color indexed="64"/>
      </top>
      <bottom style="thin">
        <color auto="1"/>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auto="1"/>
      </left>
      <right/>
      <top style="hair">
        <color auto="1"/>
      </top>
      <bottom style="thin">
        <color auto="1"/>
      </bottom>
      <diagonal/>
    </border>
    <border>
      <left style="dashed">
        <color auto="1"/>
      </left>
      <right/>
      <top style="dashed">
        <color auto="1"/>
      </top>
      <bottom/>
      <diagonal/>
    </border>
    <border>
      <left/>
      <right/>
      <top style="dashed">
        <color indexed="64"/>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right style="thin">
        <color indexed="64"/>
      </right>
      <top style="medium">
        <color indexed="64"/>
      </top>
      <bottom style="medium">
        <color indexed="64"/>
      </bottom>
      <diagonal/>
    </border>
    <border>
      <left/>
      <right style="thin">
        <color indexed="64"/>
      </right>
      <top/>
      <bottom/>
      <diagonal/>
    </border>
    <border>
      <left style="thin">
        <color rgb="FFFFFF00"/>
      </left>
      <right/>
      <top/>
      <bottom/>
      <diagonal/>
    </border>
    <border>
      <left/>
      <right/>
      <top style="thin">
        <color rgb="FFFFFF00"/>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medium">
        <color indexed="64"/>
      </left>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8">
    <xf numFmtId="0" fontId="0" fillId="0" borderId="0"/>
    <xf numFmtId="0" fontId="2" fillId="0" borderId="0"/>
    <xf numFmtId="0" fontId="21" fillId="0" borderId="0">
      <alignment vertical="center"/>
    </xf>
    <xf numFmtId="0" fontId="24" fillId="0" borderId="0">
      <alignment vertical="center"/>
    </xf>
    <xf numFmtId="0" fontId="3" fillId="0" borderId="0">
      <alignment vertical="center"/>
    </xf>
    <xf numFmtId="0" fontId="42" fillId="0" borderId="0">
      <alignment vertical="center"/>
    </xf>
    <xf numFmtId="0" fontId="3" fillId="0" borderId="0">
      <alignment vertical="center"/>
    </xf>
    <xf numFmtId="0" fontId="3" fillId="0" borderId="0">
      <alignment vertical="center"/>
    </xf>
  </cellStyleXfs>
  <cellXfs count="1007">
    <xf numFmtId="0" fontId="0" fillId="0" borderId="0" xfId="0"/>
    <xf numFmtId="0" fontId="6" fillId="0" borderId="0" xfId="1" applyFont="1" applyAlignment="1">
      <alignment horizontal="left" vertical="top"/>
    </xf>
    <xf numFmtId="0" fontId="6" fillId="0" borderId="17" xfId="1" applyFont="1" applyBorder="1" applyAlignment="1">
      <alignment horizontal="left" wrapText="1"/>
    </xf>
    <xf numFmtId="0" fontId="6" fillId="0" borderId="2" xfId="1" applyFont="1" applyBorder="1" applyAlignment="1">
      <alignment horizontal="left" wrapText="1"/>
    </xf>
    <xf numFmtId="0" fontId="12" fillId="0" borderId="21" xfId="1" applyFont="1" applyBorder="1" applyAlignment="1">
      <alignment horizontal="center" vertical="center" wrapText="1"/>
    </xf>
    <xf numFmtId="0" fontId="12" fillId="0" borderId="24" xfId="1" applyFont="1" applyBorder="1" applyAlignment="1">
      <alignment horizontal="center" vertical="center" wrapText="1"/>
    </xf>
    <xf numFmtId="0" fontId="9" fillId="0" borderId="3" xfId="1" applyFont="1" applyBorder="1" applyAlignment="1">
      <alignment horizontal="left" vertical="center" wrapText="1"/>
    </xf>
    <xf numFmtId="0" fontId="3" fillId="0" borderId="16" xfId="1" applyFont="1" applyBorder="1" applyAlignment="1">
      <alignment horizontal="center" vertical="center" wrapText="1"/>
    </xf>
    <xf numFmtId="0" fontId="9" fillId="0" borderId="28" xfId="1" applyFont="1" applyBorder="1" applyAlignment="1">
      <alignment horizontal="left" vertical="center" wrapText="1"/>
    </xf>
    <xf numFmtId="0" fontId="6" fillId="0" borderId="28" xfId="1" applyFont="1" applyBorder="1" applyAlignment="1">
      <alignment horizontal="left" vertical="center" wrapText="1"/>
    </xf>
    <xf numFmtId="0" fontId="6" fillId="2" borderId="28" xfId="1" applyFont="1" applyFill="1" applyBorder="1" applyAlignment="1">
      <alignment horizontal="left" vertical="center" wrapText="1"/>
    </xf>
    <xf numFmtId="0" fontId="9" fillId="2" borderId="16" xfId="1" applyFont="1" applyFill="1" applyBorder="1" applyAlignment="1">
      <alignment horizontal="left" vertical="center" wrapText="1"/>
    </xf>
    <xf numFmtId="0" fontId="9" fillId="2" borderId="28" xfId="1" applyFont="1" applyFill="1" applyBorder="1" applyAlignment="1">
      <alignment horizontal="left" vertical="center" wrapText="1"/>
    </xf>
    <xf numFmtId="0" fontId="3" fillId="0" borderId="5" xfId="1" applyFont="1" applyBorder="1" applyAlignment="1">
      <alignment horizontal="center" vertical="center" wrapText="1"/>
    </xf>
    <xf numFmtId="0" fontId="9" fillId="0" borderId="29" xfId="1" applyFont="1" applyBorder="1" applyAlignment="1">
      <alignment horizontal="left" vertical="center" wrapText="1"/>
    </xf>
    <xf numFmtId="0" fontId="9" fillId="0" borderId="0" xfId="1" applyFont="1" applyAlignment="1">
      <alignment horizontal="left" vertical="center" wrapText="1"/>
    </xf>
    <xf numFmtId="0" fontId="3" fillId="0" borderId="3" xfId="1" applyFont="1" applyBorder="1" applyAlignment="1">
      <alignment horizontal="center" vertical="center" wrapText="1"/>
    </xf>
    <xf numFmtId="0" fontId="6" fillId="0" borderId="0" xfId="1" applyFont="1" applyAlignment="1">
      <alignment horizontal="left" vertical="top" wrapText="1"/>
    </xf>
    <xf numFmtId="0" fontId="6" fillId="0" borderId="0" xfId="1" applyFont="1" applyAlignment="1">
      <alignment horizontal="left" vertical="center" wrapText="1"/>
    </xf>
    <xf numFmtId="0" fontId="6" fillId="0" borderId="25" xfId="1" applyFont="1" applyBorder="1" applyAlignment="1">
      <alignment horizontal="left" vertical="center" wrapText="1"/>
    </xf>
    <xf numFmtId="0" fontId="6" fillId="0" borderId="5" xfId="1" applyFont="1" applyBorder="1" applyAlignment="1">
      <alignment horizontal="left" vertical="center" wrapText="1"/>
    </xf>
    <xf numFmtId="0" fontId="6" fillId="0" borderId="31" xfId="1" applyFont="1" applyBorder="1" applyAlignment="1">
      <alignment vertical="top" wrapText="1"/>
    </xf>
    <xf numFmtId="0" fontId="6" fillId="0" borderId="25" xfId="1" applyFont="1" applyBorder="1" applyAlignment="1">
      <alignment vertical="top" wrapText="1"/>
    </xf>
    <xf numFmtId="0" fontId="6" fillId="0" borderId="8" xfId="1" applyFont="1" applyBorder="1" applyAlignment="1">
      <alignment horizontal="left" wrapText="1"/>
    </xf>
    <xf numFmtId="0" fontId="3" fillId="0" borderId="9" xfId="1" applyFont="1" applyBorder="1" applyAlignment="1">
      <alignment horizontal="center" vertical="center" wrapText="1"/>
    </xf>
    <xf numFmtId="0" fontId="3" fillId="0" borderId="16" xfId="1" applyFont="1" applyBorder="1" applyAlignment="1">
      <alignment horizontal="left" vertical="center" wrapText="1" indent="1"/>
    </xf>
    <xf numFmtId="0" fontId="6" fillId="0" borderId="2" xfId="1" applyFont="1" applyBorder="1" applyAlignment="1">
      <alignment horizontal="center" vertical="center" wrapText="1"/>
    </xf>
    <xf numFmtId="0" fontId="6" fillId="0" borderId="6" xfId="1" applyFont="1" applyBorder="1" applyAlignment="1">
      <alignment wrapText="1"/>
    </xf>
    <xf numFmtId="0" fontId="6" fillId="0" borderId="4" xfId="1" applyFont="1" applyBorder="1" applyAlignment="1">
      <alignment wrapText="1"/>
    </xf>
    <xf numFmtId="0" fontId="6" fillId="0" borderId="0" xfId="1" applyFont="1" applyAlignment="1">
      <alignment horizontal="left" wrapText="1"/>
    </xf>
    <xf numFmtId="0" fontId="6" fillId="0" borderId="9" xfId="1" applyFont="1" applyBorder="1" applyAlignment="1">
      <alignment wrapText="1"/>
    </xf>
    <xf numFmtId="0" fontId="6" fillId="0" borderId="7" xfId="1" applyFont="1" applyBorder="1" applyAlignment="1">
      <alignment wrapText="1"/>
    </xf>
    <xf numFmtId="0" fontId="6" fillId="0" borderId="6" xfId="1" applyFont="1" applyBorder="1" applyAlignment="1">
      <alignment vertical="top" wrapText="1"/>
    </xf>
    <xf numFmtId="0" fontId="6" fillId="0" borderId="4" xfId="1" applyFont="1" applyBorder="1" applyAlignment="1">
      <alignment vertical="top" wrapText="1"/>
    </xf>
    <xf numFmtId="0" fontId="19" fillId="0" borderId="25" xfId="1" applyFont="1" applyBorder="1" applyAlignment="1">
      <alignment horizontal="left" vertical="top" wrapText="1" indent="4"/>
    </xf>
    <xf numFmtId="0" fontId="6" fillId="0" borderId="9" xfId="1" applyFont="1" applyBorder="1" applyAlignment="1">
      <alignment vertical="top" wrapText="1"/>
    </xf>
    <xf numFmtId="0" fontId="6" fillId="0" borderId="7" xfId="1" applyFont="1" applyBorder="1" applyAlignment="1">
      <alignment vertical="top" wrapText="1"/>
    </xf>
    <xf numFmtId="0" fontId="6" fillId="0" borderId="25" xfId="1" applyFont="1" applyBorder="1" applyAlignment="1">
      <alignment horizontal="left" wrapText="1"/>
    </xf>
    <xf numFmtId="0" fontId="6" fillId="0" borderId="25" xfId="1" applyFont="1" applyBorder="1" applyAlignment="1">
      <alignment horizontal="left" vertical="top" wrapText="1" indent="1"/>
    </xf>
    <xf numFmtId="0" fontId="19" fillId="0" borderId="0" xfId="1" applyFont="1" applyAlignment="1">
      <alignment horizontal="left" vertical="top" wrapText="1" indent="4"/>
    </xf>
    <xf numFmtId="0" fontId="6" fillId="0" borderId="0" xfId="1" applyFont="1" applyAlignment="1">
      <alignment vertical="top" wrapText="1"/>
    </xf>
    <xf numFmtId="176" fontId="6" fillId="0" borderId="40" xfId="1" applyNumberFormat="1" applyFont="1" applyBorder="1" applyAlignment="1">
      <alignment horizontal="center" vertical="center" shrinkToFit="1"/>
    </xf>
    <xf numFmtId="0" fontId="10" fillId="0" borderId="40" xfId="1" applyFont="1" applyBorder="1" applyAlignment="1">
      <alignment horizontal="left" vertical="center" wrapText="1"/>
    </xf>
    <xf numFmtId="0" fontId="6" fillId="0" borderId="40" xfId="1" applyFont="1" applyBorder="1" applyAlignment="1">
      <alignment horizontal="center" vertical="top" wrapText="1"/>
    </xf>
    <xf numFmtId="0" fontId="17" fillId="0" borderId="40" xfId="1" applyFont="1" applyBorder="1" applyAlignment="1">
      <alignment horizontal="center" vertical="center" wrapText="1"/>
    </xf>
    <xf numFmtId="0" fontId="6" fillId="0" borderId="40" xfId="1" applyFont="1" applyBorder="1" applyAlignment="1">
      <alignment horizontal="center" vertical="center" wrapText="1"/>
    </xf>
    <xf numFmtId="0" fontId="6" fillId="0" borderId="40" xfId="1" applyFont="1" applyBorder="1" applyAlignment="1">
      <alignment horizontal="left" vertical="center" wrapText="1"/>
    </xf>
    <xf numFmtId="0" fontId="9" fillId="0" borderId="9" xfId="1" applyFont="1" applyBorder="1" applyAlignment="1">
      <alignment horizontal="center" vertical="center" wrapText="1"/>
    </xf>
    <xf numFmtId="0" fontId="9" fillId="0" borderId="41" xfId="1" applyFont="1" applyBorder="1" applyAlignment="1">
      <alignment horizontal="center" vertical="center" wrapText="1"/>
    </xf>
    <xf numFmtId="0" fontId="3" fillId="0" borderId="28" xfId="1" applyFont="1" applyBorder="1" applyAlignment="1">
      <alignment horizontal="center" vertical="center" wrapText="1"/>
    </xf>
    <xf numFmtId="0" fontId="9" fillId="2" borderId="28" xfId="1" applyFont="1" applyFill="1" applyBorder="1" applyAlignment="1">
      <alignment horizontal="center" vertical="center" wrapText="1"/>
    </xf>
    <xf numFmtId="0" fontId="9" fillId="0" borderId="28" xfId="1" applyFont="1" applyBorder="1" applyAlignment="1">
      <alignment horizontal="center" vertical="center" wrapText="1"/>
    </xf>
    <xf numFmtId="0" fontId="6" fillId="0" borderId="31" xfId="1" applyFont="1" applyBorder="1" applyAlignment="1">
      <alignment vertical="center" wrapText="1"/>
    </xf>
    <xf numFmtId="0" fontId="6" fillId="0" borderId="0" xfId="1" applyFont="1" applyAlignment="1">
      <alignment horizontal="left" vertical="top" wrapText="1" indent="1"/>
    </xf>
    <xf numFmtId="0" fontId="6" fillId="0" borderId="50" xfId="1" applyFont="1" applyBorder="1" applyAlignment="1">
      <alignment horizontal="center" vertical="center" wrapText="1"/>
    </xf>
    <xf numFmtId="0" fontId="6" fillId="0" borderId="51" xfId="1" applyFont="1" applyBorder="1" applyAlignment="1">
      <alignment horizontal="center" vertical="center" wrapText="1"/>
    </xf>
    <xf numFmtId="0" fontId="6" fillId="0" borderId="52" xfId="1" applyFont="1" applyBorder="1" applyAlignment="1">
      <alignment horizontal="center" vertical="center" wrapText="1"/>
    </xf>
    <xf numFmtId="0" fontId="6" fillId="0" borderId="0" xfId="1" applyFont="1" applyAlignment="1">
      <alignment horizontal="center" vertical="center" wrapText="1"/>
    </xf>
    <xf numFmtId="0" fontId="6" fillId="0" borderId="0" xfId="1" applyFont="1" applyAlignment="1">
      <alignment horizontal="right" vertical="center" wrapText="1"/>
    </xf>
    <xf numFmtId="0" fontId="3" fillId="0" borderId="57" xfId="2" applyFont="1" applyBorder="1" applyAlignment="1">
      <alignment horizontal="center" vertical="center"/>
    </xf>
    <xf numFmtId="0" fontId="3" fillId="0" borderId="58" xfId="2" applyFont="1" applyBorder="1">
      <alignment vertical="center"/>
    </xf>
    <xf numFmtId="0" fontId="3" fillId="0" borderId="0" xfId="2" applyFont="1">
      <alignment vertical="center"/>
    </xf>
    <xf numFmtId="0" fontId="3" fillId="0" borderId="0" xfId="2" applyFont="1" applyAlignment="1">
      <alignment horizontal="center" vertical="center" wrapText="1"/>
    </xf>
    <xf numFmtId="0" fontId="3" fillId="0" borderId="0" xfId="2" applyFont="1" applyAlignment="1">
      <alignment horizontal="center" vertical="center"/>
    </xf>
    <xf numFmtId="0" fontId="6" fillId="0" borderId="9" xfId="1" applyFont="1" applyBorder="1" applyAlignment="1">
      <alignment horizontal="left" vertical="top" wrapText="1" indent="1"/>
    </xf>
    <xf numFmtId="0" fontId="6" fillId="0" borderId="7" xfId="1" applyFont="1" applyBorder="1" applyAlignment="1">
      <alignment horizontal="left" vertical="top" wrapText="1" indent="1"/>
    </xf>
    <xf numFmtId="0" fontId="6" fillId="0" borderId="16" xfId="1" applyFont="1" applyBorder="1" applyAlignment="1">
      <alignment horizontal="left" wrapText="1"/>
    </xf>
    <xf numFmtId="0" fontId="6" fillId="0" borderId="4" xfId="1" applyFont="1" applyBorder="1" applyAlignment="1">
      <alignment horizontal="left" vertical="top" wrapText="1" indent="1"/>
    </xf>
    <xf numFmtId="0" fontId="6" fillId="0" borderId="4" xfId="1" applyFont="1" applyBorder="1" applyAlignment="1">
      <alignment horizontal="left" vertical="top" wrapText="1"/>
    </xf>
    <xf numFmtId="0" fontId="6" fillId="0" borderId="0" xfId="1" applyFont="1" applyAlignment="1">
      <alignment horizontal="center" vertical="top" wrapText="1"/>
    </xf>
    <xf numFmtId="0" fontId="3" fillId="0" borderId="0" xfId="1" applyFont="1" applyAlignment="1">
      <alignment horizontal="center" vertical="center" wrapText="1"/>
    </xf>
    <xf numFmtId="0" fontId="17" fillId="0" borderId="0" xfId="1" applyFont="1" applyAlignment="1">
      <alignment horizontal="center" vertical="top" wrapText="1"/>
    </xf>
    <xf numFmtId="0" fontId="6" fillId="0" borderId="0" xfId="1" applyFont="1" applyAlignment="1">
      <alignment horizontal="center" vertical="top"/>
    </xf>
    <xf numFmtId="0" fontId="6" fillId="0" borderId="60" xfId="1" applyFont="1" applyBorder="1" applyAlignment="1">
      <alignment horizontal="left" vertical="top" wrapText="1"/>
    </xf>
    <xf numFmtId="0" fontId="6" fillId="0" borderId="61" xfId="1" applyFont="1" applyBorder="1" applyAlignment="1">
      <alignment horizontal="left" vertical="top" wrapText="1"/>
    </xf>
    <xf numFmtId="0" fontId="12" fillId="0" borderId="25" xfId="1" applyFont="1" applyBorder="1" applyAlignment="1">
      <alignment horizontal="center" vertical="center" wrapText="1"/>
    </xf>
    <xf numFmtId="0" fontId="9" fillId="0" borderId="30" xfId="1" applyFont="1" applyBorder="1" applyAlignment="1">
      <alignment horizontal="left" vertical="center" wrapText="1"/>
    </xf>
    <xf numFmtId="0" fontId="6" fillId="0" borderId="16" xfId="1" applyFont="1" applyBorder="1" applyAlignment="1">
      <alignment horizontal="left" vertical="center" wrapText="1"/>
    </xf>
    <xf numFmtId="0" fontId="6" fillId="0" borderId="30" xfId="1" applyFont="1" applyBorder="1" applyAlignment="1">
      <alignment horizontal="left" vertical="center" wrapText="1"/>
    </xf>
    <xf numFmtId="0" fontId="9" fillId="0" borderId="58" xfId="1" applyFont="1" applyBorder="1" applyAlignment="1">
      <alignment horizontal="left" vertical="center" wrapText="1"/>
    </xf>
    <xf numFmtId="0" fontId="9" fillId="0" borderId="25" xfId="1" applyFont="1" applyBorder="1" applyAlignment="1">
      <alignment horizontal="center" vertical="top" wrapText="1"/>
    </xf>
    <xf numFmtId="0" fontId="3" fillId="0" borderId="41" xfId="1" applyFont="1" applyBorder="1" applyAlignment="1">
      <alignment horizontal="center" vertical="center" wrapText="1"/>
    </xf>
    <xf numFmtId="0" fontId="9" fillId="0" borderId="25" xfId="1" applyFont="1" applyBorder="1" applyAlignment="1">
      <alignment horizontal="center" vertical="center" wrapText="1"/>
    </xf>
    <xf numFmtId="0" fontId="6" fillId="0" borderId="57" xfId="1" applyFont="1" applyBorder="1" applyAlignment="1">
      <alignment horizontal="center" vertical="center" wrapText="1"/>
    </xf>
    <xf numFmtId="0" fontId="9" fillId="3" borderId="9" xfId="1" applyFont="1" applyFill="1" applyBorder="1" applyAlignment="1">
      <alignment horizontal="center" vertical="top" wrapText="1"/>
    </xf>
    <xf numFmtId="0" fontId="9" fillId="2" borderId="9" xfId="1" applyFont="1" applyFill="1" applyBorder="1" applyAlignment="1">
      <alignment horizontal="center" vertical="top" wrapText="1"/>
    </xf>
    <xf numFmtId="0" fontId="25" fillId="0" borderId="0" xfId="3" applyFont="1" applyProtection="1">
      <alignment vertical="center"/>
      <protection locked="0"/>
    </xf>
    <xf numFmtId="0" fontId="26" fillId="0" borderId="0" xfId="3" applyFont="1" applyAlignment="1" applyProtection="1">
      <alignment vertical="top"/>
      <protection locked="0"/>
    </xf>
    <xf numFmtId="0" fontId="24" fillId="0" borderId="0" xfId="3" applyProtection="1">
      <alignment vertical="center"/>
      <protection locked="0"/>
    </xf>
    <xf numFmtId="0" fontId="28" fillId="4" borderId="0" xfId="3" applyFont="1" applyFill="1" applyProtection="1">
      <alignment vertical="center"/>
      <protection locked="0"/>
    </xf>
    <xf numFmtId="0" fontId="24" fillId="0" borderId="0" xfId="3" applyAlignment="1" applyProtection="1">
      <alignment vertical="center" wrapText="1"/>
      <protection locked="0"/>
    </xf>
    <xf numFmtId="0" fontId="24" fillId="0" borderId="0" xfId="3">
      <alignment vertical="center"/>
    </xf>
    <xf numFmtId="0" fontId="24" fillId="0" borderId="58" xfId="3" applyBorder="1" applyAlignment="1" applyProtection="1">
      <alignment horizontal="center" vertical="center"/>
      <protection locked="0"/>
    </xf>
    <xf numFmtId="0" fontId="24" fillId="0" borderId="0" xfId="3" applyAlignment="1" applyProtection="1">
      <alignment horizontal="center" vertical="center"/>
      <protection locked="0"/>
    </xf>
    <xf numFmtId="0" fontId="31" fillId="0" borderId="0" xfId="3" applyFont="1" applyProtection="1">
      <alignment vertical="center"/>
      <protection locked="0"/>
    </xf>
    <xf numFmtId="0" fontId="31" fillId="5" borderId="3" xfId="3" applyFont="1" applyFill="1" applyBorder="1" applyAlignment="1" applyProtection="1">
      <alignment horizontal="center" vertical="center"/>
      <protection locked="0"/>
    </xf>
    <xf numFmtId="0" fontId="31" fillId="0" borderId="0" xfId="3" applyFont="1" applyAlignment="1" applyProtection="1">
      <alignment horizontal="center" vertical="center"/>
      <protection locked="0"/>
    </xf>
    <xf numFmtId="0" fontId="31" fillId="0" borderId="0" xfId="3" applyFont="1" applyAlignment="1" applyProtection="1">
      <alignment vertical="center" wrapText="1"/>
      <protection locked="0"/>
    </xf>
    <xf numFmtId="0" fontId="24" fillId="0" borderId="0" xfId="3" applyAlignment="1" applyProtection="1">
      <alignment vertical="top"/>
      <protection locked="0"/>
    </xf>
    <xf numFmtId="0" fontId="24" fillId="0" borderId="3" xfId="3" applyBorder="1" applyAlignment="1" applyProtection="1">
      <alignment horizontal="center" vertical="center"/>
      <protection locked="0"/>
    </xf>
    <xf numFmtId="0" fontId="24" fillId="0" borderId="71" xfId="3" applyBorder="1" applyAlignment="1" applyProtection="1">
      <alignment horizontal="center" vertical="center"/>
      <protection locked="0"/>
    </xf>
    <xf numFmtId="0" fontId="24" fillId="0" borderId="77" xfId="3" applyBorder="1" applyAlignment="1" applyProtection="1">
      <alignment horizontal="center" vertical="center"/>
      <protection locked="0"/>
    </xf>
    <xf numFmtId="179" fontId="24" fillId="0" borderId="78" xfId="3" applyNumberFormat="1" applyBorder="1" applyAlignment="1" applyProtection="1">
      <alignment horizontal="center" vertical="center"/>
      <protection locked="0"/>
    </xf>
    <xf numFmtId="179" fontId="24" fillId="0" borderId="79" xfId="3" applyNumberFormat="1" applyBorder="1" applyAlignment="1" applyProtection="1">
      <alignment horizontal="center" vertical="center"/>
      <protection locked="0"/>
    </xf>
    <xf numFmtId="179" fontId="24" fillId="0" borderId="80" xfId="3" applyNumberFormat="1" applyBorder="1" applyAlignment="1" applyProtection="1">
      <alignment horizontal="center" vertical="center"/>
      <protection locked="0"/>
    </xf>
    <xf numFmtId="179" fontId="24" fillId="0" borderId="81" xfId="3" applyNumberFormat="1" applyBorder="1" applyAlignment="1" applyProtection="1">
      <alignment horizontal="center" vertical="center"/>
      <protection locked="0"/>
    </xf>
    <xf numFmtId="179" fontId="24" fillId="0" borderId="82" xfId="3" applyNumberFormat="1" applyBorder="1" applyAlignment="1" applyProtection="1">
      <alignment horizontal="center" vertical="center"/>
      <protection locked="0"/>
    </xf>
    <xf numFmtId="179" fontId="24" fillId="0" borderId="83" xfId="3" applyNumberFormat="1" applyBorder="1" applyAlignment="1" applyProtection="1">
      <alignment horizontal="center" vertical="center"/>
      <protection locked="0"/>
    </xf>
    <xf numFmtId="0" fontId="24" fillId="0" borderId="85" xfId="3" applyBorder="1" applyAlignment="1" applyProtection="1">
      <alignment horizontal="center" vertical="center"/>
      <protection locked="0"/>
    </xf>
    <xf numFmtId="0" fontId="31" fillId="5" borderId="86" xfId="3" applyFont="1" applyFill="1" applyBorder="1" applyAlignment="1" applyProtection="1">
      <alignment horizontal="center" vertical="center"/>
      <protection locked="0"/>
    </xf>
    <xf numFmtId="0" fontId="31" fillId="5" borderId="87" xfId="3" applyFont="1" applyFill="1" applyBorder="1" applyAlignment="1" applyProtection="1">
      <alignment horizontal="center" vertical="center"/>
      <protection locked="0"/>
    </xf>
    <xf numFmtId="0" fontId="31" fillId="5" borderId="88" xfId="3" applyFont="1" applyFill="1" applyBorder="1" applyAlignment="1" applyProtection="1">
      <alignment horizontal="center" vertical="center"/>
      <protection locked="0"/>
    </xf>
    <xf numFmtId="0" fontId="31" fillId="5" borderId="89" xfId="3" applyFont="1" applyFill="1" applyBorder="1" applyAlignment="1" applyProtection="1">
      <alignment horizontal="center" vertical="center"/>
      <protection locked="0"/>
    </xf>
    <xf numFmtId="0" fontId="31" fillId="5" borderId="90" xfId="3" applyFont="1" applyFill="1" applyBorder="1" applyAlignment="1" applyProtection="1">
      <alignment horizontal="center" vertical="center"/>
      <protection locked="0"/>
    </xf>
    <xf numFmtId="0" fontId="31" fillId="5" borderId="91" xfId="3" applyFont="1" applyFill="1" applyBorder="1" applyAlignment="1" applyProtection="1">
      <alignment horizontal="center" vertical="center"/>
      <protection locked="0"/>
    </xf>
    <xf numFmtId="0" fontId="24" fillId="0" borderId="93" xfId="3" applyBorder="1" applyAlignment="1" applyProtection="1">
      <alignment horizontal="center" vertical="center"/>
      <protection locked="0"/>
    </xf>
    <xf numFmtId="180" fontId="31" fillId="5" borderId="94" xfId="3" applyNumberFormat="1" applyFont="1" applyFill="1" applyBorder="1" applyAlignment="1" applyProtection="1">
      <alignment horizontal="center" vertical="center"/>
      <protection locked="0"/>
    </xf>
    <xf numFmtId="180" fontId="31" fillId="5" borderId="95" xfId="3" applyNumberFormat="1" applyFont="1" applyFill="1" applyBorder="1" applyAlignment="1" applyProtection="1">
      <alignment horizontal="center" vertical="center"/>
      <protection locked="0"/>
    </xf>
    <xf numFmtId="180" fontId="31" fillId="5" borderId="96" xfId="3" applyNumberFormat="1" applyFont="1" applyFill="1" applyBorder="1" applyAlignment="1" applyProtection="1">
      <alignment horizontal="center" vertical="center"/>
      <protection locked="0"/>
    </xf>
    <xf numFmtId="180" fontId="31" fillId="5" borderId="97" xfId="3" applyNumberFormat="1" applyFont="1" applyFill="1" applyBorder="1" applyAlignment="1" applyProtection="1">
      <alignment horizontal="center" vertical="center"/>
      <protection locked="0"/>
    </xf>
    <xf numFmtId="180" fontId="31" fillId="5" borderId="98" xfId="3" applyNumberFormat="1" applyFont="1" applyFill="1" applyBorder="1" applyAlignment="1" applyProtection="1">
      <alignment horizontal="center" vertical="center"/>
      <protection locked="0"/>
    </xf>
    <xf numFmtId="180" fontId="31" fillId="5" borderId="99" xfId="3" applyNumberFormat="1" applyFont="1" applyFill="1" applyBorder="1" applyAlignment="1" applyProtection="1">
      <alignment horizontal="center" vertical="center"/>
      <protection locked="0"/>
    </xf>
    <xf numFmtId="0" fontId="24" fillId="0" borderId="100" xfId="3" applyBorder="1" applyAlignment="1" applyProtection="1">
      <alignment horizontal="center" vertical="center"/>
      <protection locked="0"/>
    </xf>
    <xf numFmtId="180" fontId="31" fillId="5" borderId="101" xfId="3" applyNumberFormat="1" applyFont="1" applyFill="1" applyBorder="1" applyAlignment="1" applyProtection="1">
      <alignment horizontal="center" vertical="center"/>
      <protection locked="0"/>
    </xf>
    <xf numFmtId="180" fontId="31" fillId="5" borderId="102" xfId="3" applyNumberFormat="1" applyFont="1" applyFill="1" applyBorder="1" applyAlignment="1" applyProtection="1">
      <alignment horizontal="center" vertical="center"/>
      <protection locked="0"/>
    </xf>
    <xf numFmtId="180" fontId="31" fillId="5" borderId="103" xfId="3" applyNumberFormat="1" applyFont="1" applyFill="1" applyBorder="1" applyAlignment="1" applyProtection="1">
      <alignment horizontal="center" vertical="center"/>
      <protection locked="0"/>
    </xf>
    <xf numFmtId="180" fontId="31" fillId="5" borderId="104" xfId="3" applyNumberFormat="1" applyFont="1" applyFill="1" applyBorder="1" applyAlignment="1" applyProtection="1">
      <alignment horizontal="center" vertical="center"/>
      <protection locked="0"/>
    </xf>
    <xf numFmtId="180" fontId="31" fillId="5" borderId="105" xfId="3" applyNumberFormat="1" applyFont="1" applyFill="1" applyBorder="1" applyAlignment="1" applyProtection="1">
      <alignment horizontal="center" vertical="center"/>
      <protection locked="0"/>
    </xf>
    <xf numFmtId="180" fontId="31" fillId="5" borderId="106" xfId="3" applyNumberFormat="1" applyFont="1" applyFill="1" applyBorder="1" applyAlignment="1" applyProtection="1">
      <alignment horizontal="center" vertical="center"/>
      <protection locked="0"/>
    </xf>
    <xf numFmtId="0" fontId="24" fillId="0" borderId="108" xfId="3" applyBorder="1" applyAlignment="1" applyProtection="1">
      <alignment horizontal="center" vertical="center"/>
      <protection locked="0"/>
    </xf>
    <xf numFmtId="181" fontId="31" fillId="0" borderId="109" xfId="3" applyNumberFormat="1" applyFont="1" applyBorder="1" applyAlignment="1">
      <alignment horizontal="center" vertical="center"/>
    </xf>
    <xf numFmtId="181" fontId="31" fillId="0" borderId="110" xfId="3" applyNumberFormat="1" applyFont="1" applyBorder="1" applyAlignment="1">
      <alignment horizontal="center" vertical="center"/>
    </xf>
    <xf numFmtId="181" fontId="31" fillId="0" borderId="111" xfId="3" applyNumberFormat="1" applyFont="1" applyBorder="1" applyAlignment="1">
      <alignment horizontal="center" vertical="center"/>
    </xf>
    <xf numFmtId="181" fontId="31" fillId="0" borderId="112" xfId="3" applyNumberFormat="1" applyFont="1" applyBorder="1" applyAlignment="1">
      <alignment horizontal="center" vertical="center"/>
    </xf>
    <xf numFmtId="181" fontId="31" fillId="0" borderId="108" xfId="3" applyNumberFormat="1" applyFont="1" applyBorder="1" applyAlignment="1">
      <alignment horizontal="center" vertical="center"/>
    </xf>
    <xf numFmtId="181" fontId="31" fillId="0" borderId="115" xfId="3" applyNumberFormat="1" applyFont="1" applyBorder="1" applyAlignment="1">
      <alignment horizontal="center" vertical="center"/>
    </xf>
    <xf numFmtId="181" fontId="31" fillId="0" borderId="116" xfId="3" applyNumberFormat="1" applyFont="1" applyBorder="1" applyAlignment="1">
      <alignment horizontal="center" vertical="center"/>
    </xf>
    <xf numFmtId="181" fontId="31" fillId="0" borderId="117" xfId="3" applyNumberFormat="1" applyFont="1" applyBorder="1" applyAlignment="1">
      <alignment horizontal="center" vertical="center"/>
    </xf>
    <xf numFmtId="181" fontId="31" fillId="0" borderId="118" xfId="3" applyNumberFormat="1" applyFont="1" applyBorder="1" applyAlignment="1">
      <alignment horizontal="center" vertical="center"/>
    </xf>
    <xf numFmtId="181" fontId="31" fillId="0" borderId="119" xfId="3" applyNumberFormat="1" applyFont="1" applyBorder="1" applyAlignment="1">
      <alignment horizontal="center" vertical="center"/>
    </xf>
    <xf numFmtId="0" fontId="34" fillId="0" borderId="39" xfId="3" applyFont="1" applyBorder="1" applyProtection="1">
      <alignment vertical="center"/>
      <protection locked="0"/>
    </xf>
    <xf numFmtId="0" fontId="24" fillId="0" borderId="39" xfId="3" applyBorder="1" applyProtection="1">
      <alignment vertical="center"/>
      <protection locked="0"/>
    </xf>
    <xf numFmtId="0" fontId="34" fillId="0" borderId="53" xfId="3" applyFont="1" applyBorder="1" applyProtection="1">
      <alignment vertical="center"/>
      <protection locked="0"/>
    </xf>
    <xf numFmtId="0" fontId="24" fillId="0" borderId="53" xfId="3" applyBorder="1" applyProtection="1">
      <alignment vertical="center"/>
      <protection locked="0"/>
    </xf>
    <xf numFmtId="0" fontId="24" fillId="0" borderId="53" xfId="3" applyBorder="1" applyAlignment="1">
      <alignment horizontal="center" vertical="center"/>
    </xf>
    <xf numFmtId="0" fontId="24" fillId="0" borderId="53" xfId="3" applyBorder="1">
      <alignment vertical="center"/>
    </xf>
    <xf numFmtId="179" fontId="31" fillId="5" borderId="88" xfId="3" applyNumberFormat="1" applyFont="1" applyFill="1" applyBorder="1" applyAlignment="1" applyProtection="1">
      <alignment horizontal="center" vertical="center"/>
      <protection locked="0"/>
    </xf>
    <xf numFmtId="179" fontId="31" fillId="5" borderId="90" xfId="3" applyNumberFormat="1" applyFont="1" applyFill="1" applyBorder="1" applyAlignment="1" applyProtection="1">
      <alignment horizontal="center" vertical="center"/>
      <protection locked="0"/>
    </xf>
    <xf numFmtId="179" fontId="31" fillId="5" borderId="87" xfId="3" applyNumberFormat="1" applyFont="1" applyFill="1" applyBorder="1" applyAlignment="1" applyProtection="1">
      <alignment horizontal="center" vertical="center"/>
      <protection locked="0"/>
    </xf>
    <xf numFmtId="179" fontId="31" fillId="5" borderId="133" xfId="3" applyNumberFormat="1" applyFont="1" applyFill="1" applyBorder="1" applyAlignment="1" applyProtection="1">
      <alignment horizontal="center" vertical="center"/>
      <protection locked="0"/>
    </xf>
    <xf numFmtId="0" fontId="41" fillId="0" borderId="0" xfId="4" applyFont="1">
      <alignment vertical="center"/>
    </xf>
    <xf numFmtId="0" fontId="41" fillId="0" borderId="0" xfId="4" applyFont="1" applyAlignment="1">
      <alignment vertical="center" textRotation="255" shrinkToFit="1"/>
    </xf>
    <xf numFmtId="0" fontId="43" fillId="0" borderId="0" xfId="5" applyFont="1">
      <alignment vertical="center"/>
    </xf>
    <xf numFmtId="0" fontId="44" fillId="0" borderId="0" xfId="5" applyFont="1">
      <alignment vertical="center"/>
    </xf>
    <xf numFmtId="0" fontId="47" fillId="0" borderId="0" xfId="5" applyFont="1" applyAlignment="1" applyProtection="1">
      <alignment vertical="center" shrinkToFit="1"/>
      <protection locked="0"/>
    </xf>
    <xf numFmtId="0" fontId="41" fillId="7" borderId="135" xfId="4" applyFont="1" applyFill="1" applyBorder="1" applyAlignment="1">
      <alignment vertical="center" textRotation="255" shrinkToFit="1"/>
    </xf>
    <xf numFmtId="0" fontId="41" fillId="7" borderId="0" xfId="4" applyFont="1" applyFill="1" applyAlignment="1">
      <alignment horizontal="centerContinuous" vertical="center"/>
    </xf>
    <xf numFmtId="0" fontId="41" fillId="7" borderId="0" xfId="4" applyFont="1" applyFill="1" applyAlignment="1">
      <alignment horizontal="center" vertical="center"/>
    </xf>
    <xf numFmtId="0" fontId="41" fillId="7" borderId="0" xfId="4" applyFont="1" applyFill="1">
      <alignment vertical="center"/>
    </xf>
    <xf numFmtId="0" fontId="3" fillId="7" borderId="0" xfId="6" applyFill="1">
      <alignment vertical="center"/>
    </xf>
    <xf numFmtId="0" fontId="41" fillId="7" borderId="137" xfId="4" applyFont="1" applyFill="1" applyBorder="1" applyAlignment="1">
      <alignment vertical="center" shrinkToFit="1"/>
    </xf>
    <xf numFmtId="0" fontId="41" fillId="0" borderId="0" xfId="4" applyFont="1" applyAlignment="1">
      <alignment vertical="center" shrinkToFit="1"/>
    </xf>
    <xf numFmtId="0" fontId="13" fillId="0" borderId="0" xfId="6" applyFont="1">
      <alignment vertical="center"/>
    </xf>
    <xf numFmtId="0" fontId="49" fillId="0" borderId="0" xfId="4" applyFont="1">
      <alignment vertical="center"/>
    </xf>
    <xf numFmtId="0" fontId="41" fillId="0" borderId="0" xfId="4" applyFont="1" applyAlignment="1">
      <alignment horizontal="center" vertical="center"/>
    </xf>
    <xf numFmtId="0" fontId="50" fillId="0" borderId="0" xfId="4" applyFont="1" applyAlignment="1">
      <alignment horizontal="center" vertical="center" wrapText="1"/>
    </xf>
    <xf numFmtId="0" fontId="41" fillId="0" borderId="0" xfId="4" applyFont="1" applyAlignment="1">
      <alignment horizontal="center" vertical="center" wrapText="1"/>
    </xf>
    <xf numFmtId="0" fontId="51" fillId="0" borderId="0" xfId="4" applyFont="1" applyAlignment="1">
      <alignment horizontal="center" vertical="center" wrapText="1"/>
    </xf>
    <xf numFmtId="185" fontId="41" fillId="0" borderId="0" xfId="4" applyNumberFormat="1" applyFont="1">
      <alignment vertical="center"/>
    </xf>
    <xf numFmtId="0" fontId="48" fillId="0" borderId="0" xfId="4" applyFont="1">
      <alignment vertical="center"/>
    </xf>
    <xf numFmtId="0" fontId="41" fillId="7" borderId="0" xfId="4" applyFont="1" applyFill="1" applyAlignment="1">
      <alignment horizontal="left" vertical="center"/>
    </xf>
    <xf numFmtId="0" fontId="41" fillId="0" borderId="49" xfId="4" applyFont="1" applyBorder="1" applyAlignment="1">
      <alignment vertical="center" shrinkToFit="1"/>
    </xf>
    <xf numFmtId="0" fontId="41" fillId="7" borderId="135" xfId="4" applyFont="1" applyFill="1" applyBorder="1" applyAlignment="1">
      <alignment vertical="center" shrinkToFit="1"/>
    </xf>
    <xf numFmtId="0" fontId="53" fillId="7" borderId="0" xfId="4" applyFont="1" applyFill="1" applyAlignment="1">
      <alignment horizontal="center" vertical="center"/>
    </xf>
    <xf numFmtId="0" fontId="41" fillId="7" borderId="0" xfId="4" applyFont="1" applyFill="1" applyAlignment="1">
      <alignment vertical="center" shrinkToFit="1"/>
    </xf>
    <xf numFmtId="0" fontId="49" fillId="0" borderId="0" xfId="4" applyFont="1" applyAlignment="1">
      <alignment horizontal="center" vertical="center" wrapText="1"/>
    </xf>
    <xf numFmtId="0" fontId="41" fillId="7" borderId="137" xfId="4" applyFont="1" applyFill="1" applyBorder="1">
      <alignment vertical="center"/>
    </xf>
    <xf numFmtId="0" fontId="54" fillId="0" borderId="40" xfId="5" applyFont="1" applyBorder="1" applyAlignment="1">
      <alignment horizontal="right" vertical="center"/>
    </xf>
    <xf numFmtId="0" fontId="55" fillId="7" borderId="0" xfId="5" applyFont="1" applyFill="1">
      <alignment vertical="center"/>
    </xf>
    <xf numFmtId="0" fontId="43" fillId="7" borderId="0" xfId="5" applyFont="1" applyFill="1">
      <alignment vertical="center"/>
    </xf>
    <xf numFmtId="0" fontId="48" fillId="7" borderId="137" xfId="4" applyFont="1" applyFill="1" applyBorder="1">
      <alignment vertical="center"/>
    </xf>
    <xf numFmtId="188" fontId="50" fillId="0" borderId="0" xfId="4" applyNumberFormat="1" applyFont="1">
      <alignment vertical="center"/>
    </xf>
    <xf numFmtId="0" fontId="50" fillId="0" borderId="0" xfId="4" applyFont="1" applyAlignment="1">
      <alignment vertical="center" wrapText="1"/>
    </xf>
    <xf numFmtId="0" fontId="48" fillId="0" borderId="0" xfId="4" applyFont="1" applyAlignment="1">
      <alignment horizontal="center" vertical="center"/>
    </xf>
    <xf numFmtId="0" fontId="41" fillId="7" borderId="137" xfId="4" applyFont="1" applyFill="1" applyBorder="1" applyAlignment="1">
      <alignment horizontal="left" vertical="center"/>
    </xf>
    <xf numFmtId="188" fontId="41" fillId="0" borderId="0" xfId="4" applyNumberFormat="1" applyFont="1">
      <alignment vertical="center"/>
    </xf>
    <xf numFmtId="187" fontId="41" fillId="0" borderId="0" xfId="4" applyNumberFormat="1" applyFont="1">
      <alignment vertical="center"/>
    </xf>
    <xf numFmtId="1" fontId="41" fillId="0" borderId="0" xfId="4" applyNumberFormat="1" applyFont="1" applyAlignment="1">
      <alignment horizontal="center" vertical="center"/>
    </xf>
    <xf numFmtId="0" fontId="41" fillId="7" borderId="138" xfId="4" applyFont="1" applyFill="1" applyBorder="1" applyAlignment="1">
      <alignment vertical="center" shrinkToFit="1"/>
    </xf>
    <xf numFmtId="0" fontId="41" fillId="7" borderId="139" xfId="4" applyFont="1" applyFill="1" applyBorder="1" applyAlignment="1">
      <alignment horizontal="center" vertical="center"/>
    </xf>
    <xf numFmtId="0" fontId="53" fillId="7" borderId="139" xfId="4" applyFont="1" applyFill="1" applyBorder="1" applyAlignment="1">
      <alignment horizontal="center" vertical="center"/>
    </xf>
    <xf numFmtId="0" fontId="41" fillId="7" borderId="139" xfId="4" applyFont="1" applyFill="1" applyBorder="1" applyAlignment="1">
      <alignment vertical="center" shrinkToFit="1"/>
    </xf>
    <xf numFmtId="0" fontId="41" fillId="7" borderId="140" xfId="4" applyFont="1" applyFill="1" applyBorder="1">
      <alignment vertical="center"/>
    </xf>
    <xf numFmtId="0" fontId="49" fillId="0" borderId="0" xfId="4" applyFont="1" applyAlignment="1">
      <alignment horizontal="centerContinuous" vertical="center" wrapText="1"/>
    </xf>
    <xf numFmtId="0" fontId="51" fillId="0" borderId="0" xfId="4" applyFont="1" applyAlignment="1">
      <alignment vertical="center" wrapText="1"/>
    </xf>
    <xf numFmtId="185" fontId="48" fillId="0" borderId="0" xfId="4" applyNumberFormat="1" applyFont="1">
      <alignment vertical="center"/>
    </xf>
    <xf numFmtId="1" fontId="48" fillId="0" borderId="0" xfId="4" applyNumberFormat="1" applyFont="1">
      <alignment vertical="center"/>
    </xf>
    <xf numFmtId="0" fontId="49" fillId="0" borderId="0" xfId="4" applyFont="1" applyAlignment="1">
      <alignment horizontal="centerContinuous" vertical="center"/>
    </xf>
    <xf numFmtId="185" fontId="48" fillId="0" borderId="0" xfId="4" applyNumberFormat="1" applyFont="1" applyAlignment="1">
      <alignment horizontal="right" vertical="center"/>
    </xf>
    <xf numFmtId="189" fontId="41" fillId="0" borderId="0" xfId="4" applyNumberFormat="1" applyFont="1">
      <alignment vertical="center"/>
    </xf>
    <xf numFmtId="190" fontId="41" fillId="0" borderId="0" xfId="4" applyNumberFormat="1" applyFont="1">
      <alignment vertical="center"/>
    </xf>
    <xf numFmtId="0" fontId="41" fillId="0" borderId="141" xfId="4" applyFont="1" applyBorder="1" applyAlignment="1">
      <alignment vertical="center" shrinkToFit="1"/>
    </xf>
    <xf numFmtId="0" fontId="41" fillId="0" borderId="142" xfId="4" applyFont="1" applyBorder="1" applyAlignment="1">
      <alignment vertical="center" shrinkToFit="1"/>
    </xf>
    <xf numFmtId="0" fontId="41" fillId="0" borderId="142" xfId="4" applyFont="1" applyBorder="1" applyAlignment="1">
      <alignment horizontal="center" vertical="center"/>
    </xf>
    <xf numFmtId="0" fontId="48" fillId="0" borderId="142" xfId="4" applyFont="1" applyBorder="1" applyAlignment="1">
      <alignment horizontal="center" vertical="center"/>
    </xf>
    <xf numFmtId="185" fontId="48" fillId="0" borderId="142" xfId="4" applyNumberFormat="1" applyFont="1" applyBorder="1" applyAlignment="1">
      <alignment horizontal="right" vertical="center"/>
    </xf>
    <xf numFmtId="0" fontId="41" fillId="0" borderId="142" xfId="4" applyFont="1" applyBorder="1">
      <alignment vertical="center"/>
    </xf>
    <xf numFmtId="1" fontId="41" fillId="0" borderId="142" xfId="4" applyNumberFormat="1" applyFont="1" applyBorder="1" applyAlignment="1">
      <alignment horizontal="center" vertical="center"/>
    </xf>
    <xf numFmtId="0" fontId="51" fillId="0" borderId="142" xfId="4" applyFont="1" applyBorder="1" applyAlignment="1">
      <alignment vertical="center" wrapText="1"/>
    </xf>
    <xf numFmtId="189" fontId="41" fillId="0" borderId="142" xfId="4" applyNumberFormat="1" applyFont="1" applyBorder="1">
      <alignment vertical="center"/>
    </xf>
    <xf numFmtId="190" fontId="41" fillId="0" borderId="142" xfId="4" applyNumberFormat="1" applyFont="1" applyBorder="1">
      <alignment vertical="center"/>
    </xf>
    <xf numFmtId="190" fontId="41" fillId="0" borderId="143" xfId="4" applyNumberFormat="1" applyFont="1" applyBorder="1">
      <alignment vertical="center"/>
    </xf>
    <xf numFmtId="0" fontId="41" fillId="0" borderId="144" xfId="4" applyFont="1" applyBorder="1" applyAlignment="1">
      <alignment vertical="center" shrinkToFit="1"/>
    </xf>
    <xf numFmtId="0" fontId="49" fillId="0" borderId="0" xfId="4" applyFont="1" applyAlignment="1">
      <alignment vertical="center" wrapText="1"/>
    </xf>
    <xf numFmtId="0" fontId="50" fillId="0" borderId="0" xfId="4" applyFont="1">
      <alignment vertical="center"/>
    </xf>
    <xf numFmtId="0" fontId="56" fillId="0" borderId="29" xfId="4" applyFont="1" applyBorder="1">
      <alignment vertical="center"/>
    </xf>
    <xf numFmtId="0" fontId="56" fillId="0" borderId="40" xfId="4" applyFont="1" applyBorder="1" applyAlignment="1">
      <alignment vertical="center" wrapText="1"/>
    </xf>
    <xf numFmtId="0" fontId="49" fillId="0" borderId="145" xfId="4" applyFont="1" applyBorder="1" applyAlignment="1">
      <alignment horizontal="center" vertical="center" wrapText="1"/>
    </xf>
    <xf numFmtId="0" fontId="41" fillId="0" borderId="58" xfId="4" applyFont="1" applyBorder="1">
      <alignment vertical="center"/>
    </xf>
    <xf numFmtId="0" fontId="56" fillId="0" borderId="58" xfId="4" applyFont="1" applyBorder="1">
      <alignment vertical="center"/>
    </xf>
    <xf numFmtId="0" fontId="56" fillId="0" borderId="0" xfId="4" applyFont="1" applyAlignment="1">
      <alignment vertical="center" wrapText="1"/>
    </xf>
    <xf numFmtId="49" fontId="41" fillId="0" borderId="0" xfId="4" applyNumberFormat="1" applyFont="1">
      <alignment vertical="center"/>
    </xf>
    <xf numFmtId="0" fontId="47" fillId="0" borderId="0" xfId="5" applyFont="1" applyAlignment="1">
      <alignment vertical="center" shrinkToFit="1"/>
    </xf>
    <xf numFmtId="0" fontId="56" fillId="0" borderId="33" xfId="4" applyFont="1" applyBorder="1">
      <alignment vertical="center"/>
    </xf>
    <xf numFmtId="190" fontId="56" fillId="0" borderId="39" xfId="4" applyNumberFormat="1" applyFont="1" applyBorder="1">
      <alignment vertical="center"/>
    </xf>
    <xf numFmtId="0" fontId="57" fillId="0" borderId="0" xfId="4" applyFont="1">
      <alignment vertical="center"/>
    </xf>
    <xf numFmtId="190" fontId="57" fillId="0" borderId="0" xfId="4" applyNumberFormat="1" applyFont="1">
      <alignment vertical="center"/>
    </xf>
    <xf numFmtId="0" fontId="57" fillId="0" borderId="0" xfId="4" applyFont="1" applyAlignment="1">
      <alignment horizontal="center" vertical="center"/>
    </xf>
    <xf numFmtId="0" fontId="57" fillId="0" borderId="0" xfId="4" applyFont="1" applyAlignment="1">
      <alignment horizontal="left" vertical="top" wrapText="1"/>
    </xf>
    <xf numFmtId="0" fontId="41" fillId="10" borderId="29" xfId="4" applyFont="1" applyFill="1" applyBorder="1" applyAlignment="1">
      <alignment vertical="center" shrinkToFit="1"/>
    </xf>
    <xf numFmtId="190" fontId="41" fillId="10" borderId="32" xfId="4" applyNumberFormat="1" applyFont="1" applyFill="1" applyBorder="1">
      <alignment vertical="center"/>
    </xf>
    <xf numFmtId="190" fontId="41" fillId="11" borderId="29" xfId="4" applyNumberFormat="1" applyFont="1" applyFill="1" applyBorder="1">
      <alignment vertical="center"/>
    </xf>
    <xf numFmtId="0" fontId="49" fillId="11" borderId="32" xfId="4" applyFont="1" applyFill="1" applyBorder="1" applyAlignment="1">
      <alignment horizontal="center" vertical="center" wrapText="1"/>
    </xf>
    <xf numFmtId="0" fontId="41" fillId="0" borderId="58" xfId="4" applyFont="1" applyBorder="1" applyAlignment="1">
      <alignment vertical="center" shrinkToFit="1"/>
    </xf>
    <xf numFmtId="0" fontId="56" fillId="0" borderId="3" xfId="4" applyFont="1" applyBorder="1" applyAlignment="1">
      <alignment horizontal="centerContinuous" vertical="center" wrapText="1"/>
    </xf>
    <xf numFmtId="0" fontId="56" fillId="0" borderId="0" xfId="4" applyFont="1">
      <alignment vertical="center"/>
    </xf>
    <xf numFmtId="0" fontId="56" fillId="0" borderId="0" xfId="4" applyFont="1" applyAlignment="1">
      <alignment horizontal="center" vertical="center"/>
    </xf>
    <xf numFmtId="0" fontId="56" fillId="0" borderId="134" xfId="4" applyFont="1" applyBorder="1" applyAlignment="1">
      <alignment horizontal="center" vertical="center"/>
    </xf>
    <xf numFmtId="0" fontId="56" fillId="0" borderId="58" xfId="4" applyFont="1" applyBorder="1" applyAlignment="1">
      <alignment horizontal="center" vertical="center"/>
    </xf>
    <xf numFmtId="0" fontId="56" fillId="0" borderId="0" xfId="4" applyFont="1" applyAlignment="1">
      <alignment horizontal="center" vertical="center" wrapText="1"/>
    </xf>
    <xf numFmtId="188" fontId="56" fillId="0" borderId="0" xfId="4" applyNumberFormat="1" applyFont="1">
      <alignment vertical="center"/>
    </xf>
    <xf numFmtId="190" fontId="41" fillId="0" borderId="134" xfId="4" applyNumberFormat="1" applyFont="1" applyBorder="1">
      <alignment vertical="center"/>
    </xf>
    <xf numFmtId="190" fontId="41" fillId="0" borderId="145" xfId="4" applyNumberFormat="1" applyFont="1" applyBorder="1">
      <alignment vertical="center"/>
    </xf>
    <xf numFmtId="189" fontId="56" fillId="0" borderId="0" xfId="4" applyNumberFormat="1" applyFont="1">
      <alignment vertical="center"/>
    </xf>
    <xf numFmtId="191" fontId="56" fillId="0" borderId="0" xfId="4" applyNumberFormat="1" applyFont="1">
      <alignment vertical="center"/>
    </xf>
    <xf numFmtId="193" fontId="56" fillId="0" borderId="0" xfId="4" applyNumberFormat="1" applyFont="1">
      <alignment vertical="center"/>
    </xf>
    <xf numFmtId="188" fontId="50" fillId="0" borderId="0" xfId="4" applyNumberFormat="1" applyFont="1" applyAlignment="1">
      <alignment horizontal="center" vertical="center"/>
    </xf>
    <xf numFmtId="189" fontId="41" fillId="0" borderId="0" xfId="4" applyNumberFormat="1" applyFont="1" applyAlignment="1">
      <alignment horizontal="center" vertical="center"/>
    </xf>
    <xf numFmtId="0" fontId="41" fillId="0" borderId="134" xfId="4" applyFont="1" applyBorder="1" applyAlignment="1">
      <alignment horizontal="center" vertical="center"/>
    </xf>
    <xf numFmtId="0" fontId="41" fillId="0" borderId="58" xfId="4" applyFont="1" applyBorder="1" applyAlignment="1">
      <alignment horizontal="center" vertical="center"/>
    </xf>
    <xf numFmtId="0" fontId="41" fillId="0" borderId="33" xfId="4" applyFont="1" applyBorder="1" applyAlignment="1">
      <alignment vertical="center" shrinkToFit="1"/>
    </xf>
    <xf numFmtId="188" fontId="50" fillId="0" borderId="39" xfId="4" applyNumberFormat="1" applyFont="1" applyBorder="1" applyAlignment="1">
      <alignment horizontal="center" vertical="center"/>
    </xf>
    <xf numFmtId="189" fontId="41" fillId="0" borderId="39" xfId="4" applyNumberFormat="1" applyFont="1" applyBorder="1" applyAlignment="1">
      <alignment horizontal="center" vertical="center"/>
    </xf>
    <xf numFmtId="0" fontId="41" fillId="0" borderId="39" xfId="4" applyFont="1" applyBorder="1" applyAlignment="1">
      <alignment horizontal="center" vertical="center"/>
    </xf>
    <xf numFmtId="0" fontId="41" fillId="0" borderId="34" xfId="4" applyFont="1" applyBorder="1" applyAlignment="1">
      <alignment horizontal="center" vertical="center"/>
    </xf>
    <xf numFmtId="0" fontId="41" fillId="0" borderId="33" xfId="4" applyFont="1" applyBorder="1" applyAlignment="1">
      <alignment horizontal="center" vertical="center"/>
    </xf>
    <xf numFmtId="189" fontId="41" fillId="0" borderId="39" xfId="4" applyNumberFormat="1" applyFont="1" applyBorder="1">
      <alignment vertical="center"/>
    </xf>
    <xf numFmtId="188" fontId="50" fillId="0" borderId="39" xfId="4" applyNumberFormat="1" applyFont="1" applyBorder="1">
      <alignment vertical="center"/>
    </xf>
    <xf numFmtId="190" fontId="41" fillId="0" borderId="34" xfId="4" applyNumberFormat="1" applyFont="1" applyBorder="1">
      <alignment vertical="center"/>
    </xf>
    <xf numFmtId="0" fontId="41" fillId="0" borderId="150" xfId="4" applyFont="1" applyBorder="1" applyAlignment="1">
      <alignment vertical="center" shrinkToFit="1"/>
    </xf>
    <xf numFmtId="0" fontId="41" fillId="0" borderId="151" xfId="4" applyFont="1" applyBorder="1" applyAlignment="1">
      <alignment vertical="center" shrinkToFit="1"/>
    </xf>
    <xf numFmtId="188" fontId="50" fillId="0" borderId="151" xfId="4" applyNumberFormat="1" applyFont="1" applyBorder="1" applyAlignment="1">
      <alignment horizontal="center" vertical="center"/>
    </xf>
    <xf numFmtId="189" fontId="41" fillId="0" borderId="151" xfId="4" applyNumberFormat="1" applyFont="1" applyBorder="1" applyAlignment="1">
      <alignment horizontal="center" vertical="center"/>
    </xf>
    <xf numFmtId="0" fontId="41" fillId="0" borderId="151" xfId="4" applyFont="1" applyBorder="1" applyAlignment="1">
      <alignment horizontal="center" vertical="center"/>
    </xf>
    <xf numFmtId="189" fontId="41" fillId="0" borderId="151" xfId="4" applyNumberFormat="1" applyFont="1" applyBorder="1">
      <alignment vertical="center"/>
    </xf>
    <xf numFmtId="188" fontId="50" fillId="0" borderId="151" xfId="4" applyNumberFormat="1" applyFont="1" applyBorder="1">
      <alignment vertical="center"/>
    </xf>
    <xf numFmtId="190" fontId="41" fillId="0" borderId="151" xfId="4" applyNumberFormat="1" applyFont="1" applyBorder="1">
      <alignment vertical="center"/>
    </xf>
    <xf numFmtId="190" fontId="41" fillId="0" borderId="152" xfId="4" applyNumberFormat="1" applyFont="1" applyBorder="1">
      <alignment vertical="center"/>
    </xf>
    <xf numFmtId="0" fontId="41" fillId="0" borderId="153" xfId="4" applyFont="1" applyBorder="1" applyAlignment="1">
      <alignment horizontal="center" vertical="center"/>
    </xf>
    <xf numFmtId="0" fontId="41" fillId="0" borderId="160" xfId="4" applyFont="1" applyBorder="1" applyAlignment="1">
      <alignment horizontal="center" vertical="center"/>
    </xf>
    <xf numFmtId="0" fontId="41" fillId="0" borderId="152" xfId="4" applyFont="1" applyBorder="1" applyAlignment="1">
      <alignment horizontal="center" vertical="center"/>
    </xf>
    <xf numFmtId="0" fontId="41" fillId="0" borderId="162" xfId="4" applyFont="1" applyBorder="1" applyAlignment="1">
      <alignment horizontal="center" vertical="center" shrinkToFit="1"/>
    </xf>
    <xf numFmtId="0" fontId="41" fillId="0" borderId="71" xfId="4" applyFont="1" applyBorder="1" applyAlignment="1">
      <alignment vertical="center" shrinkToFit="1"/>
    </xf>
    <xf numFmtId="0" fontId="41" fillId="0" borderId="163" xfId="4" applyFont="1" applyBorder="1" applyAlignment="1">
      <alignment vertical="center" shrinkToFit="1"/>
    </xf>
    <xf numFmtId="0" fontId="41" fillId="0" borderId="164" xfId="4" applyFont="1" applyBorder="1" applyAlignment="1">
      <alignment horizontal="center" vertical="center" shrinkToFit="1"/>
    </xf>
    <xf numFmtId="0" fontId="41" fillId="0" borderId="165" xfId="4" applyFont="1" applyBorder="1" applyAlignment="1">
      <alignment vertical="center" shrinkToFit="1"/>
    </xf>
    <xf numFmtId="0" fontId="41" fillId="0" borderId="166" xfId="4" applyFont="1" applyBorder="1" applyAlignment="1">
      <alignment vertical="center" shrinkToFit="1"/>
    </xf>
    <xf numFmtId="0" fontId="56" fillId="0" borderId="168" xfId="4" applyFont="1" applyBorder="1" applyAlignment="1">
      <alignment horizontal="center" vertical="center" textRotation="255"/>
    </xf>
    <xf numFmtId="0" fontId="60" fillId="6" borderId="172" xfId="4" applyFont="1" applyFill="1" applyBorder="1">
      <alignment vertical="center"/>
    </xf>
    <xf numFmtId="0" fontId="60" fillId="6" borderId="173" xfId="4" applyFont="1" applyFill="1" applyBorder="1">
      <alignment vertical="center"/>
    </xf>
    <xf numFmtId="0" fontId="60" fillId="6" borderId="174" xfId="4" applyFont="1" applyFill="1" applyBorder="1">
      <alignment vertical="center"/>
    </xf>
    <xf numFmtId="0" fontId="60" fillId="6" borderId="156" xfId="4" applyFont="1" applyFill="1" applyBorder="1">
      <alignment vertical="center"/>
    </xf>
    <xf numFmtId="0" fontId="60" fillId="6" borderId="157" xfId="4" applyFont="1" applyFill="1" applyBorder="1">
      <alignment vertical="center"/>
    </xf>
    <xf numFmtId="0" fontId="60" fillId="6" borderId="158" xfId="4" applyFont="1" applyFill="1" applyBorder="1">
      <alignment vertical="center"/>
    </xf>
    <xf numFmtId="0" fontId="41" fillId="0" borderId="0" xfId="4" applyFont="1" applyAlignment="1">
      <alignment vertical="center" wrapText="1"/>
    </xf>
    <xf numFmtId="0" fontId="60" fillId="6" borderId="185" xfId="4" applyFont="1" applyFill="1" applyBorder="1">
      <alignment vertical="center"/>
    </xf>
    <xf numFmtId="0" fontId="60" fillId="6" borderId="3" xfId="4" applyFont="1" applyFill="1" applyBorder="1">
      <alignment vertical="center"/>
    </xf>
    <xf numFmtId="0" fontId="60" fillId="6" borderId="186" xfId="4" applyFont="1" applyFill="1" applyBorder="1">
      <alignment vertical="center"/>
    </xf>
    <xf numFmtId="0" fontId="61" fillId="0" borderId="0" xfId="5" applyFont="1">
      <alignment vertical="center"/>
    </xf>
    <xf numFmtId="0" fontId="60" fillId="6" borderId="162" xfId="4" applyFont="1" applyFill="1" applyBorder="1">
      <alignment vertical="center"/>
    </xf>
    <xf numFmtId="0" fontId="60" fillId="6" borderId="71" xfId="4" applyFont="1" applyFill="1" applyBorder="1">
      <alignment vertical="center"/>
    </xf>
    <xf numFmtId="0" fontId="60" fillId="6" borderId="163" xfId="4" applyFont="1" applyFill="1" applyBorder="1">
      <alignment vertical="center"/>
    </xf>
    <xf numFmtId="0" fontId="47" fillId="0" borderId="0" xfId="5" applyFont="1" applyAlignment="1">
      <alignment horizontal="center" vertical="center"/>
    </xf>
    <xf numFmtId="0" fontId="60" fillId="6" borderId="178" xfId="4" applyFont="1" applyFill="1" applyBorder="1">
      <alignment vertical="center"/>
    </xf>
    <xf numFmtId="194" fontId="41" fillId="0" borderId="0" xfId="4" applyNumberFormat="1" applyFont="1">
      <alignment vertical="center"/>
    </xf>
    <xf numFmtId="0" fontId="60" fillId="6" borderId="57" xfId="4" applyFont="1" applyFill="1" applyBorder="1">
      <alignment vertical="center"/>
    </xf>
    <xf numFmtId="0" fontId="62" fillId="0" borderId="0" xfId="5" applyFont="1">
      <alignment vertical="center"/>
    </xf>
    <xf numFmtId="0" fontId="60" fillId="6" borderId="191" xfId="4" applyFont="1" applyFill="1" applyBorder="1">
      <alignment vertical="center"/>
    </xf>
    <xf numFmtId="0" fontId="60" fillId="6" borderId="77" xfId="4" applyFont="1" applyFill="1" applyBorder="1">
      <alignment vertical="center"/>
    </xf>
    <xf numFmtId="0" fontId="60" fillId="6" borderId="192" xfId="4" applyFont="1" applyFill="1" applyBorder="1">
      <alignment vertical="center"/>
    </xf>
    <xf numFmtId="0" fontId="60" fillId="6" borderId="193" xfId="4" applyFont="1" applyFill="1" applyBorder="1">
      <alignment vertical="center"/>
    </xf>
    <xf numFmtId="0" fontId="60" fillId="6" borderId="199" xfId="4" applyFont="1" applyFill="1" applyBorder="1">
      <alignment vertical="center"/>
    </xf>
    <xf numFmtId="0" fontId="60" fillId="6" borderId="49" xfId="4" applyFont="1" applyFill="1" applyBorder="1">
      <alignment vertical="center"/>
    </xf>
    <xf numFmtId="0" fontId="60" fillId="6" borderId="200" xfId="4" applyFont="1" applyFill="1" applyBorder="1">
      <alignment vertical="center"/>
    </xf>
    <xf numFmtId="0" fontId="41" fillId="0" borderId="169" xfId="4" applyFont="1" applyBorder="1" applyAlignment="1">
      <alignment horizontal="center" vertical="center"/>
    </xf>
    <xf numFmtId="0" fontId="63" fillId="0" borderId="172" xfId="4" applyFont="1" applyBorder="1">
      <alignment vertical="center"/>
    </xf>
    <xf numFmtId="0" fontId="63" fillId="0" borderId="133" xfId="4" applyFont="1" applyBorder="1">
      <alignment vertical="center"/>
    </xf>
    <xf numFmtId="0" fontId="63" fillId="0" borderId="171" xfId="4" applyFont="1" applyBorder="1">
      <alignment vertical="center"/>
    </xf>
    <xf numFmtId="0" fontId="60" fillId="0" borderId="172" xfId="4" applyFont="1" applyBorder="1" applyAlignment="1">
      <alignment vertical="center" shrinkToFit="1"/>
    </xf>
    <xf numFmtId="0" fontId="60" fillId="0" borderId="173" xfId="4" applyFont="1" applyBorder="1" applyAlignment="1">
      <alignment vertical="center" shrinkToFit="1"/>
    </xf>
    <xf numFmtId="0" fontId="60" fillId="0" borderId="174" xfId="4" applyFont="1" applyBorder="1" applyAlignment="1">
      <alignment vertical="center" shrinkToFit="1"/>
    </xf>
    <xf numFmtId="0" fontId="41" fillId="0" borderId="150" xfId="4" applyFont="1" applyBorder="1">
      <alignment vertical="center"/>
    </xf>
    <xf numFmtId="0" fontId="41" fillId="0" borderId="151" xfId="4" applyFont="1" applyBorder="1">
      <alignment vertical="center"/>
    </xf>
    <xf numFmtId="0" fontId="41" fillId="0" borderId="169" xfId="4" applyFont="1" applyBorder="1">
      <alignment vertical="center"/>
    </xf>
    <xf numFmtId="0" fontId="41" fillId="0" borderId="155" xfId="4" applyFont="1" applyBorder="1" applyAlignment="1">
      <alignment vertical="center" shrinkToFit="1"/>
    </xf>
    <xf numFmtId="0" fontId="60" fillId="6" borderId="34" xfId="4" applyFont="1" applyFill="1" applyBorder="1">
      <alignment vertical="center"/>
    </xf>
    <xf numFmtId="0" fontId="41" fillId="6" borderId="186" xfId="4" applyFont="1" applyFill="1" applyBorder="1">
      <alignment vertical="center"/>
    </xf>
    <xf numFmtId="0" fontId="53" fillId="0" borderId="0" xfId="4" applyFont="1">
      <alignment vertical="center"/>
    </xf>
    <xf numFmtId="0" fontId="64" fillId="12" borderId="0" xfId="7" applyFont="1" applyFill="1">
      <alignment vertical="center"/>
    </xf>
    <xf numFmtId="49" fontId="64" fillId="12" borderId="0" xfId="7" applyNumberFormat="1" applyFont="1" applyFill="1">
      <alignment vertical="center"/>
    </xf>
    <xf numFmtId="0" fontId="0" fillId="12" borderId="0" xfId="0" applyFill="1" applyAlignment="1">
      <alignment vertical="center"/>
    </xf>
    <xf numFmtId="0" fontId="0" fillId="0" borderId="0" xfId="0" applyAlignment="1">
      <alignment vertical="center"/>
    </xf>
    <xf numFmtId="0" fontId="66" fillId="12" borderId="0" xfId="7" applyFont="1" applyFill="1">
      <alignment vertical="center"/>
    </xf>
    <xf numFmtId="49" fontId="66" fillId="12" borderId="0" xfId="7" applyNumberFormat="1" applyFont="1" applyFill="1">
      <alignment vertical="center"/>
    </xf>
    <xf numFmtId="0" fontId="66" fillId="12" borderId="0" xfId="7" applyFont="1" applyFill="1" applyAlignment="1">
      <alignment horizontal="left" vertical="center"/>
    </xf>
    <xf numFmtId="0" fontId="66" fillId="12" borderId="3" xfId="7" applyFont="1" applyFill="1" applyBorder="1" applyAlignment="1">
      <alignment horizontal="center" vertical="center"/>
    </xf>
    <xf numFmtId="0" fontId="66" fillId="12" borderId="146" xfId="7" applyFont="1" applyFill="1" applyBorder="1" applyAlignment="1">
      <alignment horizontal="center" vertical="center"/>
    </xf>
    <xf numFmtId="0" fontId="66" fillId="12" borderId="49" xfId="7" applyFont="1" applyFill="1" applyBorder="1" applyAlignment="1">
      <alignment horizontal="center" vertical="center"/>
    </xf>
    <xf numFmtId="0" fontId="66" fillId="12" borderId="3" xfId="7" applyFont="1" applyFill="1" applyBorder="1" applyAlignment="1">
      <alignment horizontal="center" vertical="center" shrinkToFit="1"/>
    </xf>
    <xf numFmtId="0" fontId="66" fillId="12" borderId="3" xfId="7" applyFont="1" applyFill="1" applyBorder="1" applyAlignment="1">
      <alignment horizontal="center" vertical="center" wrapText="1"/>
    </xf>
    <xf numFmtId="0" fontId="47" fillId="0" borderId="0" xfId="5" applyFont="1">
      <alignment vertical="center"/>
    </xf>
    <xf numFmtId="0" fontId="47" fillId="0" borderId="0" xfId="5" applyFont="1" applyProtection="1">
      <alignment vertical="center"/>
      <protection locked="0"/>
    </xf>
    <xf numFmtId="0" fontId="69" fillId="0" borderId="0" xfId="5" applyFont="1" applyAlignment="1">
      <alignment horizontal="left" vertical="center"/>
    </xf>
    <xf numFmtId="0" fontId="70" fillId="0" borderId="0" xfId="5" applyFont="1">
      <alignment vertical="center"/>
    </xf>
    <xf numFmtId="0" fontId="43" fillId="0" borderId="0" xfId="5" applyFont="1" applyAlignment="1">
      <alignment horizontal="center" vertical="center"/>
    </xf>
    <xf numFmtId="0" fontId="71" fillId="0" borderId="0" xfId="5" applyFont="1">
      <alignment vertical="center"/>
    </xf>
    <xf numFmtId="196" fontId="71" fillId="0" borderId="0" xfId="5" applyNumberFormat="1" applyFont="1">
      <alignment vertical="center"/>
    </xf>
    <xf numFmtId="0" fontId="72" fillId="0" borderId="0" xfId="5" applyFont="1" applyAlignment="1">
      <alignment horizontal="left" vertical="center"/>
    </xf>
    <xf numFmtId="0" fontId="43" fillId="0" borderId="0" xfId="5" applyFont="1" applyAlignment="1">
      <alignment vertical="center" shrinkToFit="1"/>
    </xf>
    <xf numFmtId="197" fontId="71" fillId="0" borderId="0" xfId="5" applyNumberFormat="1" applyFont="1" applyAlignment="1">
      <alignment horizontal="right" vertical="center" shrinkToFit="1"/>
    </xf>
    <xf numFmtId="0" fontId="47" fillId="0" borderId="0" xfId="5" applyFont="1" applyAlignment="1">
      <alignment horizontal="center" vertical="center" shrinkToFit="1"/>
    </xf>
    <xf numFmtId="0" fontId="72" fillId="0" borderId="0" xfId="5" applyFont="1">
      <alignment vertical="center"/>
    </xf>
    <xf numFmtId="0" fontId="75" fillId="0" borderId="0" xfId="5" applyFont="1">
      <alignment vertical="center"/>
    </xf>
    <xf numFmtId="0" fontId="77" fillId="0" borderId="0" xfId="5" applyFont="1" applyAlignment="1">
      <alignment horizontal="right" vertical="center"/>
    </xf>
    <xf numFmtId="0" fontId="48" fillId="0" borderId="0" xfId="4" applyFont="1" applyAlignment="1">
      <alignment horizontal="left" vertical="center"/>
    </xf>
    <xf numFmtId="0" fontId="1" fillId="0" borderId="0" xfId="0" applyFont="1" applyAlignment="1">
      <alignment horizontal="left" vertical="center"/>
    </xf>
    <xf numFmtId="0" fontId="0" fillId="0" borderId="0" xfId="0" applyAlignment="1">
      <alignment horizontal="left" vertical="center"/>
    </xf>
    <xf numFmtId="0" fontId="45" fillId="0" borderId="3" xfId="5" applyFont="1" applyBorder="1" applyAlignment="1">
      <alignment horizontal="center" vertical="center"/>
    </xf>
    <xf numFmtId="0" fontId="45" fillId="6" borderId="50" xfId="5" applyFont="1" applyFill="1" applyBorder="1" applyAlignment="1" applyProtection="1">
      <alignment horizontal="center" vertical="center" shrinkToFit="1"/>
      <protection locked="0"/>
    </xf>
    <xf numFmtId="0" fontId="45" fillId="6" borderId="53" xfId="5" applyFont="1" applyFill="1" applyBorder="1" applyAlignment="1" applyProtection="1">
      <alignment horizontal="center" vertical="center" shrinkToFit="1"/>
      <protection locked="0"/>
    </xf>
    <xf numFmtId="0" fontId="45" fillId="6" borderId="57" xfId="5" applyFont="1" applyFill="1" applyBorder="1" applyAlignment="1" applyProtection="1">
      <alignment horizontal="center" vertical="center" shrinkToFit="1"/>
      <protection locked="0"/>
    </xf>
    <xf numFmtId="0" fontId="45" fillId="6" borderId="3" xfId="5" applyFont="1" applyFill="1" applyBorder="1" applyAlignment="1" applyProtection="1">
      <alignment horizontal="center" vertical="center" shrinkToFit="1"/>
      <protection locked="0"/>
    </xf>
    <xf numFmtId="0" fontId="45" fillId="0" borderId="50" xfId="5" applyFont="1" applyBorder="1" applyAlignment="1">
      <alignment horizontal="center" vertical="center"/>
    </xf>
    <xf numFmtId="0" fontId="45" fillId="0" borderId="53" xfId="5" applyFont="1" applyBorder="1" applyAlignment="1">
      <alignment horizontal="center" vertical="center"/>
    </xf>
    <xf numFmtId="0" fontId="45" fillId="0" borderId="57" xfId="5" applyFont="1" applyBorder="1" applyAlignment="1">
      <alignment horizontal="center" vertical="center"/>
    </xf>
    <xf numFmtId="0" fontId="45" fillId="6" borderId="50" xfId="5" applyFont="1" applyFill="1" applyBorder="1" applyAlignment="1">
      <alignment horizontal="center" vertical="center"/>
    </xf>
    <xf numFmtId="0" fontId="45" fillId="6" borderId="53" xfId="5" applyFont="1" applyFill="1" applyBorder="1" applyAlignment="1">
      <alignment horizontal="center" vertical="center"/>
    </xf>
    <xf numFmtId="0" fontId="45" fillId="6" borderId="57" xfId="5" applyFont="1" applyFill="1" applyBorder="1" applyAlignment="1">
      <alignment horizontal="center" vertical="center"/>
    </xf>
    <xf numFmtId="0" fontId="41" fillId="0" borderId="0" xfId="4" applyFont="1" applyAlignment="1">
      <alignment horizontal="center" vertical="center"/>
    </xf>
    <xf numFmtId="0" fontId="41" fillId="6" borderId="3" xfId="4" applyFont="1" applyFill="1" applyBorder="1" applyAlignment="1">
      <alignment horizontal="center" vertical="center"/>
    </xf>
    <xf numFmtId="0" fontId="41" fillId="0" borderId="53" xfId="4" applyFont="1" applyBorder="1" applyAlignment="1">
      <alignment horizontal="center" vertical="center"/>
    </xf>
    <xf numFmtId="0" fontId="41" fillId="0" borderId="57" xfId="4" applyFont="1" applyBorder="1" applyAlignment="1">
      <alignment horizontal="center" vertical="center"/>
    </xf>
    <xf numFmtId="0" fontId="41" fillId="0" borderId="50" xfId="4" applyFont="1" applyBorder="1" applyAlignment="1">
      <alignment horizontal="center" vertical="center"/>
    </xf>
    <xf numFmtId="0" fontId="41" fillId="0" borderId="50" xfId="4" applyFont="1" applyBorder="1" applyAlignment="1">
      <alignment horizontal="center" vertical="center" shrinkToFit="1"/>
    </xf>
    <xf numFmtId="0" fontId="41" fillId="0" borderId="53" xfId="4" applyFont="1" applyBorder="1" applyAlignment="1">
      <alignment horizontal="center" vertical="center" shrinkToFit="1"/>
    </xf>
    <xf numFmtId="0" fontId="41" fillId="0" borderId="57" xfId="4" applyFont="1" applyBorder="1" applyAlignment="1">
      <alignment horizontal="center" vertical="center" shrinkToFit="1"/>
    </xf>
    <xf numFmtId="0" fontId="48" fillId="7" borderId="136" xfId="4" applyFont="1" applyFill="1" applyBorder="1" applyAlignment="1">
      <alignment horizontal="left" vertical="center" shrinkToFit="1"/>
    </xf>
    <xf numFmtId="0" fontId="41" fillId="0" borderId="0" xfId="4" applyFont="1" applyAlignment="1">
      <alignment horizontal="center" vertical="center" shrinkToFit="1"/>
    </xf>
    <xf numFmtId="185" fontId="41" fillId="8" borderId="0" xfId="4" applyNumberFormat="1" applyFont="1" applyFill="1" applyAlignment="1">
      <alignment horizontal="right" vertical="center" shrinkToFit="1"/>
    </xf>
    <xf numFmtId="185" fontId="41" fillId="0" borderId="0" xfId="4" applyNumberFormat="1" applyFont="1" applyAlignment="1">
      <alignment horizontal="right" vertical="center" shrinkToFit="1"/>
    </xf>
    <xf numFmtId="0" fontId="41" fillId="0" borderId="29" xfId="4" applyFont="1" applyBorder="1" applyAlignment="1">
      <alignment horizontal="center" vertical="center" shrinkToFit="1"/>
    </xf>
    <xf numFmtId="0" fontId="41" fillId="0" borderId="40" xfId="4" applyFont="1" applyBorder="1" applyAlignment="1">
      <alignment horizontal="center" vertical="center" shrinkToFit="1"/>
    </xf>
    <xf numFmtId="0" fontId="41" fillId="0" borderId="32" xfId="4" applyFont="1" applyBorder="1" applyAlignment="1">
      <alignment horizontal="center" vertical="center" shrinkToFit="1"/>
    </xf>
    <xf numFmtId="185" fontId="41" fillId="6" borderId="50" xfId="4" applyNumberFormat="1" applyFont="1" applyFill="1" applyBorder="1" applyAlignment="1">
      <alignment horizontal="right" vertical="center" shrinkToFit="1"/>
    </xf>
    <xf numFmtId="185" fontId="41" fillId="6" borderId="53" xfId="4" applyNumberFormat="1" applyFont="1" applyFill="1" applyBorder="1" applyAlignment="1">
      <alignment horizontal="right" vertical="center" shrinkToFit="1"/>
    </xf>
    <xf numFmtId="185" fontId="41" fillId="6" borderId="57" xfId="4" applyNumberFormat="1" applyFont="1" applyFill="1" applyBorder="1" applyAlignment="1">
      <alignment horizontal="right" vertical="center" shrinkToFit="1"/>
    </xf>
    <xf numFmtId="186" fontId="41" fillId="0" borderId="0" xfId="4" applyNumberFormat="1" applyFont="1" applyAlignment="1">
      <alignment horizontal="right" vertical="center" shrinkToFit="1"/>
    </xf>
    <xf numFmtId="186" fontId="41" fillId="0" borderId="54" xfId="4" applyNumberFormat="1" applyFont="1" applyBorder="1" applyAlignment="1">
      <alignment horizontal="right" vertical="center" shrinkToFit="1"/>
    </xf>
    <xf numFmtId="186" fontId="41" fillId="0" borderId="55" xfId="4" applyNumberFormat="1" applyFont="1" applyBorder="1" applyAlignment="1">
      <alignment horizontal="right" vertical="center" shrinkToFit="1"/>
    </xf>
    <xf numFmtId="186" fontId="41" fillId="0" borderId="56" xfId="4" applyNumberFormat="1" applyFont="1" applyBorder="1" applyAlignment="1">
      <alignment horizontal="right" vertical="center" shrinkToFit="1"/>
    </xf>
    <xf numFmtId="185" fontId="41" fillId="0" borderId="50" xfId="4" applyNumberFormat="1" applyFont="1" applyBorder="1" applyAlignment="1">
      <alignment horizontal="right" vertical="center" shrinkToFit="1"/>
    </xf>
    <xf numFmtId="185" fontId="41" fillId="0" borderId="53" xfId="4" applyNumberFormat="1" applyFont="1" applyBorder="1" applyAlignment="1">
      <alignment horizontal="right" vertical="center" shrinkToFit="1"/>
    </xf>
    <xf numFmtId="185" fontId="41" fillId="0" borderId="57" xfId="4" applyNumberFormat="1" applyFont="1" applyBorder="1" applyAlignment="1">
      <alignment horizontal="right" vertical="center" shrinkToFit="1"/>
    </xf>
    <xf numFmtId="0" fontId="41" fillId="0" borderId="0" xfId="4" applyFont="1" applyAlignment="1">
      <alignment horizontal="left" vertical="center"/>
    </xf>
    <xf numFmtId="0" fontId="50" fillId="0" borderId="0" xfId="4" applyFont="1" applyAlignment="1">
      <alignment horizontal="center" vertical="center" wrapText="1"/>
    </xf>
    <xf numFmtId="185" fontId="41" fillId="0" borderId="0" xfId="4" applyNumberFormat="1" applyFont="1" applyAlignment="1">
      <alignment horizontal="center" vertical="center"/>
    </xf>
    <xf numFmtId="187" fontId="41" fillId="0" borderId="0" xfId="4" applyNumberFormat="1" applyFont="1" applyAlignment="1">
      <alignment horizontal="center" vertical="center"/>
    </xf>
    <xf numFmtId="0" fontId="49" fillId="0" borderId="0" xfId="4" applyFont="1" applyAlignment="1">
      <alignment horizontal="center" vertical="center" wrapText="1"/>
    </xf>
    <xf numFmtId="0" fontId="41" fillId="6" borderId="50" xfId="4" applyFont="1" applyFill="1" applyBorder="1" applyAlignment="1">
      <alignment horizontal="center" vertical="center"/>
    </xf>
    <xf numFmtId="0" fontId="41" fillId="6" borderId="53" xfId="4" applyFont="1" applyFill="1" applyBorder="1" applyAlignment="1">
      <alignment horizontal="center" vertical="center"/>
    </xf>
    <xf numFmtId="0" fontId="41" fillId="0" borderId="50" xfId="4" applyFont="1" applyBorder="1" applyAlignment="1">
      <alignment horizontal="left" vertical="center"/>
    </xf>
    <xf numFmtId="0" fontId="41" fillId="0" borderId="53" xfId="4" applyFont="1" applyBorder="1" applyAlignment="1">
      <alignment horizontal="left" vertical="center"/>
    </xf>
    <xf numFmtId="0" fontId="41" fillId="0" borderId="57" xfId="4" applyFont="1" applyBorder="1" applyAlignment="1">
      <alignment horizontal="left" vertical="center"/>
    </xf>
    <xf numFmtId="0" fontId="50" fillId="0" borderId="29" xfId="4" applyFont="1" applyBorder="1" applyAlignment="1">
      <alignment horizontal="center" vertical="center" wrapText="1"/>
    </xf>
    <xf numFmtId="0" fontId="50" fillId="0" borderId="40" xfId="4" applyFont="1" applyBorder="1" applyAlignment="1">
      <alignment horizontal="center" vertical="center" wrapText="1"/>
    </xf>
    <xf numFmtId="0" fontId="50" fillId="0" borderId="32" xfId="4" applyFont="1" applyBorder="1" applyAlignment="1">
      <alignment horizontal="center" vertical="center" wrapText="1"/>
    </xf>
    <xf numFmtId="0" fontId="50" fillId="0" borderId="33" xfId="4" applyFont="1" applyBorder="1" applyAlignment="1">
      <alignment horizontal="center" vertical="center" wrapText="1"/>
    </xf>
    <xf numFmtId="0" fontId="50" fillId="0" borderId="39" xfId="4" applyFont="1" applyBorder="1" applyAlignment="1">
      <alignment horizontal="center" vertical="center" wrapText="1"/>
    </xf>
    <xf numFmtId="0" fontId="50" fillId="0" borderId="34" xfId="4" applyFont="1" applyBorder="1" applyAlignment="1">
      <alignment horizontal="center" vertical="center" wrapText="1"/>
    </xf>
    <xf numFmtId="0" fontId="48" fillId="0" borderId="0" xfId="4" applyFont="1" applyAlignment="1">
      <alignment horizontal="center" vertical="center"/>
    </xf>
    <xf numFmtId="185" fontId="48" fillId="0" borderId="0" xfId="4" applyNumberFormat="1" applyFont="1" applyAlignment="1">
      <alignment horizontal="center" vertical="center"/>
    </xf>
    <xf numFmtId="1" fontId="48" fillId="0" borderId="0" xfId="4" applyNumberFormat="1" applyFont="1" applyAlignment="1">
      <alignment horizontal="center" vertical="center"/>
    </xf>
    <xf numFmtId="0" fontId="41" fillId="6" borderId="57" xfId="4" applyFont="1" applyFill="1" applyBorder="1" applyAlignment="1">
      <alignment horizontal="center" vertical="center"/>
    </xf>
    <xf numFmtId="0" fontId="49" fillId="0" borderId="50" xfId="4" applyFont="1" applyBorder="1" applyAlignment="1">
      <alignment horizontal="center" vertical="center" wrapText="1"/>
    </xf>
    <xf numFmtId="0" fontId="49" fillId="0" borderId="53" xfId="4" applyFont="1" applyBorder="1" applyAlignment="1">
      <alignment horizontal="center" vertical="center" wrapText="1"/>
    </xf>
    <xf numFmtId="0" fontId="49" fillId="0" borderId="57" xfId="4" applyFont="1" applyBorder="1" applyAlignment="1">
      <alignment horizontal="center" vertical="center" wrapText="1"/>
    </xf>
    <xf numFmtId="185" fontId="44" fillId="0" borderId="50" xfId="4" applyNumberFormat="1" applyFont="1" applyBorder="1" applyAlignment="1">
      <alignment horizontal="center" vertical="center"/>
    </xf>
    <xf numFmtId="185" fontId="44" fillId="0" borderId="53" xfId="4" applyNumberFormat="1" applyFont="1" applyBorder="1" applyAlignment="1">
      <alignment horizontal="center" vertical="center"/>
    </xf>
    <xf numFmtId="185" fontId="44" fillId="0" borderId="57" xfId="4" applyNumberFormat="1" applyFont="1" applyBorder="1" applyAlignment="1">
      <alignment horizontal="center" vertical="center"/>
    </xf>
    <xf numFmtId="187" fontId="41" fillId="0" borderId="50" xfId="4" applyNumberFormat="1" applyFont="1" applyBorder="1" applyAlignment="1">
      <alignment horizontal="center" vertical="center"/>
    </xf>
    <xf numFmtId="187" fontId="41" fillId="0" borderId="53" xfId="4" applyNumberFormat="1" applyFont="1" applyBorder="1" applyAlignment="1">
      <alignment horizontal="center" vertical="center"/>
    </xf>
    <xf numFmtId="187" fontId="41" fillId="0" borderId="57" xfId="4" applyNumberFormat="1" applyFont="1" applyBorder="1" applyAlignment="1">
      <alignment horizontal="center" vertical="center"/>
    </xf>
    <xf numFmtId="185" fontId="41" fillId="0" borderId="50" xfId="4" applyNumberFormat="1" applyFont="1" applyBorder="1" applyAlignment="1">
      <alignment horizontal="center" vertical="center"/>
    </xf>
    <xf numFmtId="185" fontId="41" fillId="0" borderId="53" xfId="4" applyNumberFormat="1" applyFont="1" applyBorder="1" applyAlignment="1">
      <alignment horizontal="center" vertical="center"/>
    </xf>
    <xf numFmtId="185" fontId="41" fillId="0" borderId="57" xfId="4" applyNumberFormat="1" applyFont="1" applyBorder="1" applyAlignment="1">
      <alignment horizontal="center" vertical="center"/>
    </xf>
    <xf numFmtId="187" fontId="41" fillId="0" borderId="3" xfId="4" applyNumberFormat="1" applyFont="1" applyBorder="1" applyAlignment="1">
      <alignment horizontal="center" vertical="center"/>
    </xf>
    <xf numFmtId="0" fontId="48" fillId="9" borderId="50" xfId="4" applyFont="1" applyFill="1" applyBorder="1" applyAlignment="1">
      <alignment horizontal="center" vertical="center"/>
    </xf>
    <xf numFmtId="0" fontId="48" fillId="9" borderId="53" xfId="4" applyFont="1" applyFill="1" applyBorder="1" applyAlignment="1">
      <alignment horizontal="center" vertical="center"/>
    </xf>
    <xf numFmtId="0" fontId="48" fillId="9" borderId="57" xfId="4" applyFont="1" applyFill="1" applyBorder="1" applyAlignment="1">
      <alignment horizontal="center" vertical="center"/>
    </xf>
    <xf numFmtId="1" fontId="41" fillId="0" borderId="0" xfId="4" applyNumberFormat="1" applyFont="1" applyAlignment="1">
      <alignment horizontal="center" vertical="center"/>
    </xf>
    <xf numFmtId="185" fontId="48" fillId="9" borderId="50" xfId="4" applyNumberFormat="1" applyFont="1" applyFill="1" applyBorder="1" applyAlignment="1">
      <alignment horizontal="center" vertical="center"/>
    </xf>
    <xf numFmtId="185" fontId="48" fillId="9" borderId="53" xfId="4" applyNumberFormat="1" applyFont="1" applyFill="1" applyBorder="1" applyAlignment="1">
      <alignment horizontal="center" vertical="center"/>
    </xf>
    <xf numFmtId="185" fontId="48" fillId="9" borderId="57" xfId="4" applyNumberFormat="1" applyFont="1" applyFill="1" applyBorder="1" applyAlignment="1">
      <alignment horizontal="center" vertical="center"/>
    </xf>
    <xf numFmtId="1" fontId="48" fillId="9" borderId="3" xfId="4" applyNumberFormat="1" applyFont="1" applyFill="1" applyBorder="1" applyAlignment="1">
      <alignment horizontal="center" vertical="center"/>
    </xf>
    <xf numFmtId="0" fontId="41" fillId="0" borderId="40" xfId="4" applyFont="1" applyBorder="1" applyAlignment="1">
      <alignment horizontal="left" vertical="center" wrapText="1"/>
    </xf>
    <xf numFmtId="0" fontId="41" fillId="0" borderId="32" xfId="4" applyFont="1" applyBorder="1" applyAlignment="1">
      <alignment horizontal="left" vertical="center" wrapText="1"/>
    </xf>
    <xf numFmtId="0" fontId="41" fillId="0" borderId="0" xfId="4" applyFont="1" applyAlignment="1">
      <alignment horizontal="left" vertical="center" wrapText="1"/>
    </xf>
    <xf numFmtId="0" fontId="41" fillId="0" borderId="134" xfId="4" applyFont="1" applyBorder="1" applyAlignment="1">
      <alignment horizontal="left" vertical="center" wrapText="1"/>
    </xf>
    <xf numFmtId="0" fontId="41" fillId="0" borderId="39" xfId="4" applyFont="1" applyBorder="1" applyAlignment="1">
      <alignment horizontal="left" vertical="center" wrapText="1"/>
    </xf>
    <xf numFmtId="0" fontId="41" fillId="0" borderId="34" xfId="4" applyFont="1" applyBorder="1" applyAlignment="1">
      <alignment horizontal="left" vertical="center" wrapText="1"/>
    </xf>
    <xf numFmtId="0" fontId="41" fillId="10" borderId="40" xfId="4" applyFont="1" applyFill="1" applyBorder="1" applyAlignment="1">
      <alignment horizontal="center" vertical="center" shrinkToFit="1"/>
    </xf>
    <xf numFmtId="0" fontId="41" fillId="11" borderId="40" xfId="4" applyFont="1" applyFill="1" applyBorder="1" applyAlignment="1">
      <alignment horizontal="center" vertical="center"/>
    </xf>
    <xf numFmtId="188" fontId="56" fillId="0" borderId="3" xfId="4" applyNumberFormat="1" applyFont="1" applyBorder="1" applyAlignment="1">
      <alignment horizontal="center" vertical="center"/>
    </xf>
    <xf numFmtId="0" fontId="48" fillId="9" borderId="3" xfId="4" applyFont="1" applyFill="1" applyBorder="1" applyAlignment="1">
      <alignment horizontal="center" vertical="center"/>
    </xf>
    <xf numFmtId="191" fontId="56" fillId="0" borderId="3" xfId="4" applyNumberFormat="1" applyFont="1" applyBorder="1" applyAlignment="1">
      <alignment horizontal="center" vertical="center"/>
    </xf>
    <xf numFmtId="191" fontId="56" fillId="0" borderId="50" xfId="4" applyNumberFormat="1" applyFont="1" applyBorder="1" applyAlignment="1">
      <alignment horizontal="center" vertical="center"/>
    </xf>
    <xf numFmtId="191" fontId="56" fillId="0" borderId="53" xfId="4" applyNumberFormat="1" applyFont="1" applyBorder="1" applyAlignment="1">
      <alignment horizontal="center" vertical="center"/>
    </xf>
    <xf numFmtId="191" fontId="56" fillId="0" borderId="57" xfId="4" applyNumberFormat="1" applyFont="1" applyBorder="1" applyAlignment="1">
      <alignment horizontal="center" vertical="center"/>
    </xf>
    <xf numFmtId="188" fontId="56" fillId="0" borderId="50" xfId="4" applyNumberFormat="1" applyFont="1" applyBorder="1" applyAlignment="1">
      <alignment horizontal="center" vertical="center"/>
    </xf>
    <xf numFmtId="188" fontId="56" fillId="0" borderId="53" xfId="4" applyNumberFormat="1" applyFont="1" applyBorder="1" applyAlignment="1">
      <alignment horizontal="center" vertical="center"/>
    </xf>
    <xf numFmtId="188" fontId="56" fillId="0" borderId="57" xfId="4" applyNumberFormat="1" applyFont="1" applyBorder="1" applyAlignment="1">
      <alignment horizontal="center" vertical="center"/>
    </xf>
    <xf numFmtId="188" fontId="56" fillId="0" borderId="146" xfId="4" applyNumberFormat="1" applyFont="1" applyBorder="1" applyAlignment="1">
      <alignment horizontal="center" vertical="center"/>
    </xf>
    <xf numFmtId="192" fontId="56" fillId="0" borderId="146" xfId="4" applyNumberFormat="1" applyFont="1" applyBorder="1" applyAlignment="1">
      <alignment horizontal="center" vertical="center"/>
    </xf>
    <xf numFmtId="189" fontId="56" fillId="0" borderId="147" xfId="4" applyNumberFormat="1" applyFont="1" applyBorder="1" applyAlignment="1">
      <alignment horizontal="center" vertical="center"/>
    </xf>
    <xf numFmtId="189" fontId="56" fillId="0" borderId="148" xfId="4" applyNumberFormat="1" applyFont="1" applyBorder="1" applyAlignment="1">
      <alignment horizontal="center" vertical="center"/>
    </xf>
    <xf numFmtId="189" fontId="56" fillId="0" borderId="149" xfId="4" applyNumberFormat="1" applyFont="1" applyBorder="1" applyAlignment="1">
      <alignment horizontal="center" vertical="center"/>
    </xf>
    <xf numFmtId="191" fontId="56" fillId="0" borderId="146" xfId="4" applyNumberFormat="1" applyFont="1" applyBorder="1" applyAlignment="1">
      <alignment horizontal="center" vertical="center"/>
    </xf>
    <xf numFmtId="188" fontId="56" fillId="0" borderId="49" xfId="4" applyNumberFormat="1" applyFont="1" applyBorder="1" applyAlignment="1">
      <alignment horizontal="center" vertical="center" wrapText="1"/>
    </xf>
    <xf numFmtId="188" fontId="56" fillId="0" borderId="49" xfId="4" applyNumberFormat="1" applyFont="1" applyBorder="1" applyAlignment="1">
      <alignment horizontal="center" vertical="center"/>
    </xf>
    <xf numFmtId="191" fontId="56" fillId="0" borderId="49" xfId="4" applyNumberFormat="1" applyFont="1" applyBorder="1" applyAlignment="1">
      <alignment horizontal="center" vertical="center"/>
    </xf>
    <xf numFmtId="193" fontId="56" fillId="0" borderId="49" xfId="4" applyNumberFormat="1" applyFont="1" applyBorder="1" applyAlignment="1">
      <alignment horizontal="center" vertical="center"/>
    </xf>
    <xf numFmtId="49" fontId="58" fillId="0" borderId="50" xfId="4" applyNumberFormat="1" applyFont="1" applyBorder="1" applyAlignment="1">
      <alignment horizontal="center" vertical="center"/>
    </xf>
    <xf numFmtId="49" fontId="58" fillId="0" borderId="53" xfId="4" applyNumberFormat="1" applyFont="1" applyBorder="1" applyAlignment="1">
      <alignment horizontal="center" vertical="center"/>
    </xf>
    <xf numFmtId="49" fontId="58" fillId="0" borderId="57" xfId="4" applyNumberFormat="1" applyFont="1" applyBorder="1" applyAlignment="1">
      <alignment horizontal="center" vertical="center"/>
    </xf>
    <xf numFmtId="0" fontId="59" fillId="0" borderId="50" xfId="5" applyFont="1" applyBorder="1" applyAlignment="1">
      <alignment horizontal="center" vertical="center" shrinkToFit="1"/>
    </xf>
    <xf numFmtId="0" fontId="59" fillId="0" borderId="53" xfId="5" applyFont="1" applyBorder="1" applyAlignment="1">
      <alignment horizontal="center" vertical="center" shrinkToFit="1"/>
    </xf>
    <xf numFmtId="0" fontId="59" fillId="0" borderId="57" xfId="5" applyFont="1" applyBorder="1" applyAlignment="1">
      <alignment horizontal="center" vertical="center" shrinkToFit="1"/>
    </xf>
    <xf numFmtId="0" fontId="41" fillId="0" borderId="141" xfId="4" applyFont="1" applyBorder="1" applyAlignment="1">
      <alignment horizontal="center" vertical="center"/>
    </xf>
    <xf numFmtId="0" fontId="41" fillId="0" borderId="159" xfId="4" applyFont="1" applyBorder="1" applyAlignment="1">
      <alignment horizontal="center" vertical="center"/>
    </xf>
    <xf numFmtId="0" fontId="41" fillId="0" borderId="142" xfId="4" applyFont="1" applyBorder="1" applyAlignment="1">
      <alignment horizontal="center" vertical="center"/>
    </xf>
    <xf numFmtId="0" fontId="41" fillId="0" borderId="154" xfId="4" applyFont="1" applyBorder="1" applyAlignment="1">
      <alignment horizontal="center" vertical="center"/>
    </xf>
    <xf numFmtId="0" fontId="41" fillId="0" borderId="134" xfId="4" applyFont="1" applyBorder="1" applyAlignment="1">
      <alignment horizontal="center" vertical="center"/>
    </xf>
    <xf numFmtId="0" fontId="41" fillId="0" borderId="155" xfId="4" applyFont="1" applyBorder="1" applyAlignment="1">
      <alignment horizontal="center" vertical="center" wrapText="1"/>
    </xf>
    <xf numFmtId="0" fontId="41" fillId="0" borderId="142" xfId="4" applyFont="1" applyBorder="1" applyAlignment="1">
      <alignment horizontal="center" vertical="center" wrapText="1"/>
    </xf>
    <xf numFmtId="0" fontId="41" fillId="0" borderId="154" xfId="4" applyFont="1" applyBorder="1" applyAlignment="1">
      <alignment horizontal="center" vertical="center" wrapText="1"/>
    </xf>
    <xf numFmtId="0" fontId="41" fillId="0" borderId="58" xfId="4" applyFont="1" applyBorder="1" applyAlignment="1">
      <alignment horizontal="center" vertical="center" wrapText="1"/>
    </xf>
    <xf numFmtId="0" fontId="41" fillId="0" borderId="0" xfId="4" applyFont="1" applyAlignment="1">
      <alignment horizontal="center" vertical="center" wrapText="1"/>
    </xf>
    <xf numFmtId="0" fontId="41" fillId="0" borderId="134" xfId="4" applyFont="1" applyBorder="1" applyAlignment="1">
      <alignment horizontal="center" vertical="center" wrapText="1"/>
    </xf>
    <xf numFmtId="0" fontId="41" fillId="0" borderId="155" xfId="4" applyFont="1" applyBorder="1" applyAlignment="1">
      <alignment horizontal="center" vertical="center"/>
    </xf>
    <xf numFmtId="0" fontId="41" fillId="0" borderId="143" xfId="4" applyFont="1" applyBorder="1" applyAlignment="1">
      <alignment horizontal="center" vertical="center"/>
    </xf>
    <xf numFmtId="0" fontId="41" fillId="0" borderId="161" xfId="4" applyFont="1" applyBorder="1" applyAlignment="1">
      <alignment horizontal="center" vertical="center"/>
    </xf>
    <xf numFmtId="0" fontId="41" fillId="0" borderId="151" xfId="4" applyFont="1" applyBorder="1" applyAlignment="1">
      <alignment horizontal="center" vertical="center"/>
    </xf>
    <xf numFmtId="0" fontId="41" fillId="0" borderId="152" xfId="4" applyFont="1" applyBorder="1" applyAlignment="1">
      <alignment horizontal="center" vertical="center"/>
    </xf>
    <xf numFmtId="0" fontId="41" fillId="0" borderId="156" xfId="4" applyFont="1" applyBorder="1" applyAlignment="1">
      <alignment horizontal="center" vertical="center"/>
    </xf>
    <xf numFmtId="0" fontId="41" fillId="0" borderId="157" xfId="4" applyFont="1" applyBorder="1" applyAlignment="1">
      <alignment horizontal="center" vertical="center"/>
    </xf>
    <xf numFmtId="0" fontId="41" fillId="0" borderId="158" xfId="4" applyFont="1" applyBorder="1" applyAlignment="1">
      <alignment horizontal="center" vertical="center"/>
    </xf>
    <xf numFmtId="0" fontId="41" fillId="0" borderId="58" xfId="4" applyFont="1" applyBorder="1" applyAlignment="1">
      <alignment horizontal="center" vertical="center"/>
    </xf>
    <xf numFmtId="0" fontId="41" fillId="0" borderId="145" xfId="4" applyFont="1" applyBorder="1" applyAlignment="1">
      <alignment horizontal="center" vertical="center"/>
    </xf>
    <xf numFmtId="0" fontId="56" fillId="0" borderId="167" xfId="4" applyFont="1" applyBorder="1" applyAlignment="1">
      <alignment horizontal="center" vertical="center" textRotation="255"/>
    </xf>
    <xf numFmtId="0" fontId="56" fillId="0" borderId="144" xfId="4" applyFont="1" applyBorder="1" applyAlignment="1">
      <alignment horizontal="center" vertical="center" textRotation="255"/>
    </xf>
    <xf numFmtId="0" fontId="56" fillId="0" borderId="150" xfId="4" applyFont="1" applyBorder="1" applyAlignment="1">
      <alignment horizontal="center" vertical="center" textRotation="255"/>
    </xf>
    <xf numFmtId="0" fontId="60" fillId="6" borderId="169" xfId="4" applyFont="1" applyFill="1" applyBorder="1" applyAlignment="1">
      <alignment horizontal="center" vertical="center" shrinkToFit="1"/>
    </xf>
    <xf numFmtId="0" fontId="60" fillId="6" borderId="133" xfId="4" applyFont="1" applyFill="1" applyBorder="1" applyAlignment="1">
      <alignment horizontal="center" vertical="center" shrinkToFit="1"/>
    </xf>
    <xf numFmtId="0" fontId="60" fillId="6" borderId="170" xfId="4" applyFont="1" applyFill="1" applyBorder="1" applyAlignment="1">
      <alignment horizontal="center" vertical="center" shrinkToFit="1"/>
    </xf>
    <xf numFmtId="0" fontId="60" fillId="6" borderId="170" xfId="4" applyFont="1" applyFill="1" applyBorder="1" applyAlignment="1">
      <alignment horizontal="center" vertical="center"/>
    </xf>
    <xf numFmtId="0" fontId="60" fillId="6" borderId="169" xfId="4" applyFont="1" applyFill="1" applyBorder="1" applyAlignment="1">
      <alignment horizontal="center" vertical="center"/>
    </xf>
    <xf numFmtId="0" fontId="60" fillId="6" borderId="171" xfId="4" applyFont="1" applyFill="1" applyBorder="1" applyAlignment="1">
      <alignment horizontal="center" vertical="center"/>
    </xf>
    <xf numFmtId="0" fontId="60" fillId="0" borderId="169" xfId="4" applyFont="1" applyBorder="1" applyAlignment="1">
      <alignment horizontal="center" vertical="center"/>
    </xf>
    <xf numFmtId="0" fontId="60" fillId="0" borderId="133" xfId="4" applyFont="1" applyBorder="1" applyAlignment="1">
      <alignment horizontal="center" vertical="center"/>
    </xf>
    <xf numFmtId="194" fontId="60" fillId="0" borderId="170" xfId="4" applyNumberFormat="1" applyFont="1" applyBorder="1" applyAlignment="1">
      <alignment horizontal="center" vertical="center"/>
    </xf>
    <xf numFmtId="194" fontId="60" fillId="0" borderId="169" xfId="4" applyNumberFormat="1" applyFont="1" applyBorder="1" applyAlignment="1">
      <alignment horizontal="center" vertical="center"/>
    </xf>
    <xf numFmtId="194" fontId="60" fillId="0" borderId="133" xfId="4" applyNumberFormat="1" applyFont="1" applyBorder="1" applyAlignment="1">
      <alignment horizontal="center" vertical="center"/>
    </xf>
    <xf numFmtId="195" fontId="41" fillId="0" borderId="175" xfId="4" applyNumberFormat="1" applyFont="1" applyBorder="1" applyAlignment="1">
      <alignment horizontal="center" vertical="center"/>
    </xf>
    <xf numFmtId="195" fontId="41" fillId="0" borderId="176" xfId="4" applyNumberFormat="1" applyFont="1" applyBorder="1" applyAlignment="1">
      <alignment horizontal="center" vertical="center"/>
    </xf>
    <xf numFmtId="0" fontId="41" fillId="0" borderId="170" xfId="4" applyFont="1" applyBorder="1" applyAlignment="1">
      <alignment horizontal="center" vertical="center" shrinkToFit="1"/>
    </xf>
    <xf numFmtId="0" fontId="41" fillId="0" borderId="169" xfId="4" applyFont="1" applyBorder="1" applyAlignment="1">
      <alignment horizontal="center" vertical="center" shrinkToFit="1"/>
    </xf>
    <xf numFmtId="0" fontId="41" fillId="0" borderId="171" xfId="4" applyFont="1" applyBorder="1" applyAlignment="1">
      <alignment horizontal="center" vertical="center" shrinkToFit="1"/>
    </xf>
    <xf numFmtId="0" fontId="50" fillId="0" borderId="153" xfId="4" applyFont="1" applyBorder="1" applyAlignment="1">
      <alignment horizontal="center" vertical="center" textRotation="255" wrapText="1"/>
    </xf>
    <xf numFmtId="0" fontId="50" fillId="0" borderId="160" xfId="4" applyFont="1" applyBorder="1" applyAlignment="1">
      <alignment horizontal="center" vertical="center" textRotation="255"/>
    </xf>
    <xf numFmtId="0" fontId="60" fillId="6" borderId="177" xfId="4" applyFont="1" applyFill="1" applyBorder="1" applyAlignment="1">
      <alignment horizontal="center" vertical="center" shrinkToFit="1"/>
    </xf>
    <xf numFmtId="0" fontId="60" fillId="6" borderId="178" xfId="4" applyFont="1" applyFill="1" applyBorder="1" applyAlignment="1">
      <alignment horizontal="center" vertical="center" shrinkToFit="1"/>
    </xf>
    <xf numFmtId="0" fontId="60" fillId="6" borderId="179" xfId="4" applyFont="1" applyFill="1" applyBorder="1" applyAlignment="1">
      <alignment horizontal="center" vertical="center" shrinkToFit="1"/>
    </xf>
    <xf numFmtId="0" fontId="60" fillId="6" borderId="179" xfId="4" applyFont="1" applyFill="1" applyBorder="1" applyAlignment="1">
      <alignment horizontal="center" vertical="center"/>
    </xf>
    <xf numFmtId="0" fontId="60" fillId="6" borderId="177" xfId="4" applyFont="1" applyFill="1" applyBorder="1" applyAlignment="1">
      <alignment horizontal="center" vertical="center"/>
    </xf>
    <xf numFmtId="0" fontId="60" fillId="6" borderId="180" xfId="4" applyFont="1" applyFill="1" applyBorder="1" applyAlignment="1">
      <alignment horizontal="center" vertical="center"/>
    </xf>
    <xf numFmtId="0" fontId="60" fillId="0" borderId="177" xfId="4" applyFont="1" applyBorder="1" applyAlignment="1">
      <alignment horizontal="center" vertical="center"/>
    </xf>
    <xf numFmtId="0" fontId="60" fillId="0" borderId="178" xfId="4" applyFont="1" applyBorder="1" applyAlignment="1">
      <alignment horizontal="center" vertical="center"/>
    </xf>
    <xf numFmtId="194" fontId="60" fillId="0" borderId="179" xfId="4" applyNumberFormat="1" applyFont="1" applyBorder="1" applyAlignment="1">
      <alignment horizontal="center" vertical="center"/>
    </xf>
    <xf numFmtId="194" fontId="60" fillId="0" borderId="177" xfId="4" applyNumberFormat="1" applyFont="1" applyBorder="1" applyAlignment="1">
      <alignment horizontal="center" vertical="center"/>
    </xf>
    <xf numFmtId="194" fontId="60" fillId="0" borderId="178" xfId="4" applyNumberFormat="1" applyFont="1" applyBorder="1" applyAlignment="1">
      <alignment horizontal="center" vertical="center"/>
    </xf>
    <xf numFmtId="194" fontId="60" fillId="0" borderId="181" xfId="4" applyNumberFormat="1" applyFont="1" applyBorder="1" applyAlignment="1">
      <alignment horizontal="center" vertical="center" shrinkToFit="1"/>
    </xf>
    <xf numFmtId="194" fontId="60" fillId="0" borderId="182" xfId="4" applyNumberFormat="1" applyFont="1" applyBorder="1" applyAlignment="1">
      <alignment horizontal="center" vertical="center" shrinkToFit="1"/>
    </xf>
    <xf numFmtId="194" fontId="60" fillId="0" borderId="183" xfId="4" applyNumberFormat="1" applyFont="1" applyBorder="1" applyAlignment="1">
      <alignment horizontal="center" vertical="center" shrinkToFit="1"/>
    </xf>
    <xf numFmtId="0" fontId="41" fillId="0" borderId="179" xfId="4" applyFont="1" applyBorder="1" applyAlignment="1">
      <alignment horizontal="center" vertical="center" shrinkToFit="1"/>
    </xf>
    <xf numFmtId="0" fontId="41" fillId="0" borderId="177" xfId="4" applyFont="1" applyBorder="1" applyAlignment="1">
      <alignment horizontal="center" vertical="center" shrinkToFit="1"/>
    </xf>
    <xf numFmtId="0" fontId="41" fillId="0" borderId="180" xfId="4" applyFont="1" applyBorder="1" applyAlignment="1">
      <alignment horizontal="center" vertical="center" shrinkToFit="1"/>
    </xf>
    <xf numFmtId="0" fontId="60" fillId="6" borderId="53" xfId="4" applyFont="1" applyFill="1" applyBorder="1" applyAlignment="1">
      <alignment horizontal="center" vertical="center" shrinkToFit="1"/>
    </xf>
    <xf numFmtId="0" fontId="60" fillId="6" borderId="57" xfId="4" applyFont="1" applyFill="1" applyBorder="1" applyAlignment="1">
      <alignment horizontal="center" vertical="center" shrinkToFit="1"/>
    </xf>
    <xf numFmtId="0" fontId="60" fillId="6" borderId="50" xfId="4" applyFont="1" applyFill="1" applyBorder="1" applyAlignment="1">
      <alignment horizontal="center" vertical="center" shrinkToFit="1"/>
    </xf>
    <xf numFmtId="0" fontId="60" fillId="6" borderId="50" xfId="4" applyFont="1" applyFill="1" applyBorder="1" applyAlignment="1">
      <alignment horizontal="center" vertical="center"/>
    </xf>
    <xf numFmtId="0" fontId="60" fillId="6" borderId="53" xfId="4" applyFont="1" applyFill="1" applyBorder="1" applyAlignment="1">
      <alignment horizontal="center" vertical="center"/>
    </xf>
    <xf numFmtId="0" fontId="60" fillId="6" borderId="184" xfId="4" applyFont="1" applyFill="1" applyBorder="1" applyAlignment="1">
      <alignment horizontal="center" vertical="center"/>
    </xf>
    <xf numFmtId="0" fontId="60" fillId="0" borderId="53" xfId="4" applyFont="1" applyBorder="1" applyAlignment="1">
      <alignment horizontal="center" vertical="center"/>
    </xf>
    <xf numFmtId="0" fontId="60" fillId="0" borderId="57" xfId="4" applyFont="1" applyBorder="1" applyAlignment="1">
      <alignment horizontal="center" vertical="center"/>
    </xf>
    <xf numFmtId="194" fontId="60" fillId="0" borderId="50" xfId="4" applyNumberFormat="1" applyFont="1" applyBorder="1" applyAlignment="1">
      <alignment horizontal="center" vertical="center"/>
    </xf>
    <xf numFmtId="194" fontId="60" fillId="0" borderId="53" xfId="4" applyNumberFormat="1" applyFont="1" applyBorder="1" applyAlignment="1">
      <alignment horizontal="center" vertical="center"/>
    </xf>
    <xf numFmtId="194" fontId="60" fillId="0" borderId="57" xfId="4" applyNumberFormat="1" applyFont="1" applyBorder="1" applyAlignment="1">
      <alignment horizontal="center" vertical="center"/>
    </xf>
    <xf numFmtId="194" fontId="60" fillId="0" borderId="54" xfId="4" applyNumberFormat="1" applyFont="1" applyBorder="1" applyAlignment="1">
      <alignment horizontal="center" vertical="center" shrinkToFit="1"/>
    </xf>
    <xf numFmtId="194" fontId="60" fillId="0" borderId="55" xfId="4" applyNumberFormat="1" applyFont="1" applyBorder="1" applyAlignment="1">
      <alignment horizontal="center" vertical="center" shrinkToFit="1"/>
    </xf>
    <xf numFmtId="194" fontId="60" fillId="0" borderId="56" xfId="4" applyNumberFormat="1" applyFont="1" applyBorder="1" applyAlignment="1">
      <alignment horizontal="center" vertical="center" shrinkToFit="1"/>
    </xf>
    <xf numFmtId="0" fontId="41" fillId="0" borderId="184" xfId="4" applyFont="1" applyBorder="1" applyAlignment="1">
      <alignment horizontal="center" vertical="center" shrinkToFit="1"/>
    </xf>
    <xf numFmtId="0" fontId="60" fillId="6" borderId="40" xfId="4" applyFont="1" applyFill="1" applyBorder="1" applyAlignment="1">
      <alignment horizontal="center" vertical="center" shrinkToFit="1"/>
    </xf>
    <xf numFmtId="0" fontId="60" fillId="6" borderId="32" xfId="4" applyFont="1" applyFill="1" applyBorder="1" applyAlignment="1">
      <alignment horizontal="center" vertical="center" shrinkToFit="1"/>
    </xf>
    <xf numFmtId="0" fontId="60" fillId="6" borderId="29" xfId="4" applyFont="1" applyFill="1" applyBorder="1" applyAlignment="1">
      <alignment horizontal="center" vertical="center" shrinkToFit="1"/>
    </xf>
    <xf numFmtId="0" fontId="60" fillId="0" borderId="40" xfId="4" applyFont="1" applyBorder="1" applyAlignment="1">
      <alignment horizontal="center" vertical="center"/>
    </xf>
    <xf numFmtId="0" fontId="60" fillId="0" borderId="32" xfId="4" applyFont="1" applyBorder="1" applyAlignment="1">
      <alignment horizontal="center" vertical="center"/>
    </xf>
    <xf numFmtId="194" fontId="60" fillId="0" borderId="29" xfId="4" applyNumberFormat="1" applyFont="1" applyBorder="1" applyAlignment="1">
      <alignment horizontal="center" vertical="center"/>
    </xf>
    <xf numFmtId="194" fontId="60" fillId="0" borderId="40" xfId="4" applyNumberFormat="1" applyFont="1" applyBorder="1" applyAlignment="1">
      <alignment horizontal="center" vertical="center"/>
    </xf>
    <xf numFmtId="194" fontId="60" fillId="0" borderId="32" xfId="4" applyNumberFormat="1" applyFont="1" applyBorder="1" applyAlignment="1">
      <alignment horizontal="center" vertical="center"/>
    </xf>
    <xf numFmtId="194" fontId="60" fillId="0" borderId="187" xfId="4" applyNumberFormat="1" applyFont="1" applyBorder="1" applyAlignment="1">
      <alignment horizontal="center" vertical="center" shrinkToFit="1"/>
    </xf>
    <xf numFmtId="194" fontId="60" fillId="0" borderId="188" xfId="4" applyNumberFormat="1" applyFont="1" applyBorder="1" applyAlignment="1">
      <alignment horizontal="center" vertical="center" shrinkToFit="1"/>
    </xf>
    <xf numFmtId="194" fontId="60" fillId="0" borderId="189" xfId="4" applyNumberFormat="1" applyFont="1" applyBorder="1" applyAlignment="1">
      <alignment horizontal="center" vertical="center" shrinkToFit="1"/>
    </xf>
    <xf numFmtId="0" fontId="41" fillId="0" borderId="190" xfId="4" applyFont="1" applyBorder="1" applyAlignment="1">
      <alignment horizontal="center" vertical="center" shrinkToFit="1"/>
    </xf>
    <xf numFmtId="0" fontId="47" fillId="0" borderId="0" xfId="5" applyFont="1" applyAlignment="1">
      <alignment horizontal="center" vertical="center"/>
    </xf>
    <xf numFmtId="49" fontId="47" fillId="0" borderId="0" xfId="5" applyNumberFormat="1" applyFont="1" applyAlignment="1">
      <alignment horizontal="center" vertical="center"/>
    </xf>
    <xf numFmtId="0" fontId="56" fillId="0" borderId="141" xfId="4" applyFont="1" applyBorder="1" applyAlignment="1">
      <alignment horizontal="center" vertical="center" textRotation="255"/>
    </xf>
    <xf numFmtId="0" fontId="60" fillId="6" borderId="156" xfId="4" applyFont="1" applyFill="1" applyBorder="1" applyAlignment="1">
      <alignment horizontal="center" vertical="center" shrinkToFit="1"/>
    </xf>
    <xf numFmtId="0" fontId="60" fillId="6" borderId="157" xfId="4" applyFont="1" applyFill="1" applyBorder="1" applyAlignment="1">
      <alignment horizontal="center" vertical="center" shrinkToFit="1"/>
    </xf>
    <xf numFmtId="0" fontId="60" fillId="0" borderId="157" xfId="4" applyFont="1" applyBorder="1" applyAlignment="1">
      <alignment horizontal="center" vertical="center"/>
    </xf>
    <xf numFmtId="194" fontId="60" fillId="0" borderId="157" xfId="4" applyNumberFormat="1" applyFont="1" applyBorder="1" applyAlignment="1">
      <alignment horizontal="center" vertical="center"/>
    </xf>
    <xf numFmtId="0" fontId="60" fillId="6" borderId="185" xfId="4" applyFont="1" applyFill="1" applyBorder="1" applyAlignment="1">
      <alignment horizontal="center" vertical="center" shrinkToFit="1"/>
    </xf>
    <xf numFmtId="0" fontId="60" fillId="6" borderId="3" xfId="4" applyFont="1" applyFill="1" applyBorder="1" applyAlignment="1">
      <alignment horizontal="center" vertical="center" shrinkToFit="1"/>
    </xf>
    <xf numFmtId="0" fontId="60" fillId="0" borderId="3" xfId="4" applyFont="1" applyBorder="1" applyAlignment="1">
      <alignment horizontal="center" vertical="center"/>
    </xf>
    <xf numFmtId="194" fontId="60" fillId="0" borderId="3" xfId="4" applyNumberFormat="1" applyFont="1" applyBorder="1" applyAlignment="1">
      <alignment horizontal="center" vertical="center"/>
    </xf>
    <xf numFmtId="192" fontId="60" fillId="0" borderId="155" xfId="4" applyNumberFormat="1" applyFont="1" applyBorder="1" applyAlignment="1">
      <alignment horizontal="center" vertical="center" shrinkToFit="1"/>
    </xf>
    <xf numFmtId="192" fontId="60" fillId="0" borderId="142" xfId="4" applyNumberFormat="1" applyFont="1" applyBorder="1" applyAlignment="1">
      <alignment horizontal="center" vertical="center" shrinkToFit="1"/>
    </xf>
    <xf numFmtId="192" fontId="60" fillId="0" borderId="154" xfId="4" applyNumberFormat="1" applyFont="1" applyBorder="1" applyAlignment="1">
      <alignment horizontal="center" vertical="center" shrinkToFit="1"/>
    </xf>
    <xf numFmtId="192" fontId="60" fillId="0" borderId="58" xfId="4" applyNumberFormat="1" applyFont="1" applyBorder="1" applyAlignment="1">
      <alignment horizontal="center" vertical="center" shrinkToFit="1"/>
    </xf>
    <xf numFmtId="192" fontId="60" fillId="0" borderId="0" xfId="4" applyNumberFormat="1" applyFont="1" applyAlignment="1">
      <alignment horizontal="center" vertical="center" shrinkToFit="1"/>
    </xf>
    <xf numFmtId="192" fontId="60" fillId="0" borderId="134" xfId="4" applyNumberFormat="1" applyFont="1" applyBorder="1" applyAlignment="1">
      <alignment horizontal="center" vertical="center" shrinkToFit="1"/>
    </xf>
    <xf numFmtId="192" fontId="60" fillId="0" borderId="161" xfId="4" applyNumberFormat="1" applyFont="1" applyBorder="1" applyAlignment="1">
      <alignment horizontal="center" vertical="center" shrinkToFit="1"/>
    </xf>
    <xf numFmtId="192" fontId="60" fillId="0" borderId="151" xfId="4" applyNumberFormat="1" applyFont="1" applyBorder="1" applyAlignment="1">
      <alignment horizontal="center" vertical="center" shrinkToFit="1"/>
    </xf>
    <xf numFmtId="192" fontId="60" fillId="0" borderId="194" xfId="4" applyNumberFormat="1" applyFont="1" applyBorder="1" applyAlignment="1">
      <alignment horizontal="center" vertical="center" shrinkToFit="1"/>
    </xf>
    <xf numFmtId="187" fontId="41" fillId="0" borderId="155" xfId="4" applyNumberFormat="1" applyFont="1" applyBorder="1" applyAlignment="1">
      <alignment horizontal="center" vertical="center" shrinkToFit="1"/>
    </xf>
    <xf numFmtId="187" fontId="41" fillId="0" borderId="142" xfId="4" applyNumberFormat="1" applyFont="1" applyBorder="1" applyAlignment="1">
      <alignment horizontal="center" vertical="center" shrinkToFit="1"/>
    </xf>
    <xf numFmtId="187" fontId="41" fillId="0" borderId="154" xfId="4" applyNumberFormat="1" applyFont="1" applyBorder="1" applyAlignment="1">
      <alignment horizontal="center" vertical="center" shrinkToFit="1"/>
    </xf>
    <xf numFmtId="187" fontId="41" fillId="0" borderId="58" xfId="4" applyNumberFormat="1" applyFont="1" applyBorder="1" applyAlignment="1">
      <alignment horizontal="center" vertical="center" shrinkToFit="1"/>
    </xf>
    <xf numFmtId="187" fontId="41" fillId="0" borderId="0" xfId="4" applyNumberFormat="1" applyFont="1" applyAlignment="1">
      <alignment horizontal="center" vertical="center" shrinkToFit="1"/>
    </xf>
    <xf numFmtId="187" fontId="41" fillId="0" borderId="134" xfId="4" applyNumberFormat="1" applyFont="1" applyBorder="1" applyAlignment="1">
      <alignment horizontal="center" vertical="center" shrinkToFit="1"/>
    </xf>
    <xf numFmtId="187" fontId="41" fillId="0" borderId="161" xfId="4" applyNumberFormat="1" applyFont="1" applyBorder="1" applyAlignment="1">
      <alignment horizontal="center" vertical="center" shrinkToFit="1"/>
    </xf>
    <xf numFmtId="187" fontId="41" fillId="0" borderId="151" xfId="4" applyNumberFormat="1" applyFont="1" applyBorder="1" applyAlignment="1">
      <alignment horizontal="center" vertical="center" shrinkToFit="1"/>
    </xf>
    <xf numFmtId="187" fontId="41" fillId="0" borderId="194" xfId="4" applyNumberFormat="1" applyFont="1" applyBorder="1" applyAlignment="1">
      <alignment horizontal="center" vertical="center" shrinkToFit="1"/>
    </xf>
    <xf numFmtId="0" fontId="41" fillId="0" borderId="33" xfId="4" applyFont="1" applyBorder="1" applyAlignment="1">
      <alignment horizontal="center" vertical="center" shrinkToFit="1"/>
    </xf>
    <xf numFmtId="0" fontId="41" fillId="0" borderId="39" xfId="4" applyFont="1" applyBorder="1" applyAlignment="1">
      <alignment horizontal="center" vertical="center" shrinkToFit="1"/>
    </xf>
    <xf numFmtId="0" fontId="41" fillId="0" borderId="201" xfId="4" applyFont="1" applyBorder="1" applyAlignment="1">
      <alignment horizontal="center" vertical="center" shrinkToFit="1"/>
    </xf>
    <xf numFmtId="0" fontId="41" fillId="0" borderId="3" xfId="4" applyFont="1" applyBorder="1" applyAlignment="1">
      <alignment horizontal="center" vertical="center" shrinkToFit="1"/>
    </xf>
    <xf numFmtId="0" fontId="41" fillId="0" borderId="186" xfId="4" applyFont="1" applyBorder="1" applyAlignment="1">
      <alignment horizontal="center" vertical="center" shrinkToFit="1"/>
    </xf>
    <xf numFmtId="0" fontId="41" fillId="0" borderId="195" xfId="4" applyFont="1" applyBorder="1" applyAlignment="1">
      <alignment horizontal="center" vertical="center" shrinkToFit="1"/>
    </xf>
    <xf numFmtId="0" fontId="41" fillId="0" borderId="196" xfId="4" applyFont="1" applyBorder="1" applyAlignment="1">
      <alignment horizontal="center" vertical="center" shrinkToFit="1"/>
    </xf>
    <xf numFmtId="0" fontId="41" fillId="0" borderId="197" xfId="4" applyFont="1" applyBorder="1" applyAlignment="1">
      <alignment horizontal="center" vertical="center" shrinkToFit="1"/>
    </xf>
    <xf numFmtId="0" fontId="60" fillId="0" borderId="34" xfId="4" applyFont="1" applyBorder="1" applyAlignment="1">
      <alignment horizontal="center" vertical="center"/>
    </xf>
    <xf numFmtId="0" fontId="60" fillId="0" borderId="49" xfId="4" applyFont="1" applyBorder="1" applyAlignment="1">
      <alignment horizontal="center" vertical="center"/>
    </xf>
    <xf numFmtId="194" fontId="60" fillId="0" borderId="49" xfId="4" applyNumberFormat="1" applyFont="1" applyBorder="1" applyAlignment="1">
      <alignment horizontal="center" vertical="center"/>
    </xf>
    <xf numFmtId="195" fontId="41" fillId="0" borderId="58" xfId="4" applyNumberFormat="1" applyFont="1" applyBorder="1" applyAlignment="1">
      <alignment horizontal="center" vertical="center" shrinkToFit="1"/>
    </xf>
    <xf numFmtId="195" fontId="41" fillId="0" borderId="0" xfId="4" applyNumberFormat="1" applyFont="1" applyAlignment="1">
      <alignment horizontal="center" vertical="center" shrinkToFit="1"/>
    </xf>
    <xf numFmtId="195" fontId="41" fillId="0" borderId="134" xfId="4" applyNumberFormat="1" applyFont="1" applyBorder="1" applyAlignment="1">
      <alignment horizontal="center" vertical="center" shrinkToFit="1"/>
    </xf>
    <xf numFmtId="0" fontId="60" fillId="6" borderId="162" xfId="4" applyFont="1" applyFill="1" applyBorder="1" applyAlignment="1">
      <alignment horizontal="center" vertical="center" shrinkToFit="1"/>
    </xf>
    <xf numFmtId="0" fontId="60" fillId="6" borderId="71" xfId="4" applyFont="1" applyFill="1" applyBorder="1" applyAlignment="1">
      <alignment horizontal="center" vertical="center" shrinkToFit="1"/>
    </xf>
    <xf numFmtId="0" fontId="60" fillId="6" borderId="29" xfId="4" applyFont="1" applyFill="1" applyBorder="1" applyAlignment="1">
      <alignment horizontal="center" vertical="center"/>
    </xf>
    <xf numFmtId="0" fontId="60" fillId="6" borderId="40" xfId="4" applyFont="1" applyFill="1" applyBorder="1" applyAlignment="1">
      <alignment horizontal="center" vertical="center"/>
    </xf>
    <xf numFmtId="0" fontId="60" fillId="6" borderId="190" xfId="4" applyFont="1" applyFill="1" applyBorder="1" applyAlignment="1">
      <alignment horizontal="center" vertical="center"/>
    </xf>
    <xf numFmtId="0" fontId="60" fillId="0" borderId="193" xfId="4" applyFont="1" applyBorder="1" applyAlignment="1">
      <alignment horizontal="center" vertical="center"/>
    </xf>
    <xf numFmtId="0" fontId="60" fillId="0" borderId="77" xfId="4" applyFont="1" applyBorder="1" applyAlignment="1">
      <alignment horizontal="center" vertical="center"/>
    </xf>
    <xf numFmtId="194" fontId="60" fillId="0" borderId="77" xfId="4" applyNumberFormat="1" applyFont="1" applyBorder="1" applyAlignment="1">
      <alignment horizontal="center" vertical="center"/>
    </xf>
    <xf numFmtId="0" fontId="41" fillId="0" borderId="85" xfId="4" applyFont="1" applyBorder="1" applyAlignment="1">
      <alignment horizontal="center" vertical="center"/>
    </xf>
    <xf numFmtId="0" fontId="41" fillId="0" borderId="169" xfId="4" applyFont="1" applyBorder="1" applyAlignment="1">
      <alignment horizontal="center" vertical="center"/>
    </xf>
    <xf numFmtId="0" fontId="41" fillId="0" borderId="171" xfId="4" applyFont="1" applyBorder="1" applyAlignment="1">
      <alignment horizontal="center" vertical="center"/>
    </xf>
    <xf numFmtId="0" fontId="60" fillId="0" borderId="173" xfId="4" applyFont="1" applyBorder="1" applyAlignment="1">
      <alignment horizontal="center" vertical="center"/>
    </xf>
    <xf numFmtId="194" fontId="60" fillId="0" borderId="173" xfId="4" applyNumberFormat="1" applyFont="1" applyBorder="1" applyAlignment="1">
      <alignment horizontal="center" vertical="center" shrinkToFit="1"/>
    </xf>
    <xf numFmtId="194" fontId="60" fillId="0" borderId="206" xfId="4" applyNumberFormat="1" applyFont="1" applyBorder="1" applyAlignment="1">
      <alignment horizontal="center" vertical="center"/>
    </xf>
    <xf numFmtId="194" fontId="60" fillId="0" borderId="207" xfId="4" applyNumberFormat="1" applyFont="1" applyBorder="1" applyAlignment="1">
      <alignment horizontal="center" vertical="center"/>
    </xf>
    <xf numFmtId="194" fontId="60" fillId="0" borderId="208" xfId="4" applyNumberFormat="1" applyFont="1" applyBorder="1" applyAlignment="1">
      <alignment horizontal="center" vertical="center"/>
    </xf>
    <xf numFmtId="195" fontId="41" fillId="0" borderId="206" xfId="4" applyNumberFormat="1" applyFont="1" applyBorder="1" applyAlignment="1">
      <alignment horizontal="center" vertical="center"/>
    </xf>
    <xf numFmtId="195" fontId="41" fillId="0" borderId="207" xfId="4" applyNumberFormat="1" applyFont="1" applyBorder="1" applyAlignment="1">
      <alignment horizontal="center" vertical="center"/>
    </xf>
    <xf numFmtId="0" fontId="41" fillId="0" borderId="204" xfId="4" applyFont="1" applyBorder="1" applyAlignment="1">
      <alignment horizontal="center" vertical="center"/>
    </xf>
    <xf numFmtId="0" fontId="41" fillId="0" borderId="205" xfId="4" applyFont="1" applyBorder="1" applyAlignment="1">
      <alignment horizontal="center" vertical="center"/>
    </xf>
    <xf numFmtId="0" fontId="41" fillId="0" borderId="71" xfId="4" applyFont="1" applyBorder="1" applyAlignment="1">
      <alignment horizontal="center" vertical="center" shrinkToFit="1"/>
    </xf>
    <xf numFmtId="0" fontId="41" fillId="0" borderId="163" xfId="4" applyFont="1" applyBorder="1" applyAlignment="1">
      <alignment horizontal="center" vertical="center" shrinkToFit="1"/>
    </xf>
    <xf numFmtId="192" fontId="60" fillId="0" borderId="173" xfId="4" applyNumberFormat="1" applyFont="1" applyBorder="1" applyAlignment="1">
      <alignment horizontal="center" vertical="center"/>
    </xf>
    <xf numFmtId="187" fontId="41" fillId="0" borderId="173" xfId="4" applyNumberFormat="1" applyFont="1" applyBorder="1" applyAlignment="1">
      <alignment horizontal="center" vertical="center"/>
    </xf>
    <xf numFmtId="0" fontId="41" fillId="0" borderId="173" xfId="4" applyFont="1" applyBorder="1" applyAlignment="1">
      <alignment horizontal="center" vertical="center"/>
    </xf>
    <xf numFmtId="0" fontId="41" fillId="6" borderId="193" xfId="4" applyFont="1" applyFill="1" applyBorder="1" applyAlignment="1">
      <alignment horizontal="center" vertical="center" shrinkToFit="1"/>
    </xf>
    <xf numFmtId="0" fontId="41" fillId="6" borderId="77" xfId="4" applyFont="1" applyFill="1" applyBorder="1" applyAlignment="1">
      <alignment horizontal="center" vertical="center" shrinkToFit="1"/>
    </xf>
    <xf numFmtId="0" fontId="60" fillId="6" borderId="77" xfId="4" applyFont="1" applyFill="1" applyBorder="1" applyAlignment="1">
      <alignment horizontal="center" vertical="center" shrinkToFit="1"/>
    </xf>
    <xf numFmtId="0" fontId="60" fillId="6" borderId="195" xfId="4" applyFont="1" applyFill="1" applyBorder="1" applyAlignment="1">
      <alignment horizontal="center" vertical="center"/>
    </xf>
    <xf numFmtId="0" fontId="60" fillId="6" borderId="196" xfId="4" applyFont="1" applyFill="1" applyBorder="1" applyAlignment="1">
      <alignment horizontal="center" vertical="center"/>
    </xf>
    <xf numFmtId="0" fontId="60" fillId="6" borderId="197" xfId="4" applyFont="1" applyFill="1" applyBorder="1" applyAlignment="1">
      <alignment horizontal="center" vertical="center"/>
    </xf>
    <xf numFmtId="0" fontId="60" fillId="0" borderId="71" xfId="4" applyFont="1" applyBorder="1" applyAlignment="1">
      <alignment horizontal="center" vertical="center"/>
    </xf>
    <xf numFmtId="194" fontId="60" fillId="0" borderId="71" xfId="4" applyNumberFormat="1" applyFont="1" applyBorder="1" applyAlignment="1">
      <alignment horizontal="center" vertical="center"/>
    </xf>
    <xf numFmtId="0" fontId="56" fillId="0" borderId="198" xfId="4" applyFont="1" applyBorder="1" applyAlignment="1">
      <alignment horizontal="center" vertical="center" textRotation="255"/>
    </xf>
    <xf numFmtId="0" fontId="56" fillId="0" borderId="202" xfId="4" applyFont="1" applyBorder="1" applyAlignment="1">
      <alignment horizontal="center" vertical="center" textRotation="255"/>
    </xf>
    <xf numFmtId="0" fontId="56" fillId="0" borderId="203" xfId="4" applyFont="1" applyBorder="1" applyAlignment="1">
      <alignment horizontal="center" vertical="center" textRotation="255"/>
    </xf>
    <xf numFmtId="0" fontId="60" fillId="6" borderId="85" xfId="4" applyFont="1" applyFill="1" applyBorder="1" applyAlignment="1">
      <alignment horizontal="center" vertical="center"/>
    </xf>
    <xf numFmtId="0" fontId="41" fillId="0" borderId="156" xfId="4" applyFont="1" applyBorder="1" applyAlignment="1">
      <alignment horizontal="center" vertical="center" wrapText="1"/>
    </xf>
    <xf numFmtId="0" fontId="41" fillId="0" borderId="157" xfId="4" applyFont="1" applyBorder="1" applyAlignment="1">
      <alignment horizontal="center" vertical="center" wrapText="1"/>
    </xf>
    <xf numFmtId="0" fontId="41" fillId="0" borderId="191" xfId="4" applyFont="1" applyBorder="1" applyAlignment="1">
      <alignment horizontal="center" vertical="center" wrapText="1"/>
    </xf>
    <xf numFmtId="0" fontId="41" fillId="0" borderId="77" xfId="4" applyFont="1" applyBorder="1" applyAlignment="1">
      <alignment horizontal="center" vertical="center" wrapText="1"/>
    </xf>
    <xf numFmtId="0" fontId="41" fillId="0" borderId="77" xfId="4" applyFont="1" applyBorder="1" applyAlignment="1">
      <alignment horizontal="center" vertical="center"/>
    </xf>
    <xf numFmtId="0" fontId="41" fillId="0" borderId="192" xfId="4" applyFont="1" applyBorder="1" applyAlignment="1">
      <alignment horizontal="center" vertical="center"/>
    </xf>
    <xf numFmtId="0" fontId="60" fillId="6" borderId="157" xfId="4" applyFont="1" applyFill="1" applyBorder="1" applyAlignment="1">
      <alignment horizontal="center" vertical="center"/>
    </xf>
    <xf numFmtId="0" fontId="60" fillId="6" borderId="158" xfId="4" applyFont="1" applyFill="1" applyBorder="1" applyAlignment="1">
      <alignment horizontal="center" vertical="center"/>
    </xf>
    <xf numFmtId="0" fontId="60" fillId="0" borderId="199" xfId="4" applyFont="1" applyBorder="1" applyAlignment="1">
      <alignment horizontal="center" vertical="center"/>
    </xf>
    <xf numFmtId="194" fontId="60" fillId="0" borderId="33" xfId="4" applyNumberFormat="1" applyFont="1" applyBorder="1" applyAlignment="1">
      <alignment horizontal="center" vertical="center"/>
    </xf>
    <xf numFmtId="187" fontId="41" fillId="0" borderId="49" xfId="4" applyNumberFormat="1" applyFont="1" applyBorder="1" applyAlignment="1">
      <alignment horizontal="center" vertical="center" shrinkToFit="1"/>
    </xf>
    <xf numFmtId="187" fontId="41" fillId="0" borderId="3" xfId="4" applyNumberFormat="1" applyFont="1" applyBorder="1" applyAlignment="1">
      <alignment horizontal="center" vertical="center" shrinkToFit="1"/>
    </xf>
    <xf numFmtId="187" fontId="41" fillId="0" borderId="71" xfId="4" applyNumberFormat="1" applyFont="1" applyBorder="1" applyAlignment="1">
      <alignment horizontal="center" vertical="center" shrinkToFit="1"/>
    </xf>
    <xf numFmtId="0" fontId="41" fillId="0" borderId="49" xfId="4" applyFont="1" applyBorder="1" applyAlignment="1">
      <alignment horizontal="center" vertical="center" shrinkToFit="1"/>
    </xf>
    <xf numFmtId="0" fontId="41" fillId="0" borderId="200" xfId="4" applyFont="1" applyBorder="1" applyAlignment="1">
      <alignment horizontal="center" vertical="center" shrinkToFit="1"/>
    </xf>
    <xf numFmtId="0" fontId="60" fillId="6" borderId="3" xfId="4" applyFont="1" applyFill="1" applyBorder="1" applyAlignment="1">
      <alignment horizontal="center" vertical="center"/>
    </xf>
    <xf numFmtId="0" fontId="60" fillId="6" borderId="186" xfId="4" applyFont="1" applyFill="1" applyBorder="1" applyAlignment="1">
      <alignment horizontal="center" vertical="center"/>
    </xf>
    <xf numFmtId="0" fontId="60" fillId="0" borderId="185" xfId="4" applyFont="1" applyBorder="1" applyAlignment="1">
      <alignment horizontal="center" vertical="center"/>
    </xf>
    <xf numFmtId="0" fontId="60" fillId="0" borderId="164" xfId="4" applyFont="1" applyBorder="1" applyAlignment="1">
      <alignment horizontal="center" vertical="center"/>
    </xf>
    <xf numFmtId="0" fontId="60" fillId="0" borderId="165" xfId="4" applyFont="1" applyBorder="1" applyAlignment="1">
      <alignment horizontal="center" vertical="center"/>
    </xf>
    <xf numFmtId="194" fontId="60" fillId="0" borderId="165" xfId="4" applyNumberFormat="1" applyFont="1" applyBorder="1" applyAlignment="1">
      <alignment horizontal="center" vertical="center" shrinkToFit="1"/>
    </xf>
    <xf numFmtId="194" fontId="60" fillId="0" borderId="155" xfId="4" applyNumberFormat="1" applyFont="1" applyBorder="1" applyAlignment="1">
      <alignment horizontal="center" vertical="center" shrinkToFit="1"/>
    </xf>
    <xf numFmtId="187" fontId="41" fillId="0" borderId="155" xfId="4" applyNumberFormat="1" applyFont="1" applyBorder="1" applyAlignment="1">
      <alignment horizontal="center" vertical="center"/>
    </xf>
    <xf numFmtId="187" fontId="41" fillId="0" borderId="142" xfId="4" applyNumberFormat="1" applyFont="1" applyBorder="1" applyAlignment="1">
      <alignment horizontal="center" vertical="center"/>
    </xf>
    <xf numFmtId="187" fontId="41" fillId="0" borderId="154" xfId="4" applyNumberFormat="1" applyFont="1" applyBorder="1" applyAlignment="1">
      <alignment horizontal="center" vertical="center"/>
    </xf>
    <xf numFmtId="0" fontId="41" fillId="0" borderId="209" xfId="4" applyFont="1" applyBorder="1" applyAlignment="1">
      <alignment horizontal="center" vertical="center"/>
    </xf>
    <xf numFmtId="0" fontId="41" fillId="0" borderId="210" xfId="4" applyFont="1" applyBorder="1" applyAlignment="1">
      <alignment horizontal="center" vertical="center"/>
    </xf>
    <xf numFmtId="0" fontId="60" fillId="0" borderId="85" xfId="4" applyFont="1" applyBorder="1" applyAlignment="1">
      <alignment horizontal="center" vertical="center"/>
    </xf>
    <xf numFmtId="0" fontId="60" fillId="0" borderId="171" xfId="4" applyFont="1" applyBorder="1" applyAlignment="1">
      <alignment horizontal="center" vertical="center"/>
    </xf>
    <xf numFmtId="0" fontId="60" fillId="6" borderId="191" xfId="4" applyFont="1" applyFill="1" applyBorder="1" applyAlignment="1">
      <alignment horizontal="center" vertical="center" shrinkToFit="1"/>
    </xf>
    <xf numFmtId="0" fontId="60" fillId="0" borderId="162" xfId="4" applyFont="1" applyBorder="1" applyAlignment="1">
      <alignment horizontal="center" vertical="center"/>
    </xf>
    <xf numFmtId="0" fontId="6" fillId="0" borderId="10" xfId="1" applyFont="1" applyBorder="1" applyAlignment="1">
      <alignment horizontal="center" vertical="top" wrapText="1"/>
    </xf>
    <xf numFmtId="0" fontId="6" fillId="0" borderId="11" xfId="1" applyFont="1" applyBorder="1" applyAlignment="1">
      <alignment horizontal="center" vertical="top" wrapText="1"/>
    </xf>
    <xf numFmtId="0" fontId="6" fillId="0" borderId="12" xfId="1" applyFont="1" applyBorder="1" applyAlignment="1">
      <alignment horizontal="center" vertical="top" wrapText="1"/>
    </xf>
    <xf numFmtId="0" fontId="9" fillId="0" borderId="13" xfId="1" applyFont="1" applyBorder="1" applyAlignment="1">
      <alignment horizontal="center" vertical="top" wrapText="1"/>
    </xf>
    <xf numFmtId="0" fontId="6" fillId="0" borderId="14" xfId="1" applyFont="1" applyBorder="1" applyAlignment="1">
      <alignment horizontal="center" vertical="top" wrapText="1"/>
    </xf>
    <xf numFmtId="0" fontId="6" fillId="0" borderId="15" xfId="1" applyFont="1" applyBorder="1" applyAlignment="1">
      <alignment horizontal="center" vertical="top" wrapText="1"/>
    </xf>
    <xf numFmtId="0" fontId="9" fillId="0" borderId="10" xfId="1" applyFont="1" applyBorder="1" applyAlignment="1">
      <alignment horizontal="center" vertical="top" wrapText="1"/>
    </xf>
    <xf numFmtId="0" fontId="9" fillId="0" borderId="1" xfId="1" applyFont="1" applyBorder="1" applyAlignment="1">
      <alignment horizontal="center" vertical="top" wrapText="1"/>
    </xf>
    <xf numFmtId="0" fontId="6" fillId="0" borderId="2" xfId="1" applyFont="1" applyBorder="1" applyAlignment="1">
      <alignment horizontal="center" vertical="top" wrapText="1"/>
    </xf>
    <xf numFmtId="0" fontId="6" fillId="0" borderId="16" xfId="1" applyFont="1" applyBorder="1" applyAlignment="1">
      <alignment horizontal="center" vertical="top" wrapText="1"/>
    </xf>
    <xf numFmtId="0" fontId="6" fillId="0" borderId="18" xfId="1" applyFont="1" applyBorder="1" applyAlignment="1">
      <alignment horizontal="left" wrapText="1"/>
    </xf>
    <xf numFmtId="0" fontId="6" fillId="0" borderId="19" xfId="1" applyFont="1" applyBorder="1" applyAlignment="1">
      <alignment horizontal="left" wrapText="1"/>
    </xf>
    <xf numFmtId="0" fontId="6" fillId="0" borderId="20" xfId="1" applyFont="1" applyBorder="1" applyAlignment="1">
      <alignment horizontal="left" wrapText="1"/>
    </xf>
    <xf numFmtId="0" fontId="6" fillId="0" borderId="4" xfId="1" applyFont="1" applyBorder="1" applyAlignment="1">
      <alignment horizontal="left" wrapText="1"/>
    </xf>
    <xf numFmtId="0" fontId="6" fillId="0" borderId="2" xfId="1" applyFont="1" applyBorder="1" applyAlignment="1">
      <alignment horizontal="left" wrapText="1"/>
    </xf>
    <xf numFmtId="0" fontId="3" fillId="0" borderId="0" xfId="1" applyFont="1" applyAlignment="1">
      <alignment horizontal="center" vertical="top" wrapText="1"/>
    </xf>
    <xf numFmtId="0" fontId="7" fillId="0" borderId="0" xfId="1" applyFont="1" applyAlignment="1">
      <alignment horizontal="center"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top"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3" fillId="0" borderId="6" xfId="1" applyFont="1" applyBorder="1" applyAlignment="1">
      <alignment horizontal="center" vertical="center" wrapText="1"/>
    </xf>
    <xf numFmtId="0" fontId="6" fillId="0" borderId="9"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27" xfId="1" applyFont="1" applyBorder="1" applyAlignment="1">
      <alignment horizontal="center" vertical="center" wrapText="1"/>
    </xf>
    <xf numFmtId="0" fontId="13" fillId="0" borderId="3" xfId="1" applyFont="1" applyBorder="1" applyAlignment="1">
      <alignment horizontal="left" vertical="center" wrapText="1"/>
    </xf>
    <xf numFmtId="0" fontId="9" fillId="0" borderId="3" xfId="1" applyFont="1" applyBorder="1" applyAlignment="1">
      <alignment horizontal="left" vertical="center" wrapText="1"/>
    </xf>
    <xf numFmtId="0" fontId="11" fillId="0" borderId="3" xfId="1" applyFont="1" applyBorder="1" applyAlignment="1">
      <alignment horizontal="center" vertical="center" wrapText="1"/>
    </xf>
    <xf numFmtId="0" fontId="6" fillId="0" borderId="3"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23"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8" xfId="1" applyFont="1" applyBorder="1" applyAlignment="1">
      <alignment horizontal="center" vertical="center" wrapText="1"/>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3" fillId="0" borderId="35" xfId="1" applyFont="1" applyBorder="1" applyAlignment="1">
      <alignment horizontal="center" vertical="center" wrapText="1"/>
    </xf>
    <xf numFmtId="0" fontId="6" fillId="0" borderId="6" xfId="1" applyFont="1" applyBorder="1" applyAlignment="1">
      <alignment horizontal="lef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3" fillId="0" borderId="4" xfId="1" applyFont="1" applyBorder="1" applyAlignment="1">
      <alignment horizontal="center" vertical="center" wrapText="1"/>
    </xf>
    <xf numFmtId="0" fontId="9" fillId="0" borderId="6" xfId="1" applyFont="1" applyBorder="1" applyAlignment="1">
      <alignment horizontal="center" vertical="center" wrapText="1"/>
    </xf>
    <xf numFmtId="0" fontId="9" fillId="0" borderId="4"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32" xfId="1" applyFont="1" applyBorder="1" applyAlignment="1">
      <alignment horizontal="center" vertical="center" wrapText="1"/>
    </xf>
    <xf numFmtId="0" fontId="6" fillId="0" borderId="33" xfId="1" applyFont="1" applyBorder="1" applyAlignment="1">
      <alignment horizontal="center" vertical="center" wrapText="1"/>
    </xf>
    <xf numFmtId="0" fontId="6" fillId="0" borderId="3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36" xfId="1" applyFont="1" applyBorder="1" applyAlignment="1">
      <alignment horizontal="center" vertical="center" wrapText="1"/>
    </xf>
    <xf numFmtId="0" fontId="9" fillId="0" borderId="31" xfId="1" applyFont="1" applyBorder="1" applyAlignment="1">
      <alignment horizontal="left" vertical="top" wrapText="1"/>
    </xf>
    <xf numFmtId="0" fontId="6" fillId="0" borderId="0" xfId="1" applyFont="1" applyAlignment="1">
      <alignment horizontal="left" vertical="top" wrapText="1"/>
    </xf>
    <xf numFmtId="0" fontId="10" fillId="0" borderId="0" xfId="1" applyFont="1" applyAlignment="1">
      <alignment horizontal="left" vertical="top" wrapText="1" indent="7"/>
    </xf>
    <xf numFmtId="0" fontId="6" fillId="0" borderId="0" xfId="1" applyFont="1" applyAlignment="1">
      <alignment horizontal="left" vertical="center" wrapText="1"/>
    </xf>
    <xf numFmtId="0" fontId="9" fillId="0" borderId="0" xfId="1" applyFont="1" applyAlignment="1">
      <alignment horizontal="left" vertical="top" wrapText="1"/>
    </xf>
    <xf numFmtId="0" fontId="6" fillId="0" borderId="31" xfId="1" applyFont="1" applyBorder="1" applyAlignment="1">
      <alignment horizontal="left" vertical="center" wrapText="1"/>
    </xf>
    <xf numFmtId="0" fontId="6" fillId="0" borderId="25" xfId="1" applyFont="1" applyBorder="1" applyAlignment="1">
      <alignment horizontal="left" vertical="center" wrapText="1"/>
    </xf>
    <xf numFmtId="0" fontId="6" fillId="0" borderId="9" xfId="1" applyFont="1" applyBorder="1" applyAlignment="1">
      <alignment horizontal="left" wrapText="1"/>
    </xf>
    <xf numFmtId="0" fontId="6" fillId="0" borderId="8" xfId="1" applyFont="1" applyBorder="1" applyAlignment="1">
      <alignment horizontal="left" wrapText="1"/>
    </xf>
    <xf numFmtId="0" fontId="15" fillId="0" borderId="9" xfId="1" applyFont="1" applyBorder="1" applyAlignment="1">
      <alignment horizontal="left" vertical="top" wrapText="1"/>
    </xf>
    <xf numFmtId="0" fontId="15" fillId="0" borderId="7" xfId="1" applyFont="1" applyBorder="1" applyAlignment="1">
      <alignment horizontal="left" vertical="top" wrapText="1"/>
    </xf>
    <xf numFmtId="0" fontId="15" fillId="0" borderId="8" xfId="1" applyFont="1" applyBorder="1" applyAlignment="1">
      <alignment horizontal="left" vertical="top" wrapText="1"/>
    </xf>
    <xf numFmtId="0" fontId="3" fillId="0" borderId="9" xfId="1" applyFont="1" applyBorder="1" applyAlignment="1">
      <alignment horizontal="center" vertical="center" wrapText="1"/>
    </xf>
    <xf numFmtId="0" fontId="3" fillId="0" borderId="7"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7" xfId="1" applyFont="1" applyBorder="1" applyAlignment="1">
      <alignment horizontal="center" vertical="center" wrapText="1"/>
    </xf>
    <xf numFmtId="176" fontId="6" fillId="0" borderId="1" xfId="1" applyNumberFormat="1" applyFont="1" applyBorder="1" applyAlignment="1">
      <alignment horizontal="center" vertical="center" shrinkToFit="1"/>
    </xf>
    <xf numFmtId="176" fontId="6" fillId="0" borderId="16" xfId="1" applyNumberFormat="1" applyFont="1" applyBorder="1" applyAlignment="1">
      <alignment horizontal="center" vertical="center" shrinkToFit="1"/>
    </xf>
    <xf numFmtId="0" fontId="9" fillId="0" borderId="1" xfId="1" applyFont="1" applyBorder="1" applyAlignment="1">
      <alignment horizontal="left" vertical="center" wrapText="1"/>
    </xf>
    <xf numFmtId="0" fontId="9" fillId="0" borderId="2" xfId="1" applyFont="1" applyBorder="1" applyAlignment="1">
      <alignment horizontal="left" vertical="center" wrapText="1"/>
    </xf>
    <xf numFmtId="0" fontId="9" fillId="0" borderId="16" xfId="1" applyFont="1" applyBorder="1" applyAlignment="1">
      <alignment horizontal="left" vertical="center" wrapText="1"/>
    </xf>
    <xf numFmtId="177" fontId="16" fillId="0" borderId="1" xfId="1" applyNumberFormat="1" applyFont="1" applyBorder="1" applyAlignment="1">
      <alignment horizontal="center" vertical="center" shrinkToFit="1"/>
    </xf>
    <xf numFmtId="177" fontId="16" fillId="0" borderId="2" xfId="1" applyNumberFormat="1" applyFont="1" applyBorder="1" applyAlignment="1">
      <alignment horizontal="center" vertical="center" shrinkToFit="1"/>
    </xf>
    <xf numFmtId="0" fontId="17" fillId="0" borderId="1" xfId="1" applyFont="1" applyBorder="1" applyAlignment="1">
      <alignment horizontal="center" vertical="center" wrapText="1"/>
    </xf>
    <xf numFmtId="0" fontId="17" fillId="0" borderId="2" xfId="1" applyFont="1" applyBorder="1" applyAlignment="1">
      <alignment horizontal="center" vertical="center" wrapText="1"/>
    </xf>
    <xf numFmtId="0" fontId="3" fillId="0" borderId="37" xfId="1" applyFont="1" applyBorder="1" applyAlignment="1">
      <alignment horizontal="center" vertical="center" wrapText="1"/>
    </xf>
    <xf numFmtId="0" fontId="9" fillId="0" borderId="37" xfId="1" applyFont="1" applyBorder="1" applyAlignment="1">
      <alignment horizontal="center" vertical="center" wrapText="1"/>
    </xf>
    <xf numFmtId="0" fontId="9" fillId="0" borderId="27" xfId="1" applyFont="1" applyBorder="1" applyAlignment="1">
      <alignment horizontal="center" vertical="center" wrapText="1"/>
    </xf>
    <xf numFmtId="0" fontId="9" fillId="3" borderId="37" xfId="1" applyFont="1" applyFill="1" applyBorder="1" applyAlignment="1">
      <alignment horizontal="center" vertical="top" wrapText="1"/>
    </xf>
    <xf numFmtId="0" fontId="9" fillId="3" borderId="27" xfId="1" applyFont="1" applyFill="1" applyBorder="1" applyAlignment="1">
      <alignment horizontal="center" vertical="top" wrapText="1"/>
    </xf>
    <xf numFmtId="0" fontId="9" fillId="2" borderId="37" xfId="1" applyFont="1" applyFill="1" applyBorder="1" applyAlignment="1">
      <alignment horizontal="center" vertical="top" wrapText="1"/>
    </xf>
    <xf numFmtId="0" fontId="9" fillId="2" borderId="27" xfId="1" applyFont="1" applyFill="1" applyBorder="1" applyAlignment="1">
      <alignment horizontal="center" vertical="top" wrapText="1"/>
    </xf>
    <xf numFmtId="176" fontId="6" fillId="0" borderId="6" xfId="1" applyNumberFormat="1" applyFont="1" applyBorder="1" applyAlignment="1">
      <alignment horizontal="center" vertical="center" shrinkToFit="1"/>
    </xf>
    <xf numFmtId="176" fontId="6" fillId="0" borderId="5" xfId="1" applyNumberFormat="1" applyFont="1" applyBorder="1" applyAlignment="1">
      <alignment horizontal="center" vertical="center" shrinkToFit="1"/>
    </xf>
    <xf numFmtId="176" fontId="6" fillId="0" borderId="9" xfId="1" applyNumberFormat="1" applyFont="1" applyBorder="1" applyAlignment="1">
      <alignment horizontal="center" vertical="center" shrinkToFit="1"/>
    </xf>
    <xf numFmtId="176" fontId="6" fillId="0" borderId="8" xfId="1" applyNumberFormat="1" applyFont="1" applyBorder="1" applyAlignment="1">
      <alignment horizontal="center" vertical="center" shrinkToFit="1"/>
    </xf>
    <xf numFmtId="0" fontId="9" fillId="0" borderId="6" xfId="1" applyFont="1" applyBorder="1" applyAlignment="1">
      <alignment horizontal="left" vertical="center" wrapTex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9" fillId="0" borderId="9" xfId="1" applyFont="1" applyBorder="1" applyAlignment="1">
      <alignment horizontal="left" vertical="center" wrapText="1"/>
    </xf>
    <xf numFmtId="0" fontId="9" fillId="0" borderId="7" xfId="1" applyFont="1" applyBorder="1" applyAlignment="1">
      <alignment horizontal="left" vertical="center" wrapText="1"/>
    </xf>
    <xf numFmtId="0" fontId="9" fillId="0" borderId="8" xfId="1" applyFont="1" applyBorder="1" applyAlignment="1">
      <alignment horizontal="left" vertical="center" wrapText="1"/>
    </xf>
    <xf numFmtId="0" fontId="18" fillId="0" borderId="6"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7" xfId="1" applyFont="1" applyBorder="1" applyAlignment="1">
      <alignment horizontal="center" vertical="center" wrapText="1"/>
    </xf>
    <xf numFmtId="0" fontId="3" fillId="0" borderId="5" xfId="1" applyFont="1" applyBorder="1" applyAlignment="1">
      <alignment horizontal="left" vertical="center" wrapText="1" indent="1"/>
    </xf>
    <xf numFmtId="0" fontId="3" fillId="0" borderId="8" xfId="1" applyFont="1" applyBorder="1" applyAlignment="1">
      <alignment horizontal="left" vertical="center" wrapText="1" indent="1"/>
    </xf>
    <xf numFmtId="0" fontId="10" fillId="0" borderId="6" xfId="1" applyFont="1" applyBorder="1" applyAlignment="1">
      <alignment horizontal="left" vertical="center" wrapText="1"/>
    </xf>
    <xf numFmtId="0" fontId="10" fillId="0" borderId="4" xfId="1" applyFont="1" applyBorder="1" applyAlignment="1">
      <alignment horizontal="left" vertical="center" wrapText="1"/>
    </xf>
    <xf numFmtId="0" fontId="10" fillId="0" borderId="5" xfId="1" applyFont="1" applyBorder="1" applyAlignment="1">
      <alignment horizontal="left" vertical="center" wrapText="1"/>
    </xf>
    <xf numFmtId="0" fontId="10" fillId="0" borderId="9" xfId="1" applyFont="1" applyBorder="1" applyAlignment="1">
      <alignment horizontal="left" vertical="center" wrapText="1"/>
    </xf>
    <xf numFmtId="0" fontId="10" fillId="0" borderId="7" xfId="1" applyFont="1" applyBorder="1" applyAlignment="1">
      <alignment horizontal="left" vertical="center" wrapText="1"/>
    </xf>
    <xf numFmtId="0" fontId="10" fillId="0" borderId="8" xfId="1" applyFont="1" applyBorder="1" applyAlignment="1">
      <alignment horizontal="left" vertical="center" wrapText="1"/>
    </xf>
    <xf numFmtId="0" fontId="6" fillId="0" borderId="3" xfId="1" applyFont="1" applyBorder="1" applyAlignment="1">
      <alignment horizontal="left" vertical="center" wrapText="1"/>
    </xf>
    <xf numFmtId="0" fontId="9" fillId="0" borderId="3" xfId="1" applyFont="1" applyBorder="1" applyAlignment="1">
      <alignment horizontal="center" vertical="top" wrapText="1"/>
    </xf>
    <xf numFmtId="0" fontId="9" fillId="3" borderId="3" xfId="1" applyFont="1" applyFill="1" applyBorder="1" applyAlignment="1">
      <alignment horizontal="center" vertical="top" wrapText="1"/>
    </xf>
    <xf numFmtId="176" fontId="6" fillId="0" borderId="0" xfId="1" applyNumberFormat="1" applyFont="1" applyAlignment="1">
      <alignment horizontal="left" vertical="top" wrapText="1"/>
    </xf>
    <xf numFmtId="176" fontId="6" fillId="0" borderId="38" xfId="1" applyNumberFormat="1" applyFont="1" applyBorder="1" applyAlignment="1">
      <alignment horizontal="center" vertical="center" shrinkToFit="1"/>
    </xf>
    <xf numFmtId="176" fontId="6" fillId="0" borderId="35" xfId="1" applyNumberFormat="1" applyFont="1" applyBorder="1" applyAlignment="1">
      <alignment horizontal="center" vertical="center" shrinkToFit="1"/>
    </xf>
    <xf numFmtId="0" fontId="10" fillId="0" borderId="38" xfId="1" applyFont="1" applyBorder="1" applyAlignment="1">
      <alignment horizontal="left" vertical="center" wrapText="1"/>
    </xf>
    <xf numFmtId="0" fontId="10" fillId="0" borderId="39" xfId="1" applyFont="1" applyBorder="1" applyAlignment="1">
      <alignment horizontal="left" vertical="center" wrapText="1"/>
    </xf>
    <xf numFmtId="0" fontId="10" fillId="0" borderId="35" xfId="1" applyFont="1" applyBorder="1" applyAlignment="1">
      <alignment horizontal="left" vertical="center" wrapText="1"/>
    </xf>
    <xf numFmtId="0" fontId="6" fillId="0" borderId="6" xfId="1" applyFont="1" applyBorder="1" applyAlignment="1">
      <alignment horizontal="center" vertical="top" wrapText="1"/>
    </xf>
    <xf numFmtId="0" fontId="6" fillId="0" borderId="4" xfId="1" applyFont="1" applyBorder="1" applyAlignment="1">
      <alignment horizontal="center" vertical="top" wrapText="1"/>
    </xf>
    <xf numFmtId="0" fontId="6" fillId="0" borderId="5" xfId="1" applyFont="1" applyBorder="1" applyAlignment="1">
      <alignment horizontal="center" vertical="top" wrapText="1"/>
    </xf>
    <xf numFmtId="0" fontId="6" fillId="0" borderId="38" xfId="1" applyFont="1" applyBorder="1" applyAlignment="1">
      <alignment horizontal="center" vertical="top" wrapText="1"/>
    </xf>
    <xf numFmtId="0" fontId="6" fillId="0" borderId="39" xfId="1" applyFont="1" applyBorder="1" applyAlignment="1">
      <alignment horizontal="center" vertical="top" wrapText="1"/>
    </xf>
    <xf numFmtId="0" fontId="6" fillId="0" borderId="35" xfId="1" applyFont="1" applyBorder="1" applyAlignment="1">
      <alignment horizontal="center" vertical="top" wrapText="1"/>
    </xf>
    <xf numFmtId="0" fontId="17" fillId="0" borderId="6"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38" xfId="1" applyFont="1" applyBorder="1" applyAlignment="1">
      <alignment horizontal="center" vertical="center" wrapText="1"/>
    </xf>
    <xf numFmtId="0" fontId="17" fillId="0" borderId="39" xfId="1" applyFont="1" applyBorder="1" applyAlignment="1">
      <alignment horizontal="center" vertical="center" wrapText="1"/>
    </xf>
    <xf numFmtId="0" fontId="6" fillId="0" borderId="39"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48" xfId="1" applyFont="1" applyBorder="1" applyAlignment="1">
      <alignment horizontal="center" vertical="center" wrapText="1"/>
    </xf>
    <xf numFmtId="0" fontId="3" fillId="0" borderId="59" xfId="1" applyFont="1" applyBorder="1" applyAlignment="1">
      <alignment horizontal="center" vertical="center" wrapText="1"/>
    </xf>
    <xf numFmtId="0" fontId="3" fillId="0" borderId="29" xfId="2" applyFont="1" applyBorder="1" applyAlignment="1">
      <alignment horizontal="center" vertical="center" wrapText="1"/>
    </xf>
    <xf numFmtId="0" fontId="3" fillId="0" borderId="40" xfId="2" applyFont="1" applyBorder="1" applyAlignment="1">
      <alignment horizontal="center" vertical="center" wrapText="1"/>
    </xf>
    <xf numFmtId="0" fontId="3" fillId="0" borderId="33" xfId="2" applyFont="1" applyBorder="1" applyAlignment="1">
      <alignment horizontal="center" vertical="center" wrapText="1"/>
    </xf>
    <xf numFmtId="0" fontId="3" fillId="0" borderId="39" xfId="2" applyFont="1" applyBorder="1" applyAlignment="1">
      <alignment horizontal="center" vertical="center" wrapText="1"/>
    </xf>
    <xf numFmtId="0" fontId="3" fillId="0" borderId="3" xfId="2" applyFont="1" applyBorder="1" applyAlignment="1">
      <alignment horizontal="center" vertical="center"/>
    </xf>
    <xf numFmtId="0" fontId="3" fillId="0" borderId="50" xfId="2" applyFont="1" applyBorder="1" applyAlignment="1">
      <alignment horizontal="center" vertical="center"/>
    </xf>
    <xf numFmtId="0" fontId="3" fillId="0" borderId="53" xfId="2" applyFont="1" applyBorder="1" applyAlignment="1">
      <alignment horizontal="center" vertical="center"/>
    </xf>
    <xf numFmtId="0" fontId="9" fillId="0" borderId="0" xfId="1" applyFont="1" applyAlignment="1">
      <alignment horizontal="left" vertical="center" wrapText="1"/>
    </xf>
    <xf numFmtId="0" fontId="17" fillId="0" borderId="0" xfId="1" applyFont="1" applyAlignment="1">
      <alignment horizontal="left" vertical="top" wrapText="1"/>
    </xf>
    <xf numFmtId="0" fontId="6" fillId="0" borderId="0" xfId="1" applyFont="1" applyAlignment="1">
      <alignment horizontal="left" vertical="top"/>
    </xf>
    <xf numFmtId="0" fontId="22" fillId="0" borderId="31" xfId="1" applyFont="1" applyBorder="1" applyAlignment="1">
      <alignment horizontal="left" vertical="center" wrapText="1"/>
    </xf>
    <xf numFmtId="0" fontId="20" fillId="0" borderId="43" xfId="1" applyFont="1" applyBorder="1" applyAlignment="1">
      <alignment horizontal="center" vertical="center" wrapText="1"/>
    </xf>
    <xf numFmtId="0" fontId="6" fillId="0" borderId="44" xfId="1" applyFont="1" applyBorder="1" applyAlignment="1">
      <alignment horizontal="center" vertical="center" wrapText="1"/>
    </xf>
    <xf numFmtId="0" fontId="6" fillId="0" borderId="45" xfId="1" applyFont="1" applyBorder="1" applyAlignment="1">
      <alignment horizontal="center" vertical="center" wrapText="1"/>
    </xf>
    <xf numFmtId="0" fontId="6" fillId="0" borderId="46" xfId="1" applyFont="1" applyBorder="1" applyAlignment="1">
      <alignment horizontal="center" vertical="center" wrapText="1"/>
    </xf>
    <xf numFmtId="0" fontId="6" fillId="0" borderId="47" xfId="1" applyFont="1" applyBorder="1" applyAlignment="1">
      <alignment horizontal="center" vertical="center" wrapText="1"/>
    </xf>
    <xf numFmtId="0" fontId="6" fillId="0" borderId="49" xfId="1" applyFont="1" applyBorder="1" applyAlignment="1">
      <alignment horizontal="center" vertical="center" wrapText="1"/>
    </xf>
    <xf numFmtId="0" fontId="6" fillId="0" borderId="52" xfId="1" applyFont="1" applyBorder="1" applyAlignment="1">
      <alignment horizontal="center" vertical="center" wrapText="1"/>
    </xf>
    <xf numFmtId="0" fontId="6" fillId="0" borderId="50" xfId="1" applyFont="1" applyBorder="1" applyAlignment="1">
      <alignment horizontal="center" vertical="center" wrapText="1"/>
    </xf>
    <xf numFmtId="0" fontId="6" fillId="0" borderId="53" xfId="1"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56" xfId="2" applyFont="1" applyBorder="1" applyAlignment="1">
      <alignment horizontal="center" vertical="center" wrapText="1"/>
    </xf>
    <xf numFmtId="0" fontId="3" fillId="0" borderId="57" xfId="2" applyFont="1" applyBorder="1" applyAlignment="1">
      <alignment horizontal="center" vertical="center"/>
    </xf>
    <xf numFmtId="0" fontId="6" fillId="0" borderId="5" xfId="1" applyFont="1" applyBorder="1" applyAlignment="1">
      <alignment horizontal="left" wrapText="1"/>
    </xf>
    <xf numFmtId="0" fontId="3" fillId="0" borderId="49" xfId="1" applyFont="1" applyBorder="1" applyAlignment="1">
      <alignment horizontal="center" vertical="center" wrapText="1"/>
    </xf>
    <xf numFmtId="0" fontId="9" fillId="0" borderId="25" xfId="1" applyFont="1" applyBorder="1" applyAlignment="1">
      <alignment horizontal="center" vertical="top" wrapText="1"/>
    </xf>
    <xf numFmtId="0" fontId="9" fillId="3" borderId="62" xfId="1" applyFont="1" applyFill="1" applyBorder="1" applyAlignment="1">
      <alignment horizontal="center" vertical="top" wrapText="1"/>
    </xf>
    <xf numFmtId="176" fontId="6" fillId="0" borderId="50" xfId="1" applyNumberFormat="1" applyFont="1" applyBorder="1" applyAlignment="1">
      <alignment horizontal="center" vertical="center" shrinkToFit="1"/>
    </xf>
    <xf numFmtId="176" fontId="6" fillId="0" borderId="57" xfId="1" applyNumberFormat="1" applyFont="1" applyBorder="1" applyAlignment="1">
      <alignment horizontal="center" vertical="center" shrinkToFit="1"/>
    </xf>
    <xf numFmtId="0" fontId="10" fillId="0" borderId="3" xfId="1" applyFont="1" applyBorder="1" applyAlignment="1">
      <alignment horizontal="left" vertical="center" wrapText="1"/>
    </xf>
    <xf numFmtId="0" fontId="6" fillId="0" borderId="3" xfId="1" applyFont="1" applyBorder="1" applyAlignment="1">
      <alignment horizontal="center" vertical="top" wrapText="1"/>
    </xf>
    <xf numFmtId="0" fontId="6" fillId="0" borderId="50" xfId="1" applyFont="1" applyBorder="1" applyAlignment="1">
      <alignment horizontal="center" vertical="top" wrapText="1"/>
    </xf>
    <xf numFmtId="0" fontId="17" fillId="0" borderId="3" xfId="1" applyFont="1" applyBorder="1" applyAlignment="1">
      <alignment horizontal="center" vertical="center" wrapText="1"/>
    </xf>
    <xf numFmtId="0" fontId="17" fillId="0" borderId="50" xfId="1" applyFont="1" applyBorder="1" applyAlignment="1">
      <alignment horizontal="center" vertical="center" wrapText="1"/>
    </xf>
    <xf numFmtId="0" fontId="10" fillId="0" borderId="50" xfId="1" applyFont="1" applyBorder="1" applyAlignment="1">
      <alignment horizontal="left" vertical="center" wrapText="1"/>
    </xf>
    <xf numFmtId="0" fontId="10" fillId="0" borderId="53" xfId="1" applyFont="1" applyBorder="1" applyAlignment="1">
      <alignment horizontal="left" vertical="center" wrapText="1"/>
    </xf>
    <xf numFmtId="0" fontId="10" fillId="0" borderId="57" xfId="1" applyFont="1" applyBorder="1" applyAlignment="1">
      <alignment horizontal="left" vertical="center" wrapText="1"/>
    </xf>
    <xf numFmtId="0" fontId="6" fillId="0" borderId="53" xfId="1" applyFont="1" applyBorder="1" applyAlignment="1">
      <alignment horizontal="center" vertical="top" wrapText="1"/>
    </xf>
    <xf numFmtId="0" fontId="17" fillId="0" borderId="53" xfId="1" applyFont="1" applyBorder="1" applyAlignment="1">
      <alignment horizontal="center" vertical="center" wrapText="1"/>
    </xf>
    <xf numFmtId="0" fontId="6" fillId="0" borderId="33" xfId="1" applyFont="1" applyBorder="1" applyAlignment="1">
      <alignment horizontal="left" vertical="center" wrapText="1"/>
    </xf>
    <xf numFmtId="0" fontId="6" fillId="0" borderId="34" xfId="1" applyFont="1" applyBorder="1" applyAlignment="1">
      <alignment horizontal="left" vertical="center" wrapText="1"/>
    </xf>
    <xf numFmtId="0" fontId="9" fillId="0" borderId="50" xfId="1" applyFont="1" applyBorder="1" applyAlignment="1">
      <alignment horizontal="left" vertical="center" wrapText="1"/>
    </xf>
    <xf numFmtId="0" fontId="9" fillId="0" borderId="53" xfId="1" applyFont="1" applyBorder="1" applyAlignment="1">
      <alignment horizontal="left" vertical="center" wrapText="1"/>
    </xf>
    <xf numFmtId="0" fontId="9" fillId="0" borderId="57" xfId="1" applyFont="1" applyBorder="1" applyAlignment="1">
      <alignment horizontal="left" vertical="center" wrapText="1"/>
    </xf>
    <xf numFmtId="0" fontId="9" fillId="0" borderId="9"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176" fontId="6" fillId="0" borderId="3" xfId="1" applyNumberFormat="1" applyFont="1" applyBorder="1" applyAlignment="1">
      <alignment horizontal="center" vertical="center" shrinkToFit="1"/>
    </xf>
    <xf numFmtId="0" fontId="24" fillId="0" borderId="50" xfId="3" applyBorder="1" applyAlignment="1" applyProtection="1">
      <alignment horizontal="center" vertical="center"/>
      <protection locked="0"/>
    </xf>
    <xf numFmtId="0" fontId="24" fillId="0" borderId="57" xfId="3" applyBorder="1" applyAlignment="1" applyProtection="1">
      <alignment horizontal="center" vertical="center"/>
      <protection locked="0"/>
    </xf>
    <xf numFmtId="0" fontId="31" fillId="5" borderId="50" xfId="3" applyFont="1" applyFill="1" applyBorder="1" applyAlignment="1" applyProtection="1">
      <alignment horizontal="center" vertical="center"/>
      <protection locked="0"/>
    </xf>
    <xf numFmtId="0" fontId="31" fillId="5" borderId="57" xfId="3" applyFont="1" applyFill="1" applyBorder="1" applyAlignment="1" applyProtection="1">
      <alignment horizontal="center" vertical="center"/>
      <protection locked="0"/>
    </xf>
    <xf numFmtId="0" fontId="29" fillId="4" borderId="0" xfId="3" applyFont="1" applyFill="1" applyAlignment="1" applyProtection="1">
      <alignment horizontal="center" vertical="center"/>
      <protection locked="0"/>
    </xf>
    <xf numFmtId="0" fontId="24" fillId="0" borderId="0" xfId="3" applyAlignment="1" applyProtection="1">
      <alignment vertical="center" wrapText="1"/>
      <protection locked="0"/>
    </xf>
    <xf numFmtId="0" fontId="31" fillId="0" borderId="3" xfId="3" applyFont="1" applyBorder="1" applyAlignment="1" applyProtection="1">
      <alignment horizontal="center" vertical="center"/>
      <protection locked="0"/>
    </xf>
    <xf numFmtId="0" fontId="32" fillId="5" borderId="50" xfId="3" applyFont="1" applyFill="1" applyBorder="1" applyAlignment="1" applyProtection="1">
      <alignment horizontal="center" vertical="center"/>
      <protection locked="0"/>
    </xf>
    <xf numFmtId="0" fontId="32" fillId="5" borderId="53" xfId="3" applyFont="1" applyFill="1" applyBorder="1" applyAlignment="1" applyProtection="1">
      <alignment horizontal="center" vertical="center"/>
      <protection locked="0"/>
    </xf>
    <xf numFmtId="0" fontId="32" fillId="5" borderId="57" xfId="3" applyFont="1" applyFill="1" applyBorder="1" applyAlignment="1" applyProtection="1">
      <alignment horizontal="center" vertical="center"/>
      <protection locked="0"/>
    </xf>
    <xf numFmtId="0" fontId="31" fillId="0" borderId="50" xfId="3" applyFont="1" applyBorder="1" applyAlignment="1" applyProtection="1">
      <alignment horizontal="center" vertical="center"/>
      <protection locked="0"/>
    </xf>
    <xf numFmtId="0" fontId="31" fillId="0" borderId="53" xfId="3" applyFont="1" applyBorder="1" applyAlignment="1" applyProtection="1">
      <alignment horizontal="center" vertical="center"/>
      <protection locked="0"/>
    </xf>
    <xf numFmtId="0" fontId="31" fillId="0" borderId="57" xfId="3" applyFont="1" applyBorder="1" applyAlignment="1" applyProtection="1">
      <alignment horizontal="center" vertical="center"/>
      <protection locked="0"/>
    </xf>
    <xf numFmtId="178" fontId="33" fillId="5" borderId="50" xfId="3" applyNumberFormat="1" applyFont="1" applyFill="1" applyBorder="1" applyAlignment="1" applyProtection="1">
      <alignment horizontal="center" vertical="center"/>
      <protection locked="0"/>
    </xf>
    <xf numFmtId="178" fontId="33" fillId="5" borderId="53" xfId="3" applyNumberFormat="1" applyFont="1" applyFill="1" applyBorder="1" applyAlignment="1" applyProtection="1">
      <alignment horizontal="center" vertical="center"/>
      <protection locked="0"/>
    </xf>
    <xf numFmtId="178" fontId="33" fillId="5" borderId="57" xfId="3" applyNumberFormat="1" applyFont="1" applyFill="1" applyBorder="1" applyAlignment="1" applyProtection="1">
      <alignment horizontal="center" vertical="center"/>
      <protection locked="0"/>
    </xf>
    <xf numFmtId="0" fontId="24" fillId="0" borderId="75" xfId="3" applyBorder="1" applyAlignment="1" applyProtection="1">
      <alignment horizontal="center" vertical="center"/>
      <protection locked="0"/>
    </xf>
    <xf numFmtId="0" fontId="24" fillId="0" borderId="73" xfId="3" applyBorder="1" applyAlignment="1" applyProtection="1">
      <alignment horizontal="center" vertical="center"/>
      <protection locked="0"/>
    </xf>
    <xf numFmtId="0" fontId="24" fillId="0" borderId="76" xfId="3" applyBorder="1" applyAlignment="1" applyProtection="1">
      <alignment horizontal="center" vertical="center"/>
      <protection locked="0"/>
    </xf>
    <xf numFmtId="0" fontId="31" fillId="0" borderId="50" xfId="3" applyFont="1" applyBorder="1" applyAlignment="1" applyProtection="1">
      <alignment horizontal="center" vertical="center" shrinkToFit="1"/>
      <protection locked="0"/>
    </xf>
    <xf numFmtId="0" fontId="31" fillId="0" borderId="53" xfId="3" applyFont="1" applyBorder="1" applyAlignment="1" applyProtection="1">
      <alignment horizontal="center" vertical="center" shrinkToFit="1"/>
      <protection locked="0"/>
    </xf>
    <xf numFmtId="0" fontId="31" fillId="0" borderId="57" xfId="3" applyFont="1" applyBorder="1" applyAlignment="1" applyProtection="1">
      <alignment horizontal="center" vertical="center" shrinkToFit="1"/>
      <protection locked="0"/>
    </xf>
    <xf numFmtId="0" fontId="34" fillId="5" borderId="50" xfId="3" applyFont="1" applyFill="1" applyBorder="1" applyAlignment="1" applyProtection="1">
      <alignment horizontal="center" vertical="center"/>
      <protection locked="0"/>
    </xf>
    <xf numFmtId="0" fontId="34" fillId="5" borderId="57" xfId="3" applyFont="1" applyFill="1" applyBorder="1" applyAlignment="1" applyProtection="1">
      <alignment horizontal="center" vertical="center"/>
      <protection locked="0"/>
    </xf>
    <xf numFmtId="0" fontId="31" fillId="5" borderId="3" xfId="3" applyFont="1" applyFill="1" applyBorder="1" applyAlignment="1" applyProtection="1">
      <alignment horizontal="center" vertical="center"/>
      <protection locked="0"/>
    </xf>
    <xf numFmtId="0" fontId="31" fillId="0" borderId="63" xfId="3" applyFont="1" applyBorder="1" applyAlignment="1" applyProtection="1">
      <alignment vertical="center" wrapText="1"/>
      <protection locked="0"/>
    </xf>
    <xf numFmtId="0" fontId="31" fillId="0" borderId="64" xfId="3" applyFont="1" applyBorder="1" applyAlignment="1" applyProtection="1">
      <alignment vertical="center" wrapText="1"/>
      <protection locked="0"/>
    </xf>
    <xf numFmtId="0" fontId="31" fillId="0" borderId="65" xfId="3" applyFont="1" applyBorder="1" applyAlignment="1" applyProtection="1">
      <alignment vertical="center" wrapText="1"/>
      <protection locked="0"/>
    </xf>
    <xf numFmtId="0" fontId="31" fillId="0" borderId="66" xfId="3" applyFont="1" applyBorder="1" applyAlignment="1" applyProtection="1">
      <alignment vertical="center" wrapText="1"/>
      <protection locked="0"/>
    </xf>
    <xf numFmtId="0" fontId="31" fillId="0" borderId="0" xfId="3" applyFont="1" applyAlignment="1" applyProtection="1">
      <alignment vertical="center" wrapText="1"/>
      <protection locked="0"/>
    </xf>
    <xf numFmtId="0" fontId="31" fillId="0" borderId="67" xfId="3" applyFont="1" applyBorder="1" applyAlignment="1" applyProtection="1">
      <alignment vertical="center" wrapText="1"/>
      <protection locked="0"/>
    </xf>
    <xf numFmtId="0" fontId="31" fillId="0" borderId="68" xfId="3" applyFont="1" applyBorder="1" applyAlignment="1" applyProtection="1">
      <alignment vertical="center" wrapText="1"/>
      <protection locked="0"/>
    </xf>
    <xf numFmtId="0" fontId="31" fillId="0" borderId="69" xfId="3" applyFont="1" applyBorder="1" applyAlignment="1" applyProtection="1">
      <alignment vertical="center" wrapText="1"/>
      <protection locked="0"/>
    </xf>
    <xf numFmtId="0" fontId="31" fillId="0" borderId="70" xfId="3" applyFont="1" applyBorder="1" applyAlignment="1" applyProtection="1">
      <alignment vertical="center" wrapText="1"/>
      <protection locked="0"/>
    </xf>
    <xf numFmtId="0" fontId="36" fillId="0" borderId="40" xfId="3" applyFont="1" applyBorder="1" applyAlignment="1" applyProtection="1">
      <alignment horizontal="center" vertical="center"/>
      <protection locked="0"/>
    </xf>
    <xf numFmtId="0" fontId="24" fillId="0" borderId="72" xfId="3" applyBorder="1" applyAlignment="1" applyProtection="1">
      <alignment horizontal="center" vertical="center"/>
      <protection locked="0"/>
    </xf>
    <xf numFmtId="0" fontId="24" fillId="0" borderId="74" xfId="3" applyBorder="1" applyAlignment="1" applyProtection="1">
      <alignment horizontal="center" vertical="center"/>
      <protection locked="0"/>
    </xf>
    <xf numFmtId="0" fontId="24" fillId="0" borderId="92" xfId="3" applyBorder="1" applyAlignment="1" applyProtection="1">
      <alignment horizontal="center" vertical="center" textRotation="255" shrinkToFit="1"/>
      <protection locked="0"/>
    </xf>
    <xf numFmtId="0" fontId="24" fillId="0" borderId="107" xfId="3" applyBorder="1" applyAlignment="1" applyProtection="1">
      <alignment horizontal="center" vertical="center" textRotation="255" shrinkToFit="1"/>
      <protection locked="0"/>
    </xf>
    <xf numFmtId="0" fontId="24" fillId="0" borderId="113" xfId="3" applyBorder="1" applyAlignment="1" applyProtection="1">
      <alignment horizontal="center" vertical="center" shrinkToFit="1"/>
      <protection locked="0"/>
    </xf>
    <xf numFmtId="0" fontId="24" fillId="0" borderId="114" xfId="3" applyBorder="1" applyAlignment="1" applyProtection="1">
      <alignment horizontal="center" vertical="center" shrinkToFit="1"/>
      <protection locked="0"/>
    </xf>
    <xf numFmtId="0" fontId="24" fillId="0" borderId="120" xfId="3" applyBorder="1" applyAlignment="1" applyProtection="1">
      <alignment horizontal="center" vertical="center" shrinkToFit="1"/>
      <protection locked="0"/>
    </xf>
    <xf numFmtId="0" fontId="24" fillId="0" borderId="121" xfId="3" applyBorder="1" applyAlignment="1" applyProtection="1">
      <alignment horizontal="center" vertical="center" shrinkToFit="1"/>
      <protection locked="0"/>
    </xf>
    <xf numFmtId="181" fontId="31" fillId="0" borderId="107" xfId="3" applyNumberFormat="1" applyFont="1" applyBorder="1" applyAlignment="1">
      <alignment horizontal="center" vertical="center"/>
    </xf>
    <xf numFmtId="0" fontId="31" fillId="0" borderId="122" xfId="3" applyFont="1" applyBorder="1" applyAlignment="1">
      <alignment horizontal="center" vertical="center"/>
    </xf>
    <xf numFmtId="0" fontId="31" fillId="0" borderId="123" xfId="3" applyFont="1" applyBorder="1" applyAlignment="1">
      <alignment horizontal="center" vertical="center"/>
    </xf>
    <xf numFmtId="0" fontId="31" fillId="0" borderId="124" xfId="3" applyFont="1" applyBorder="1" applyAlignment="1">
      <alignment horizontal="center" vertical="center"/>
    </xf>
    <xf numFmtId="0" fontId="24" fillId="0" borderId="29" xfId="3" applyBorder="1" applyAlignment="1" applyProtection="1">
      <alignment horizontal="center" vertical="center"/>
      <protection locked="0"/>
    </xf>
    <xf numFmtId="0" fontId="24" fillId="0" borderId="58" xfId="3" applyBorder="1" applyAlignment="1" applyProtection="1">
      <alignment horizontal="center" vertical="center"/>
      <protection locked="0"/>
    </xf>
    <xf numFmtId="0" fontId="24" fillId="0" borderId="84" xfId="3" applyBorder="1" applyAlignment="1" applyProtection="1">
      <alignment horizontal="center" vertical="center"/>
      <protection locked="0"/>
    </xf>
    <xf numFmtId="0" fontId="34" fillId="0" borderId="53" xfId="3" applyFont="1" applyBorder="1" applyAlignment="1" applyProtection="1">
      <alignment vertical="center" shrinkToFit="1"/>
      <protection locked="0"/>
    </xf>
    <xf numFmtId="0" fontId="24" fillId="0" borderId="0" xfId="3" applyAlignment="1" applyProtection="1">
      <alignment horizontal="center" vertical="center"/>
      <protection locked="0"/>
    </xf>
    <xf numFmtId="0" fontId="37" fillId="0" borderId="50" xfId="3" applyFont="1" applyBorder="1" applyAlignment="1">
      <alignment horizontal="center" vertical="center"/>
    </xf>
    <xf numFmtId="0" fontId="37" fillId="0" borderId="53" xfId="3" applyFont="1" applyBorder="1" applyAlignment="1">
      <alignment horizontal="center" vertical="center"/>
    </xf>
    <xf numFmtId="0" fontId="37" fillId="0" borderId="57" xfId="3" applyFont="1" applyBorder="1" applyAlignment="1">
      <alignment horizontal="center" vertical="center"/>
    </xf>
    <xf numFmtId="0" fontId="31" fillId="0" borderId="0" xfId="3" applyFont="1" applyAlignment="1" applyProtection="1">
      <alignment vertical="center" shrinkToFit="1"/>
      <protection locked="0"/>
    </xf>
    <xf numFmtId="183" fontId="38" fillId="0" borderId="0" xfId="3" applyNumberFormat="1" applyFont="1" applyAlignment="1">
      <alignment horizontal="center" vertical="center" shrinkToFit="1"/>
    </xf>
    <xf numFmtId="182" fontId="38" fillId="0" borderId="0" xfId="3" applyNumberFormat="1" applyFont="1" applyAlignment="1">
      <alignment horizontal="center" vertical="center" shrinkToFit="1"/>
    </xf>
    <xf numFmtId="0" fontId="31" fillId="0" borderId="125" xfId="3" applyFont="1" applyBorder="1" applyAlignment="1" applyProtection="1">
      <alignment vertical="center" wrapText="1"/>
      <protection locked="0"/>
    </xf>
    <xf numFmtId="0" fontId="31" fillId="0" borderId="126" xfId="3" applyFont="1" applyBorder="1" applyAlignment="1" applyProtection="1">
      <alignment vertical="center" wrapText="1"/>
      <protection locked="0"/>
    </xf>
    <xf numFmtId="0" fontId="31" fillId="0" borderId="127" xfId="3" applyFont="1" applyBorder="1" applyAlignment="1" applyProtection="1">
      <alignment vertical="center" wrapText="1"/>
      <protection locked="0"/>
    </xf>
    <xf numFmtId="0" fontId="31" fillId="0" borderId="128" xfId="3" applyFont="1" applyBorder="1" applyAlignment="1" applyProtection="1">
      <alignment vertical="center" wrapText="1"/>
      <protection locked="0"/>
    </xf>
    <xf numFmtId="0" fontId="31" fillId="0" borderId="129" xfId="3" applyFont="1" applyBorder="1" applyAlignment="1" applyProtection="1">
      <alignment vertical="center" wrapText="1"/>
      <protection locked="0"/>
    </xf>
    <xf numFmtId="0" fontId="31" fillId="0" borderId="130" xfId="3" applyFont="1" applyBorder="1" applyAlignment="1" applyProtection="1">
      <alignment vertical="center" wrapText="1"/>
      <protection locked="0"/>
    </xf>
    <xf numFmtId="0" fontId="31" fillId="0" borderId="131" xfId="3" applyFont="1" applyBorder="1" applyAlignment="1" applyProtection="1">
      <alignment vertical="center" wrapText="1"/>
      <protection locked="0"/>
    </xf>
    <xf numFmtId="0" fontId="31" fillId="0" borderId="132" xfId="3" applyFont="1" applyBorder="1" applyAlignment="1" applyProtection="1">
      <alignment vertical="center" wrapText="1"/>
      <protection locked="0"/>
    </xf>
    <xf numFmtId="184" fontId="38" fillId="0" borderId="0" xfId="3" applyNumberFormat="1" applyFont="1" applyAlignment="1">
      <alignment horizontal="center" vertical="center" shrinkToFit="1"/>
    </xf>
    <xf numFmtId="0" fontId="39" fillId="0" borderId="0" xfId="3" applyFont="1" applyAlignment="1" applyProtection="1">
      <alignment horizontal="center" vertical="center"/>
      <protection locked="0"/>
    </xf>
    <xf numFmtId="178" fontId="33" fillId="5" borderId="50" xfId="3" applyNumberFormat="1" applyFont="1" applyFill="1" applyBorder="1" applyProtection="1">
      <alignment vertical="center"/>
      <protection locked="0"/>
    </xf>
    <xf numFmtId="178" fontId="33" fillId="5" borderId="53" xfId="3" applyNumberFormat="1" applyFont="1" applyFill="1" applyBorder="1" applyProtection="1">
      <alignment vertical="center"/>
      <protection locked="0"/>
    </xf>
    <xf numFmtId="178" fontId="33" fillId="5" borderId="57" xfId="3" applyNumberFormat="1" applyFont="1" applyFill="1" applyBorder="1" applyProtection="1">
      <alignment vertical="center"/>
      <protection locked="0"/>
    </xf>
    <xf numFmtId="0" fontId="24" fillId="0" borderId="134" xfId="3" applyBorder="1" applyAlignment="1" applyProtection="1">
      <alignment horizontal="center" vertical="center"/>
      <protection locked="0"/>
    </xf>
    <xf numFmtId="0" fontId="66" fillId="12" borderId="50" xfId="7" applyFont="1" applyFill="1" applyBorder="1" applyAlignment="1">
      <alignment horizontal="center" vertical="center"/>
    </xf>
    <xf numFmtId="0" fontId="66" fillId="12" borderId="53" xfId="7" applyFont="1" applyFill="1" applyBorder="1" applyAlignment="1">
      <alignment horizontal="center" vertical="center"/>
    </xf>
    <xf numFmtId="0" fontId="66" fillId="12" borderId="57" xfId="7" applyFont="1" applyFill="1" applyBorder="1" applyAlignment="1">
      <alignment horizontal="center" vertical="center"/>
    </xf>
    <xf numFmtId="0" fontId="64" fillId="12" borderId="0" xfId="7" applyFont="1" applyFill="1">
      <alignment vertical="center"/>
    </xf>
    <xf numFmtId="0" fontId="65" fillId="12" borderId="0" xfId="7" applyFont="1" applyFill="1" applyAlignment="1">
      <alignment horizontal="center" vertical="center"/>
    </xf>
    <xf numFmtId="0" fontId="66" fillId="12" borderId="0" xfId="7" applyFont="1" applyFill="1" applyAlignment="1">
      <alignment horizontal="center" vertical="center"/>
    </xf>
    <xf numFmtId="0" fontId="66" fillId="12" borderId="0" xfId="7" applyFont="1" applyFill="1" applyAlignment="1">
      <alignment horizontal="right" vertical="center" indent="2"/>
    </xf>
    <xf numFmtId="0" fontId="66" fillId="12" borderId="3" xfId="7" applyFont="1" applyFill="1" applyBorder="1" applyAlignment="1">
      <alignment horizontal="left" vertical="center" wrapText="1"/>
    </xf>
    <xf numFmtId="0" fontId="66" fillId="12" borderId="3" xfId="7" applyFont="1" applyFill="1" applyBorder="1" applyAlignment="1">
      <alignment horizontal="center" vertical="center"/>
    </xf>
    <xf numFmtId="0" fontId="66" fillId="12" borderId="146" xfId="7" applyFont="1" applyFill="1" applyBorder="1" applyAlignment="1">
      <alignment horizontal="center" vertical="center"/>
    </xf>
    <xf numFmtId="0" fontId="66" fillId="12" borderId="49" xfId="7" applyFont="1" applyFill="1" applyBorder="1" applyAlignment="1">
      <alignment horizontal="center" vertical="center"/>
    </xf>
    <xf numFmtId="0" fontId="47" fillId="0" borderId="3" xfId="5" applyFont="1" applyBorder="1" applyAlignment="1">
      <alignment horizontal="center" vertical="center"/>
    </xf>
    <xf numFmtId="0" fontId="47" fillId="6" borderId="3" xfId="5" applyFont="1" applyFill="1" applyBorder="1" applyAlignment="1" applyProtection="1">
      <alignment horizontal="center" vertical="center" shrinkToFit="1"/>
      <protection locked="0"/>
    </xf>
    <xf numFmtId="0" fontId="47" fillId="0" borderId="50" xfId="5" applyFont="1" applyBorder="1" applyAlignment="1">
      <alignment horizontal="center" vertical="center"/>
    </xf>
    <xf numFmtId="0" fontId="47" fillId="0" borderId="53" xfId="5" applyFont="1" applyBorder="1" applyAlignment="1">
      <alignment horizontal="center" vertical="center"/>
    </xf>
    <xf numFmtId="0" fontId="47" fillId="0" borderId="57" xfId="5" applyFont="1" applyBorder="1" applyAlignment="1">
      <alignment horizontal="center" vertical="center"/>
    </xf>
    <xf numFmtId="0" fontId="47" fillId="6" borderId="50" xfId="5" applyFont="1" applyFill="1" applyBorder="1" applyAlignment="1">
      <alignment horizontal="center" vertical="center"/>
    </xf>
    <xf numFmtId="0" fontId="47" fillId="6" borderId="53" xfId="5" applyFont="1" applyFill="1" applyBorder="1" applyAlignment="1">
      <alignment horizontal="center" vertical="center"/>
    </xf>
    <xf numFmtId="0" fontId="47" fillId="6" borderId="57" xfId="5" applyFont="1" applyFill="1" applyBorder="1" applyAlignment="1">
      <alignment horizontal="center" vertical="center"/>
    </xf>
    <xf numFmtId="0" fontId="47" fillId="6" borderId="3" xfId="5" applyFont="1" applyFill="1" applyBorder="1" applyAlignment="1" applyProtection="1">
      <alignment horizontal="center" vertical="center"/>
      <protection locked="0"/>
    </xf>
    <xf numFmtId="0" fontId="47" fillId="6" borderId="50" xfId="5" applyFont="1" applyFill="1" applyBorder="1" applyAlignment="1" applyProtection="1">
      <alignment horizontal="center" vertical="center" shrinkToFit="1"/>
      <protection locked="0"/>
    </xf>
    <xf numFmtId="0" fontId="47" fillId="6" borderId="53" xfId="5" applyFont="1" applyFill="1" applyBorder="1" applyAlignment="1" applyProtection="1">
      <alignment horizontal="center" vertical="center" shrinkToFit="1"/>
      <protection locked="0"/>
    </xf>
    <xf numFmtId="0" fontId="47" fillId="6" borderId="57" xfId="5" applyFont="1" applyFill="1" applyBorder="1" applyAlignment="1" applyProtection="1">
      <alignment horizontal="center" vertical="center" shrinkToFit="1"/>
      <protection locked="0"/>
    </xf>
    <xf numFmtId="0" fontId="47" fillId="8" borderId="0" xfId="5" applyFont="1" applyFill="1" applyAlignment="1" applyProtection="1">
      <alignment horizontal="center" vertical="center" shrinkToFit="1"/>
      <protection locked="0"/>
    </xf>
    <xf numFmtId="0" fontId="43" fillId="0" borderId="85" xfId="5" applyFont="1" applyBorder="1" applyAlignment="1">
      <alignment horizontal="center" vertical="center"/>
    </xf>
    <xf numFmtId="0" fontId="43" fillId="0" borderId="169" xfId="5" applyFont="1" applyBorder="1" applyAlignment="1">
      <alignment horizontal="center" vertical="center"/>
    </xf>
    <xf numFmtId="0" fontId="43" fillId="0" borderId="171" xfId="5" applyFont="1" applyBorder="1" applyAlignment="1">
      <alignment horizontal="center" vertical="center"/>
    </xf>
    <xf numFmtId="0" fontId="47" fillId="0" borderId="85" xfId="5" applyFont="1" applyBorder="1" applyAlignment="1">
      <alignment horizontal="center" vertical="center" shrinkToFit="1"/>
    </xf>
    <xf numFmtId="0" fontId="47" fillId="0" borderId="169" xfId="5" applyFont="1" applyBorder="1" applyAlignment="1">
      <alignment horizontal="center" vertical="center" shrinkToFit="1"/>
    </xf>
    <xf numFmtId="0" fontId="47" fillId="0" borderId="171" xfId="5" applyFont="1" applyBorder="1" applyAlignment="1">
      <alignment horizontal="center" vertical="center" shrinkToFit="1"/>
    </xf>
    <xf numFmtId="0" fontId="47" fillId="0" borderId="141" xfId="5" applyFont="1" applyBorder="1" applyAlignment="1">
      <alignment horizontal="center" vertical="center"/>
    </xf>
    <xf numFmtId="0" fontId="47" fillId="0" borderId="142" xfId="5" applyFont="1" applyBorder="1" applyAlignment="1">
      <alignment horizontal="center" vertical="center"/>
    </xf>
    <xf numFmtId="0" fontId="47" fillId="0" borderId="143" xfId="5" applyFont="1" applyBorder="1" applyAlignment="1">
      <alignment horizontal="center" vertical="center"/>
    </xf>
    <xf numFmtId="0" fontId="47" fillId="0" borderId="144" xfId="5" applyFont="1" applyBorder="1" applyAlignment="1">
      <alignment horizontal="center" vertical="center"/>
    </xf>
    <xf numFmtId="0" fontId="47" fillId="0" borderId="145" xfId="5" applyFont="1" applyBorder="1" applyAlignment="1">
      <alignment horizontal="center" vertical="center"/>
    </xf>
    <xf numFmtId="0" fontId="47" fillId="0" borderId="159" xfId="5" applyFont="1" applyBorder="1" applyAlignment="1">
      <alignment horizontal="center" vertical="center"/>
    </xf>
    <xf numFmtId="0" fontId="47" fillId="0" borderId="39" xfId="5" applyFont="1" applyBorder="1" applyAlignment="1">
      <alignment horizontal="center" vertical="center"/>
    </xf>
    <xf numFmtId="0" fontId="47" fillId="0" borderId="201" xfId="5" applyFont="1" applyBorder="1" applyAlignment="1">
      <alignment horizontal="center" vertical="center"/>
    </xf>
    <xf numFmtId="0" fontId="73" fillId="0" borderId="144" xfId="5" applyFont="1" applyBorder="1" applyAlignment="1">
      <alignment horizontal="center" vertical="center" shrinkToFit="1"/>
    </xf>
    <xf numFmtId="0" fontId="73" fillId="0" borderId="0" xfId="5" applyFont="1" applyAlignment="1">
      <alignment horizontal="center" vertical="center" shrinkToFit="1"/>
    </xf>
    <xf numFmtId="0" fontId="73" fillId="0" borderId="134" xfId="5" applyFont="1" applyBorder="1" applyAlignment="1">
      <alignment horizontal="center" vertical="center" shrinkToFit="1"/>
    </xf>
    <xf numFmtId="0" fontId="73" fillId="0" borderId="58" xfId="5" applyFont="1" applyBorder="1" applyAlignment="1">
      <alignment horizontal="center" vertical="center" shrinkToFit="1"/>
    </xf>
    <xf numFmtId="0" fontId="73" fillId="0" borderId="145" xfId="5" applyFont="1" applyBorder="1" applyAlignment="1">
      <alignment horizontal="center" vertical="center" shrinkToFit="1"/>
    </xf>
    <xf numFmtId="0" fontId="73" fillId="0" borderId="39" xfId="5" applyFont="1" applyBorder="1" applyAlignment="1">
      <alignment horizontal="center" vertical="center" shrinkToFit="1"/>
    </xf>
    <xf numFmtId="0" fontId="73" fillId="0" borderId="201" xfId="5" applyFont="1" applyBorder="1" applyAlignment="1">
      <alignment horizontal="center" vertical="center" shrinkToFit="1"/>
    </xf>
    <xf numFmtId="0" fontId="47" fillId="0" borderId="156" xfId="5" applyFont="1" applyBorder="1" applyAlignment="1">
      <alignment horizontal="center" vertical="center"/>
    </xf>
    <xf numFmtId="0" fontId="47" fillId="0" borderId="157" xfId="5" applyFont="1" applyBorder="1" applyAlignment="1">
      <alignment horizontal="center" vertical="center"/>
    </xf>
    <xf numFmtId="0" fontId="47" fillId="0" borderId="185" xfId="5" applyFont="1" applyBorder="1" applyAlignment="1">
      <alignment horizontal="center" vertical="center"/>
    </xf>
    <xf numFmtId="0" fontId="47" fillId="0" borderId="158" xfId="5" applyFont="1" applyBorder="1" applyAlignment="1">
      <alignment horizontal="center" vertical="center"/>
    </xf>
    <xf numFmtId="0" fontId="47" fillId="0" borderId="186" xfId="5" applyFont="1" applyBorder="1" applyAlignment="1">
      <alignment horizontal="center" vertical="center"/>
    </xf>
    <xf numFmtId="0" fontId="47" fillId="0" borderId="155" xfId="5" applyFont="1" applyBorder="1" applyAlignment="1">
      <alignment horizontal="center" vertical="center" shrinkToFit="1"/>
    </xf>
    <xf numFmtId="0" fontId="47" fillId="0" borderId="142" xfId="5" applyFont="1" applyBorder="1" applyAlignment="1">
      <alignment horizontal="center" vertical="center" shrinkToFit="1"/>
    </xf>
    <xf numFmtId="0" fontId="47" fillId="0" borderId="143" xfId="5" applyFont="1" applyBorder="1" applyAlignment="1">
      <alignment horizontal="center" vertical="center" shrinkToFit="1"/>
    </xf>
    <xf numFmtId="0" fontId="47" fillId="0" borderId="33" xfId="5" applyFont="1" applyBorder="1" applyAlignment="1">
      <alignment horizontal="center" vertical="center" shrinkToFit="1"/>
    </xf>
    <xf numFmtId="0" fontId="47" fillId="0" borderId="39" xfId="5" applyFont="1" applyBorder="1" applyAlignment="1">
      <alignment horizontal="center" vertical="center" shrinkToFit="1"/>
    </xf>
    <xf numFmtId="0" fontId="47" fillId="0" borderId="201" xfId="5" applyFont="1" applyBorder="1" applyAlignment="1">
      <alignment horizontal="center" vertical="center" shrinkToFit="1"/>
    </xf>
    <xf numFmtId="0" fontId="73" fillId="0" borderId="34" xfId="5" applyFont="1" applyBorder="1" applyAlignment="1">
      <alignment horizontal="center" vertical="center" shrinkToFit="1"/>
    </xf>
    <xf numFmtId="0" fontId="74" fillId="0" borderId="50" xfId="5" applyFont="1" applyBorder="1" applyAlignment="1">
      <alignment horizontal="center" vertical="center" wrapText="1" shrinkToFit="1"/>
    </xf>
    <xf numFmtId="0" fontId="74" fillId="0" borderId="53" xfId="5" applyFont="1" applyBorder="1" applyAlignment="1">
      <alignment horizontal="center" vertical="center" shrinkToFit="1"/>
    </xf>
    <xf numFmtId="0" fontId="74" fillId="0" borderId="57" xfId="5" applyFont="1" applyBorder="1" applyAlignment="1">
      <alignment horizontal="center" vertical="center" shrinkToFit="1"/>
    </xf>
    <xf numFmtId="0" fontId="73" fillId="0" borderId="159" xfId="5" applyFont="1" applyBorder="1" applyAlignment="1">
      <alignment horizontal="center" vertical="center" shrinkToFit="1"/>
    </xf>
    <xf numFmtId="196" fontId="71" fillId="6" borderId="39" xfId="5" applyNumberFormat="1" applyFont="1" applyFill="1" applyBorder="1" applyAlignment="1" applyProtection="1">
      <alignment horizontal="right" vertical="center" shrinkToFit="1"/>
      <protection locked="0"/>
    </xf>
    <xf numFmtId="196" fontId="71" fillId="6" borderId="54" xfId="5" applyNumberFormat="1" applyFont="1" applyFill="1" applyBorder="1" applyAlignment="1" applyProtection="1">
      <alignment horizontal="right" vertical="center" shrinkToFit="1"/>
      <protection locked="0"/>
    </xf>
    <xf numFmtId="196" fontId="71" fillId="6" borderId="55" xfId="5" applyNumberFormat="1" applyFont="1" applyFill="1" applyBorder="1" applyAlignment="1" applyProtection="1">
      <alignment horizontal="right" vertical="center" shrinkToFit="1"/>
      <protection locked="0"/>
    </xf>
    <xf numFmtId="196" fontId="71" fillId="6" borderId="56" xfId="5" applyNumberFormat="1" applyFont="1" applyFill="1" applyBorder="1" applyAlignment="1" applyProtection="1">
      <alignment horizontal="right" vertical="center" shrinkToFit="1"/>
      <protection locked="0"/>
    </xf>
    <xf numFmtId="196" fontId="71" fillId="6" borderId="50" xfId="5" applyNumberFormat="1" applyFont="1" applyFill="1" applyBorder="1" applyAlignment="1" applyProtection="1">
      <alignment horizontal="right" vertical="center" shrinkToFit="1"/>
      <protection locked="0"/>
    </xf>
    <xf numFmtId="196" fontId="71" fillId="6" borderId="53" xfId="5" applyNumberFormat="1" applyFont="1" applyFill="1" applyBorder="1" applyAlignment="1" applyProtection="1">
      <alignment horizontal="right" vertical="center" shrinkToFit="1"/>
      <protection locked="0"/>
    </xf>
    <xf numFmtId="196" fontId="71" fillId="6" borderId="184" xfId="5" applyNumberFormat="1" applyFont="1" applyFill="1" applyBorder="1" applyAlignment="1" applyProtection="1">
      <alignment horizontal="right" vertical="center" shrinkToFit="1"/>
      <protection locked="0"/>
    </xf>
    <xf numFmtId="196" fontId="71" fillId="6" borderId="211" xfId="5" applyNumberFormat="1" applyFont="1" applyFill="1" applyBorder="1" applyAlignment="1" applyProtection="1">
      <alignment horizontal="right" vertical="center" shrinkToFit="1"/>
      <protection locked="0"/>
    </xf>
    <xf numFmtId="196" fontId="71" fillId="0" borderId="53" xfId="5" applyNumberFormat="1" applyFont="1" applyBorder="1" applyAlignment="1">
      <alignment horizontal="right" vertical="center" shrinkToFit="1"/>
    </xf>
    <xf numFmtId="0" fontId="47" fillId="0" borderId="184" xfId="5" applyFont="1" applyBorder="1" applyAlignment="1">
      <alignment horizontal="center" vertical="center"/>
    </xf>
    <xf numFmtId="196" fontId="71" fillId="6" borderId="33" xfId="5" applyNumberFormat="1" applyFont="1" applyFill="1" applyBorder="1" applyAlignment="1" applyProtection="1">
      <alignment horizontal="right" vertical="center"/>
      <protection locked="0"/>
    </xf>
    <xf numFmtId="196" fontId="71" fillId="6" borderId="39" xfId="5" applyNumberFormat="1" applyFont="1" applyFill="1" applyBorder="1" applyAlignment="1" applyProtection="1">
      <alignment horizontal="right" vertical="center"/>
      <protection locked="0"/>
    </xf>
    <xf numFmtId="196" fontId="71" fillId="0" borderId="39" xfId="5" applyNumberFormat="1" applyFont="1" applyBorder="1" applyAlignment="1">
      <alignment horizontal="right" vertical="center" shrinkToFit="1"/>
    </xf>
    <xf numFmtId="196" fontId="71" fillId="0" borderId="212" xfId="5" applyNumberFormat="1" applyFont="1" applyBorder="1" applyAlignment="1">
      <alignment horizontal="right" vertical="center" shrinkToFit="1"/>
    </xf>
    <xf numFmtId="196" fontId="71" fillId="0" borderId="213" xfId="5" applyNumberFormat="1" applyFont="1" applyBorder="1" applyAlignment="1">
      <alignment horizontal="right" vertical="center" shrinkToFit="1"/>
    </xf>
    <xf numFmtId="196" fontId="71" fillId="0" borderId="214" xfId="5" applyNumberFormat="1" applyFont="1" applyBorder="1" applyAlignment="1">
      <alignment horizontal="right" vertical="center" shrinkToFit="1"/>
    </xf>
    <xf numFmtId="196" fontId="71" fillId="0" borderId="33" xfId="5" applyNumberFormat="1" applyFont="1" applyBorder="1" applyAlignment="1">
      <alignment horizontal="right" vertical="center" shrinkToFit="1"/>
    </xf>
    <xf numFmtId="196" fontId="71" fillId="0" borderId="201" xfId="5" applyNumberFormat="1" applyFont="1" applyBorder="1" applyAlignment="1">
      <alignment horizontal="right" vertical="center" shrinkToFit="1"/>
    </xf>
    <xf numFmtId="196" fontId="71" fillId="0" borderId="211" xfId="5" applyNumberFormat="1" applyFont="1" applyBorder="1" applyAlignment="1">
      <alignment horizontal="right" vertical="center" shrinkToFit="1"/>
    </xf>
    <xf numFmtId="0" fontId="73" fillId="0" borderId="167" xfId="5" applyFont="1" applyBorder="1" applyAlignment="1">
      <alignment horizontal="center" vertical="center" wrapText="1" shrinkToFit="1"/>
    </xf>
    <xf numFmtId="0" fontId="73" fillId="0" borderId="40" xfId="5" applyFont="1" applyBorder="1" applyAlignment="1">
      <alignment horizontal="center" vertical="center" shrinkToFit="1"/>
    </xf>
    <xf numFmtId="0" fontId="73" fillId="0" borderId="32" xfId="5" applyFont="1" applyBorder="1" applyAlignment="1">
      <alignment horizontal="center" vertical="center" shrinkToFit="1"/>
    </xf>
    <xf numFmtId="0" fontId="47" fillId="0" borderId="215" xfId="5" applyFont="1" applyBorder="1" applyAlignment="1">
      <alignment horizontal="center" vertical="center"/>
    </xf>
    <xf numFmtId="0" fontId="47" fillId="0" borderId="216" xfId="5" applyFont="1" applyBorder="1" applyAlignment="1">
      <alignment horizontal="center" vertical="center"/>
    </xf>
    <xf numFmtId="0" fontId="47" fillId="0" borderId="217" xfId="5" applyFont="1" applyBorder="1" applyAlignment="1">
      <alignment horizontal="center" vertical="center"/>
    </xf>
    <xf numFmtId="197" fontId="71" fillId="0" borderId="0" xfId="5" applyNumberFormat="1" applyFont="1" applyAlignment="1">
      <alignment horizontal="right" vertical="center" shrinkToFit="1"/>
    </xf>
    <xf numFmtId="197" fontId="71" fillId="0" borderId="218" xfId="5" applyNumberFormat="1" applyFont="1" applyBorder="1" applyAlignment="1">
      <alignment horizontal="right" vertical="center" shrinkToFit="1"/>
    </xf>
    <xf numFmtId="197" fontId="71" fillId="0" borderId="219" xfId="5" applyNumberFormat="1" applyFont="1" applyBorder="1" applyAlignment="1">
      <alignment horizontal="right" vertical="center" shrinkToFit="1"/>
    </xf>
    <xf numFmtId="197" fontId="71" fillId="0" borderId="220" xfId="5" applyNumberFormat="1" applyFont="1" applyBorder="1" applyAlignment="1">
      <alignment horizontal="right" vertical="center" shrinkToFit="1"/>
    </xf>
    <xf numFmtId="197" fontId="71" fillId="0" borderId="58" xfId="5" applyNumberFormat="1" applyFont="1" applyBorder="1" applyAlignment="1">
      <alignment horizontal="right" vertical="center" shrinkToFit="1"/>
    </xf>
    <xf numFmtId="197" fontId="71" fillId="0" borderId="145" xfId="5" applyNumberFormat="1" applyFont="1" applyBorder="1" applyAlignment="1">
      <alignment horizontal="right" vertical="center" shrinkToFit="1"/>
    </xf>
    <xf numFmtId="196" fontId="71" fillId="0" borderId="33" xfId="5" applyNumberFormat="1" applyFont="1" applyBorder="1" applyAlignment="1">
      <alignment horizontal="right" vertical="center"/>
    </xf>
    <xf numFmtId="196" fontId="71" fillId="0" borderId="39" xfId="5" applyNumberFormat="1" applyFont="1" applyBorder="1" applyAlignment="1">
      <alignment horizontal="right" vertical="center"/>
    </xf>
    <xf numFmtId="197" fontId="71" fillId="0" borderId="173" xfId="5" applyNumberFormat="1" applyFont="1" applyBorder="1" applyAlignment="1">
      <alignment horizontal="center" vertical="center" shrinkToFit="1"/>
    </xf>
    <xf numFmtId="197" fontId="71" fillId="0" borderId="174" xfId="5" applyNumberFormat="1" applyFont="1" applyBorder="1" applyAlignment="1">
      <alignment horizontal="center" vertical="center" shrinkToFit="1"/>
    </xf>
    <xf numFmtId="197" fontId="71" fillId="0" borderId="144" xfId="5" applyNumberFormat="1" applyFont="1" applyBorder="1" applyAlignment="1">
      <alignment horizontal="right" vertical="center" shrinkToFit="1"/>
    </xf>
    <xf numFmtId="197" fontId="71" fillId="0" borderId="196" xfId="5" applyNumberFormat="1" applyFont="1" applyBorder="1" applyAlignment="1">
      <alignment horizontal="right" vertical="center" shrinkToFit="1"/>
    </xf>
    <xf numFmtId="0" fontId="47" fillId="0" borderId="196" xfId="5" applyFont="1" applyBorder="1" applyAlignment="1">
      <alignment horizontal="center" vertical="center"/>
    </xf>
    <xf numFmtId="0" fontId="47" fillId="0" borderId="197" xfId="5" applyFont="1" applyBorder="1" applyAlignment="1">
      <alignment horizontal="center" vertical="center"/>
    </xf>
    <xf numFmtId="0" fontId="75" fillId="0" borderId="172" xfId="5" applyFont="1" applyBorder="1" applyAlignment="1">
      <alignment horizontal="center" vertical="center" shrinkToFit="1"/>
    </xf>
    <xf numFmtId="0" fontId="75" fillId="0" borderId="173" xfId="5" applyFont="1" applyBorder="1" applyAlignment="1">
      <alignment horizontal="center" vertical="center" shrinkToFit="1"/>
    </xf>
    <xf numFmtId="0" fontId="75" fillId="0" borderId="174" xfId="5" applyFont="1" applyBorder="1" applyAlignment="1">
      <alignment horizontal="center" vertical="center" shrinkToFit="1"/>
    </xf>
    <xf numFmtId="197" fontId="71" fillId="0" borderId="133" xfId="5" applyNumberFormat="1" applyFont="1" applyBorder="1" applyAlignment="1">
      <alignment horizontal="center" vertical="center" shrinkToFit="1"/>
    </xf>
  </cellXfs>
  <cellStyles count="8">
    <cellStyle name="標準" xfId="0" builtinId="0"/>
    <cellStyle name="標準 2" xfId="2" xr:uid="{FFA8AA72-6BDD-44A4-9D36-EB83646D3480}"/>
    <cellStyle name="標準 2 2" xfId="6" xr:uid="{0135B946-B6A0-4612-83B9-EA0364E42365}"/>
    <cellStyle name="標準 4 2" xfId="5" xr:uid="{2C48FACA-F4FD-4744-ABDE-3E0106D60A18}"/>
    <cellStyle name="標準 7" xfId="3" xr:uid="{16C5C84B-27A4-49A4-9D2B-D3EA4EBA1CDA}"/>
    <cellStyle name="標準 9" xfId="1" xr:uid="{BB635F10-393E-435F-90AE-105626A7EB9E}"/>
    <cellStyle name="標準_③-２加算様式（就労）" xfId="4" xr:uid="{7B115CDD-C0AC-4F3E-A51F-D2F1B1351AAE}"/>
    <cellStyle name="標準_新規加算の体制届出書" xfId="7" xr:uid="{79949899-FE44-4E8F-8F46-643E1AA3A2D3}"/>
  </cellStyles>
  <dxfs count="8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15</xdr:col>
      <xdr:colOff>5079</xdr:colOff>
      <xdr:row>6</xdr:row>
      <xdr:rowOff>33138</xdr:rowOff>
    </xdr:from>
    <xdr:ext cx="491490" cy="171450"/>
    <xdr:sp macro="" textlink="">
      <xdr:nvSpPr>
        <xdr:cNvPr id="2" name="Shape 11">
          <a:extLst>
            <a:ext uri="{FF2B5EF4-FFF2-40B4-BE49-F238E27FC236}">
              <a16:creationId xmlns:a16="http://schemas.microsoft.com/office/drawing/2014/main" id="{4EF2EAEB-689B-48E4-BC62-D4A6522A6BF1}"/>
            </a:ext>
          </a:extLst>
        </xdr:cNvPr>
        <xdr:cNvSpPr/>
      </xdr:nvSpPr>
      <xdr:spPr>
        <a:xfrm>
          <a:off x="6780529" y="2268338"/>
          <a:ext cx="49149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twoCellAnchor>
    <xdr:from>
      <xdr:col>10</xdr:col>
      <xdr:colOff>434975</xdr:colOff>
      <xdr:row>22</xdr:row>
      <xdr:rowOff>19050</xdr:rowOff>
    </xdr:from>
    <xdr:to>
      <xdr:col>13</xdr:col>
      <xdr:colOff>425450</xdr:colOff>
      <xdr:row>23</xdr:row>
      <xdr:rowOff>128588</xdr:rowOff>
    </xdr:to>
    <xdr:cxnSp macro="">
      <xdr:nvCxnSpPr>
        <xdr:cNvPr id="3" name="直線コネクタ 2">
          <a:extLst>
            <a:ext uri="{FF2B5EF4-FFF2-40B4-BE49-F238E27FC236}">
              <a16:creationId xmlns:a16="http://schemas.microsoft.com/office/drawing/2014/main" id="{98CCE824-4224-4DD7-95B1-2C7FD1128B41}"/>
            </a:ext>
          </a:extLst>
        </xdr:cNvPr>
        <xdr:cNvCxnSpPr/>
      </xdr:nvCxnSpPr>
      <xdr:spPr>
        <a:xfrm flipH="1">
          <a:off x="4143375" y="6286500"/>
          <a:ext cx="1501775" cy="2365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6350</xdr:colOff>
      <xdr:row>24</xdr:row>
      <xdr:rowOff>19050</xdr:rowOff>
    </xdr:from>
    <xdr:to>
      <xdr:col>14</xdr:col>
      <xdr:colOff>0</xdr:colOff>
      <xdr:row>25</xdr:row>
      <xdr:rowOff>141288</xdr:rowOff>
    </xdr:to>
    <xdr:cxnSp macro="">
      <xdr:nvCxnSpPr>
        <xdr:cNvPr id="4" name="直線コネクタ 3">
          <a:extLst>
            <a:ext uri="{FF2B5EF4-FFF2-40B4-BE49-F238E27FC236}">
              <a16:creationId xmlns:a16="http://schemas.microsoft.com/office/drawing/2014/main" id="{43D79BF7-2553-4431-BA73-AA6704CDE00B}"/>
            </a:ext>
          </a:extLst>
        </xdr:cNvPr>
        <xdr:cNvCxnSpPr/>
      </xdr:nvCxnSpPr>
      <xdr:spPr>
        <a:xfrm flipH="1">
          <a:off x="4152900" y="6546850"/>
          <a:ext cx="1504950" cy="5540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6350</xdr:colOff>
      <xdr:row>26</xdr:row>
      <xdr:rowOff>15875</xdr:rowOff>
    </xdr:from>
    <xdr:to>
      <xdr:col>10</xdr:col>
      <xdr:colOff>423333</xdr:colOff>
      <xdr:row>27</xdr:row>
      <xdr:rowOff>336550</xdr:rowOff>
    </xdr:to>
    <xdr:cxnSp macro="">
      <xdr:nvCxnSpPr>
        <xdr:cNvPr id="5" name="直線コネクタ 4">
          <a:extLst>
            <a:ext uri="{FF2B5EF4-FFF2-40B4-BE49-F238E27FC236}">
              <a16:creationId xmlns:a16="http://schemas.microsoft.com/office/drawing/2014/main" id="{32FFCCEB-21DA-43E7-A838-76BE5AE921B6}"/>
            </a:ext>
          </a:extLst>
        </xdr:cNvPr>
        <xdr:cNvCxnSpPr/>
      </xdr:nvCxnSpPr>
      <xdr:spPr>
        <a:xfrm flipH="1">
          <a:off x="2781300" y="7121525"/>
          <a:ext cx="1350433" cy="498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17</xdr:col>
      <xdr:colOff>0</xdr:colOff>
      <xdr:row>22</xdr:row>
      <xdr:rowOff>0</xdr:rowOff>
    </xdr:from>
    <xdr:ext cx="241300" cy="171450"/>
    <xdr:sp macro="" textlink="">
      <xdr:nvSpPr>
        <xdr:cNvPr id="6" name="Shape 11">
          <a:extLst>
            <a:ext uri="{FF2B5EF4-FFF2-40B4-BE49-F238E27FC236}">
              <a16:creationId xmlns:a16="http://schemas.microsoft.com/office/drawing/2014/main" id="{7DC42CF7-0E61-483A-AF9C-BDC09E17DDCE}"/>
            </a:ext>
          </a:extLst>
        </xdr:cNvPr>
        <xdr:cNvSpPr/>
      </xdr:nvSpPr>
      <xdr:spPr>
        <a:xfrm>
          <a:off x="6972300" y="6267450"/>
          <a:ext cx="24130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oneCellAnchor>
    <xdr:from>
      <xdr:col>16</xdr:col>
      <xdr:colOff>38100</xdr:colOff>
      <xdr:row>24</xdr:row>
      <xdr:rowOff>190500</xdr:rowOff>
    </xdr:from>
    <xdr:ext cx="241300" cy="171450"/>
    <xdr:sp macro="" textlink="">
      <xdr:nvSpPr>
        <xdr:cNvPr id="7" name="Shape 11">
          <a:extLst>
            <a:ext uri="{FF2B5EF4-FFF2-40B4-BE49-F238E27FC236}">
              <a16:creationId xmlns:a16="http://schemas.microsoft.com/office/drawing/2014/main" id="{E91C076B-3CB2-4A0F-8E1A-02C1E9683052}"/>
            </a:ext>
          </a:extLst>
        </xdr:cNvPr>
        <xdr:cNvSpPr/>
      </xdr:nvSpPr>
      <xdr:spPr>
        <a:xfrm>
          <a:off x="6965950" y="6718300"/>
          <a:ext cx="24130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oneCellAnchor>
    <xdr:from>
      <xdr:col>17</xdr:col>
      <xdr:colOff>0</xdr:colOff>
      <xdr:row>27</xdr:row>
      <xdr:rowOff>25400</xdr:rowOff>
    </xdr:from>
    <xdr:ext cx="241300" cy="171450"/>
    <xdr:sp macro="" textlink="">
      <xdr:nvSpPr>
        <xdr:cNvPr id="8" name="Shape 11">
          <a:extLst>
            <a:ext uri="{FF2B5EF4-FFF2-40B4-BE49-F238E27FC236}">
              <a16:creationId xmlns:a16="http://schemas.microsoft.com/office/drawing/2014/main" id="{1418218C-14CD-4CDC-8BE7-6CA979EBC485}"/>
            </a:ext>
          </a:extLst>
        </xdr:cNvPr>
        <xdr:cNvSpPr/>
      </xdr:nvSpPr>
      <xdr:spPr>
        <a:xfrm>
          <a:off x="6972300" y="7308850"/>
          <a:ext cx="24130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5079</xdr:colOff>
      <xdr:row>6</xdr:row>
      <xdr:rowOff>33138</xdr:rowOff>
    </xdr:from>
    <xdr:ext cx="491490" cy="171450"/>
    <xdr:sp macro="" textlink="">
      <xdr:nvSpPr>
        <xdr:cNvPr id="2" name="Shape 11">
          <a:extLst>
            <a:ext uri="{FF2B5EF4-FFF2-40B4-BE49-F238E27FC236}">
              <a16:creationId xmlns:a16="http://schemas.microsoft.com/office/drawing/2014/main" id="{219CEF4E-F631-4634-A86C-3A8B8C46B52D}"/>
            </a:ext>
          </a:extLst>
        </xdr:cNvPr>
        <xdr:cNvSpPr/>
      </xdr:nvSpPr>
      <xdr:spPr>
        <a:xfrm>
          <a:off x="6780529" y="2268338"/>
          <a:ext cx="49149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twoCellAnchor>
    <xdr:from>
      <xdr:col>10</xdr:col>
      <xdr:colOff>434975</xdr:colOff>
      <xdr:row>22</xdr:row>
      <xdr:rowOff>19050</xdr:rowOff>
    </xdr:from>
    <xdr:to>
      <xdr:col>13</xdr:col>
      <xdr:colOff>425450</xdr:colOff>
      <xdr:row>23</xdr:row>
      <xdr:rowOff>128588</xdr:rowOff>
    </xdr:to>
    <xdr:cxnSp macro="">
      <xdr:nvCxnSpPr>
        <xdr:cNvPr id="3" name="直線コネクタ 2">
          <a:extLst>
            <a:ext uri="{FF2B5EF4-FFF2-40B4-BE49-F238E27FC236}">
              <a16:creationId xmlns:a16="http://schemas.microsoft.com/office/drawing/2014/main" id="{D5FF4CA1-9FE9-4567-A1E1-BE25A36940E0}"/>
            </a:ext>
          </a:extLst>
        </xdr:cNvPr>
        <xdr:cNvCxnSpPr/>
      </xdr:nvCxnSpPr>
      <xdr:spPr>
        <a:xfrm flipH="1">
          <a:off x="4143375" y="6127750"/>
          <a:ext cx="1501775" cy="2365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6350</xdr:colOff>
      <xdr:row>24</xdr:row>
      <xdr:rowOff>19050</xdr:rowOff>
    </xdr:from>
    <xdr:to>
      <xdr:col>14</xdr:col>
      <xdr:colOff>0</xdr:colOff>
      <xdr:row>25</xdr:row>
      <xdr:rowOff>141288</xdr:rowOff>
    </xdr:to>
    <xdr:cxnSp macro="">
      <xdr:nvCxnSpPr>
        <xdr:cNvPr id="4" name="直線コネクタ 3">
          <a:extLst>
            <a:ext uri="{FF2B5EF4-FFF2-40B4-BE49-F238E27FC236}">
              <a16:creationId xmlns:a16="http://schemas.microsoft.com/office/drawing/2014/main" id="{10CEC4DF-6A52-49C9-8763-9F196FFC94F1}"/>
            </a:ext>
          </a:extLst>
        </xdr:cNvPr>
        <xdr:cNvCxnSpPr/>
      </xdr:nvCxnSpPr>
      <xdr:spPr>
        <a:xfrm flipH="1">
          <a:off x="4152900" y="6388100"/>
          <a:ext cx="1504950" cy="5540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6350</xdr:colOff>
      <xdr:row>26</xdr:row>
      <xdr:rowOff>15875</xdr:rowOff>
    </xdr:from>
    <xdr:to>
      <xdr:col>10</xdr:col>
      <xdr:colOff>423333</xdr:colOff>
      <xdr:row>27</xdr:row>
      <xdr:rowOff>336550</xdr:rowOff>
    </xdr:to>
    <xdr:cxnSp macro="">
      <xdr:nvCxnSpPr>
        <xdr:cNvPr id="5" name="直線コネクタ 4">
          <a:extLst>
            <a:ext uri="{FF2B5EF4-FFF2-40B4-BE49-F238E27FC236}">
              <a16:creationId xmlns:a16="http://schemas.microsoft.com/office/drawing/2014/main" id="{8E107FDC-68CD-43CF-B156-16F47A0F4DFF}"/>
            </a:ext>
          </a:extLst>
        </xdr:cNvPr>
        <xdr:cNvCxnSpPr/>
      </xdr:nvCxnSpPr>
      <xdr:spPr>
        <a:xfrm flipH="1">
          <a:off x="2781300" y="6962775"/>
          <a:ext cx="1350433" cy="498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17</xdr:col>
      <xdr:colOff>0</xdr:colOff>
      <xdr:row>22</xdr:row>
      <xdr:rowOff>0</xdr:rowOff>
    </xdr:from>
    <xdr:ext cx="241300" cy="171450"/>
    <xdr:sp macro="" textlink="">
      <xdr:nvSpPr>
        <xdr:cNvPr id="6" name="Shape 11">
          <a:extLst>
            <a:ext uri="{FF2B5EF4-FFF2-40B4-BE49-F238E27FC236}">
              <a16:creationId xmlns:a16="http://schemas.microsoft.com/office/drawing/2014/main" id="{785B3157-B3F6-478C-B9BD-54C98333E8BC}"/>
            </a:ext>
          </a:extLst>
        </xdr:cNvPr>
        <xdr:cNvSpPr/>
      </xdr:nvSpPr>
      <xdr:spPr>
        <a:xfrm>
          <a:off x="6972300" y="6108700"/>
          <a:ext cx="24130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oneCellAnchor>
    <xdr:from>
      <xdr:col>16</xdr:col>
      <xdr:colOff>38100</xdr:colOff>
      <xdr:row>24</xdr:row>
      <xdr:rowOff>190500</xdr:rowOff>
    </xdr:from>
    <xdr:ext cx="241300" cy="171450"/>
    <xdr:sp macro="" textlink="">
      <xdr:nvSpPr>
        <xdr:cNvPr id="7" name="Shape 11">
          <a:extLst>
            <a:ext uri="{FF2B5EF4-FFF2-40B4-BE49-F238E27FC236}">
              <a16:creationId xmlns:a16="http://schemas.microsoft.com/office/drawing/2014/main" id="{CCEC8122-41EF-4841-8A62-B9304BDE7B9B}"/>
            </a:ext>
          </a:extLst>
        </xdr:cNvPr>
        <xdr:cNvSpPr/>
      </xdr:nvSpPr>
      <xdr:spPr>
        <a:xfrm>
          <a:off x="6965950" y="6559550"/>
          <a:ext cx="24130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oneCellAnchor>
    <xdr:from>
      <xdr:col>17</xdr:col>
      <xdr:colOff>0</xdr:colOff>
      <xdr:row>27</xdr:row>
      <xdr:rowOff>25400</xdr:rowOff>
    </xdr:from>
    <xdr:ext cx="241300" cy="171450"/>
    <xdr:sp macro="" textlink="">
      <xdr:nvSpPr>
        <xdr:cNvPr id="8" name="Shape 11">
          <a:extLst>
            <a:ext uri="{FF2B5EF4-FFF2-40B4-BE49-F238E27FC236}">
              <a16:creationId xmlns:a16="http://schemas.microsoft.com/office/drawing/2014/main" id="{1A4C00A8-9B28-4CB8-8E66-F4614AE583CA}"/>
            </a:ext>
          </a:extLst>
        </xdr:cNvPr>
        <xdr:cNvSpPr/>
      </xdr:nvSpPr>
      <xdr:spPr>
        <a:xfrm>
          <a:off x="6972300" y="7150100"/>
          <a:ext cx="24130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5079</xdr:colOff>
      <xdr:row>6</xdr:row>
      <xdr:rowOff>33138</xdr:rowOff>
    </xdr:from>
    <xdr:ext cx="491490" cy="171450"/>
    <xdr:sp macro="" textlink="">
      <xdr:nvSpPr>
        <xdr:cNvPr id="2" name="Shape 11">
          <a:extLst>
            <a:ext uri="{FF2B5EF4-FFF2-40B4-BE49-F238E27FC236}">
              <a16:creationId xmlns:a16="http://schemas.microsoft.com/office/drawing/2014/main" id="{BD909B7B-C7D2-40CA-9418-61475CE4DA78}"/>
            </a:ext>
          </a:extLst>
        </xdr:cNvPr>
        <xdr:cNvSpPr/>
      </xdr:nvSpPr>
      <xdr:spPr>
        <a:xfrm>
          <a:off x="6780529" y="2268338"/>
          <a:ext cx="49149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twoCellAnchor>
    <xdr:from>
      <xdr:col>10</xdr:col>
      <xdr:colOff>434975</xdr:colOff>
      <xdr:row>22</xdr:row>
      <xdr:rowOff>19050</xdr:rowOff>
    </xdr:from>
    <xdr:to>
      <xdr:col>13</xdr:col>
      <xdr:colOff>425450</xdr:colOff>
      <xdr:row>23</xdr:row>
      <xdr:rowOff>128588</xdr:rowOff>
    </xdr:to>
    <xdr:cxnSp macro="">
      <xdr:nvCxnSpPr>
        <xdr:cNvPr id="3" name="直線コネクタ 2">
          <a:extLst>
            <a:ext uri="{FF2B5EF4-FFF2-40B4-BE49-F238E27FC236}">
              <a16:creationId xmlns:a16="http://schemas.microsoft.com/office/drawing/2014/main" id="{7445C258-2957-4830-AAD1-06103A445458}"/>
            </a:ext>
          </a:extLst>
        </xdr:cNvPr>
        <xdr:cNvCxnSpPr/>
      </xdr:nvCxnSpPr>
      <xdr:spPr>
        <a:xfrm flipH="1">
          <a:off x="4143375" y="6286500"/>
          <a:ext cx="1501775" cy="2365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6350</xdr:colOff>
      <xdr:row>24</xdr:row>
      <xdr:rowOff>19050</xdr:rowOff>
    </xdr:from>
    <xdr:to>
      <xdr:col>14</xdr:col>
      <xdr:colOff>0</xdr:colOff>
      <xdr:row>25</xdr:row>
      <xdr:rowOff>141288</xdr:rowOff>
    </xdr:to>
    <xdr:cxnSp macro="">
      <xdr:nvCxnSpPr>
        <xdr:cNvPr id="4" name="直線コネクタ 3">
          <a:extLst>
            <a:ext uri="{FF2B5EF4-FFF2-40B4-BE49-F238E27FC236}">
              <a16:creationId xmlns:a16="http://schemas.microsoft.com/office/drawing/2014/main" id="{7477039F-B9BF-4CB6-A286-D8EB477821AE}"/>
            </a:ext>
          </a:extLst>
        </xdr:cNvPr>
        <xdr:cNvCxnSpPr/>
      </xdr:nvCxnSpPr>
      <xdr:spPr>
        <a:xfrm flipH="1">
          <a:off x="4152900" y="6546850"/>
          <a:ext cx="1504950" cy="5540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6350</xdr:colOff>
      <xdr:row>26</xdr:row>
      <xdr:rowOff>15875</xdr:rowOff>
    </xdr:from>
    <xdr:to>
      <xdr:col>10</xdr:col>
      <xdr:colOff>423333</xdr:colOff>
      <xdr:row>27</xdr:row>
      <xdr:rowOff>336550</xdr:rowOff>
    </xdr:to>
    <xdr:cxnSp macro="">
      <xdr:nvCxnSpPr>
        <xdr:cNvPr id="5" name="直線コネクタ 4">
          <a:extLst>
            <a:ext uri="{FF2B5EF4-FFF2-40B4-BE49-F238E27FC236}">
              <a16:creationId xmlns:a16="http://schemas.microsoft.com/office/drawing/2014/main" id="{36587A97-7EC3-4E38-9C27-2CAEC991CC0B}"/>
            </a:ext>
          </a:extLst>
        </xdr:cNvPr>
        <xdr:cNvCxnSpPr/>
      </xdr:nvCxnSpPr>
      <xdr:spPr>
        <a:xfrm flipH="1">
          <a:off x="2781300" y="7121525"/>
          <a:ext cx="1350433" cy="498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17</xdr:col>
      <xdr:colOff>0</xdr:colOff>
      <xdr:row>22</xdr:row>
      <xdr:rowOff>0</xdr:rowOff>
    </xdr:from>
    <xdr:ext cx="241300" cy="171450"/>
    <xdr:sp macro="" textlink="">
      <xdr:nvSpPr>
        <xdr:cNvPr id="6" name="Shape 11">
          <a:extLst>
            <a:ext uri="{FF2B5EF4-FFF2-40B4-BE49-F238E27FC236}">
              <a16:creationId xmlns:a16="http://schemas.microsoft.com/office/drawing/2014/main" id="{0178390C-2545-4B67-AB96-3E719DDF3D97}"/>
            </a:ext>
          </a:extLst>
        </xdr:cNvPr>
        <xdr:cNvSpPr/>
      </xdr:nvSpPr>
      <xdr:spPr>
        <a:xfrm>
          <a:off x="6972300" y="6267450"/>
          <a:ext cx="24130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oneCellAnchor>
    <xdr:from>
      <xdr:col>16</xdr:col>
      <xdr:colOff>38100</xdr:colOff>
      <xdr:row>24</xdr:row>
      <xdr:rowOff>190500</xdr:rowOff>
    </xdr:from>
    <xdr:ext cx="241300" cy="171450"/>
    <xdr:sp macro="" textlink="">
      <xdr:nvSpPr>
        <xdr:cNvPr id="7" name="Shape 11">
          <a:extLst>
            <a:ext uri="{FF2B5EF4-FFF2-40B4-BE49-F238E27FC236}">
              <a16:creationId xmlns:a16="http://schemas.microsoft.com/office/drawing/2014/main" id="{22A9F13F-9E68-4EF2-967F-7336FC4B532D}"/>
            </a:ext>
          </a:extLst>
        </xdr:cNvPr>
        <xdr:cNvSpPr/>
      </xdr:nvSpPr>
      <xdr:spPr>
        <a:xfrm>
          <a:off x="6965950" y="6718300"/>
          <a:ext cx="24130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oneCellAnchor>
    <xdr:from>
      <xdr:col>17</xdr:col>
      <xdr:colOff>0</xdr:colOff>
      <xdr:row>27</xdr:row>
      <xdr:rowOff>25400</xdr:rowOff>
    </xdr:from>
    <xdr:ext cx="241300" cy="171450"/>
    <xdr:sp macro="" textlink="">
      <xdr:nvSpPr>
        <xdr:cNvPr id="8" name="Shape 11">
          <a:extLst>
            <a:ext uri="{FF2B5EF4-FFF2-40B4-BE49-F238E27FC236}">
              <a16:creationId xmlns:a16="http://schemas.microsoft.com/office/drawing/2014/main" id="{D0ADED9C-D6F7-4794-ADE5-6D3A9F0F5EC8}"/>
            </a:ext>
          </a:extLst>
        </xdr:cNvPr>
        <xdr:cNvSpPr/>
      </xdr:nvSpPr>
      <xdr:spPr>
        <a:xfrm>
          <a:off x="6972300" y="7308850"/>
          <a:ext cx="24130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oneCellAnchor>
    <xdr:from>
      <xdr:col>17</xdr:col>
      <xdr:colOff>0</xdr:colOff>
      <xdr:row>28</xdr:row>
      <xdr:rowOff>215900</xdr:rowOff>
    </xdr:from>
    <xdr:ext cx="241300" cy="171450"/>
    <xdr:sp macro="" textlink="">
      <xdr:nvSpPr>
        <xdr:cNvPr id="9" name="Shape 11">
          <a:extLst>
            <a:ext uri="{FF2B5EF4-FFF2-40B4-BE49-F238E27FC236}">
              <a16:creationId xmlns:a16="http://schemas.microsoft.com/office/drawing/2014/main" id="{C0C46134-7C9C-4F6F-BA00-DBF68B619ABF}"/>
            </a:ext>
          </a:extLst>
        </xdr:cNvPr>
        <xdr:cNvSpPr/>
      </xdr:nvSpPr>
      <xdr:spPr>
        <a:xfrm>
          <a:off x="6972300" y="7842250"/>
          <a:ext cx="24130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oneCellAnchor>
    <xdr:from>
      <xdr:col>17</xdr:col>
      <xdr:colOff>0</xdr:colOff>
      <xdr:row>29</xdr:row>
      <xdr:rowOff>139700</xdr:rowOff>
    </xdr:from>
    <xdr:ext cx="241300" cy="171450"/>
    <xdr:sp macro="" textlink="">
      <xdr:nvSpPr>
        <xdr:cNvPr id="10" name="Shape 11">
          <a:extLst>
            <a:ext uri="{FF2B5EF4-FFF2-40B4-BE49-F238E27FC236}">
              <a16:creationId xmlns:a16="http://schemas.microsoft.com/office/drawing/2014/main" id="{D4ADD26A-EEA0-4227-A0E0-102867391F94}"/>
            </a:ext>
          </a:extLst>
        </xdr:cNvPr>
        <xdr:cNvSpPr/>
      </xdr:nvSpPr>
      <xdr:spPr>
        <a:xfrm>
          <a:off x="6972300" y="8305800"/>
          <a:ext cx="24130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5079</xdr:colOff>
      <xdr:row>6</xdr:row>
      <xdr:rowOff>33138</xdr:rowOff>
    </xdr:from>
    <xdr:ext cx="491490" cy="171450"/>
    <xdr:sp macro="" textlink="">
      <xdr:nvSpPr>
        <xdr:cNvPr id="2" name="Shape 11">
          <a:extLst>
            <a:ext uri="{FF2B5EF4-FFF2-40B4-BE49-F238E27FC236}">
              <a16:creationId xmlns:a16="http://schemas.microsoft.com/office/drawing/2014/main" id="{85EFFA50-5814-458F-B8CB-C2129B59927E}"/>
            </a:ext>
          </a:extLst>
        </xdr:cNvPr>
        <xdr:cNvSpPr/>
      </xdr:nvSpPr>
      <xdr:spPr>
        <a:xfrm>
          <a:off x="6780529" y="2268338"/>
          <a:ext cx="49149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twoCellAnchor>
    <xdr:from>
      <xdr:col>10</xdr:col>
      <xdr:colOff>434975</xdr:colOff>
      <xdr:row>23</xdr:row>
      <xdr:rowOff>19050</xdr:rowOff>
    </xdr:from>
    <xdr:to>
      <xdr:col>13</xdr:col>
      <xdr:colOff>425450</xdr:colOff>
      <xdr:row>24</xdr:row>
      <xdr:rowOff>128588</xdr:rowOff>
    </xdr:to>
    <xdr:cxnSp macro="">
      <xdr:nvCxnSpPr>
        <xdr:cNvPr id="3" name="直線コネクタ 2">
          <a:extLst>
            <a:ext uri="{FF2B5EF4-FFF2-40B4-BE49-F238E27FC236}">
              <a16:creationId xmlns:a16="http://schemas.microsoft.com/office/drawing/2014/main" id="{AA73FFCA-5FC5-4619-A826-C1E808F2CF31}"/>
            </a:ext>
          </a:extLst>
        </xdr:cNvPr>
        <xdr:cNvCxnSpPr/>
      </xdr:nvCxnSpPr>
      <xdr:spPr>
        <a:xfrm flipH="1">
          <a:off x="4143375" y="6597650"/>
          <a:ext cx="1501775" cy="2365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6350</xdr:colOff>
      <xdr:row>25</xdr:row>
      <xdr:rowOff>19050</xdr:rowOff>
    </xdr:from>
    <xdr:to>
      <xdr:col>14</xdr:col>
      <xdr:colOff>0</xdr:colOff>
      <xdr:row>26</xdr:row>
      <xdr:rowOff>141288</xdr:rowOff>
    </xdr:to>
    <xdr:cxnSp macro="">
      <xdr:nvCxnSpPr>
        <xdr:cNvPr id="4" name="直線コネクタ 3">
          <a:extLst>
            <a:ext uri="{FF2B5EF4-FFF2-40B4-BE49-F238E27FC236}">
              <a16:creationId xmlns:a16="http://schemas.microsoft.com/office/drawing/2014/main" id="{EE8731C2-726F-4A69-85E6-3D2F3EE8C6BF}"/>
            </a:ext>
          </a:extLst>
        </xdr:cNvPr>
        <xdr:cNvCxnSpPr/>
      </xdr:nvCxnSpPr>
      <xdr:spPr>
        <a:xfrm flipH="1">
          <a:off x="4152900" y="6858000"/>
          <a:ext cx="1504950" cy="5540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6350</xdr:colOff>
      <xdr:row>27</xdr:row>
      <xdr:rowOff>15875</xdr:rowOff>
    </xdr:from>
    <xdr:to>
      <xdr:col>10</xdr:col>
      <xdr:colOff>423333</xdr:colOff>
      <xdr:row>28</xdr:row>
      <xdr:rowOff>336550</xdr:rowOff>
    </xdr:to>
    <xdr:cxnSp macro="">
      <xdr:nvCxnSpPr>
        <xdr:cNvPr id="5" name="直線コネクタ 4">
          <a:extLst>
            <a:ext uri="{FF2B5EF4-FFF2-40B4-BE49-F238E27FC236}">
              <a16:creationId xmlns:a16="http://schemas.microsoft.com/office/drawing/2014/main" id="{01D6A5A2-CA68-4DE6-8A31-53DAE0B2B239}"/>
            </a:ext>
          </a:extLst>
        </xdr:cNvPr>
        <xdr:cNvCxnSpPr/>
      </xdr:nvCxnSpPr>
      <xdr:spPr>
        <a:xfrm flipH="1">
          <a:off x="2781300" y="7432675"/>
          <a:ext cx="1350433" cy="498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17</xdr:col>
      <xdr:colOff>0</xdr:colOff>
      <xdr:row>23</xdr:row>
      <xdr:rowOff>0</xdr:rowOff>
    </xdr:from>
    <xdr:ext cx="241300" cy="171450"/>
    <xdr:sp macro="" textlink="">
      <xdr:nvSpPr>
        <xdr:cNvPr id="6" name="Shape 11">
          <a:extLst>
            <a:ext uri="{FF2B5EF4-FFF2-40B4-BE49-F238E27FC236}">
              <a16:creationId xmlns:a16="http://schemas.microsoft.com/office/drawing/2014/main" id="{9B9CA5BC-53AC-48CB-844B-EFD7932896DE}"/>
            </a:ext>
          </a:extLst>
        </xdr:cNvPr>
        <xdr:cNvSpPr/>
      </xdr:nvSpPr>
      <xdr:spPr>
        <a:xfrm>
          <a:off x="6972300" y="6578600"/>
          <a:ext cx="24130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oneCellAnchor>
    <xdr:from>
      <xdr:col>16</xdr:col>
      <xdr:colOff>38100</xdr:colOff>
      <xdr:row>25</xdr:row>
      <xdr:rowOff>190500</xdr:rowOff>
    </xdr:from>
    <xdr:ext cx="241300" cy="171450"/>
    <xdr:sp macro="" textlink="">
      <xdr:nvSpPr>
        <xdr:cNvPr id="7" name="Shape 11">
          <a:extLst>
            <a:ext uri="{FF2B5EF4-FFF2-40B4-BE49-F238E27FC236}">
              <a16:creationId xmlns:a16="http://schemas.microsoft.com/office/drawing/2014/main" id="{74CB45F3-9BF6-4A9A-BCDA-B1F92476CA21}"/>
            </a:ext>
          </a:extLst>
        </xdr:cNvPr>
        <xdr:cNvSpPr/>
      </xdr:nvSpPr>
      <xdr:spPr>
        <a:xfrm>
          <a:off x="6965950" y="7029450"/>
          <a:ext cx="24130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oneCellAnchor>
    <xdr:from>
      <xdr:col>17</xdr:col>
      <xdr:colOff>0</xdr:colOff>
      <xdr:row>28</xdr:row>
      <xdr:rowOff>25400</xdr:rowOff>
    </xdr:from>
    <xdr:ext cx="241300" cy="171450"/>
    <xdr:sp macro="" textlink="">
      <xdr:nvSpPr>
        <xdr:cNvPr id="8" name="Shape 11">
          <a:extLst>
            <a:ext uri="{FF2B5EF4-FFF2-40B4-BE49-F238E27FC236}">
              <a16:creationId xmlns:a16="http://schemas.microsoft.com/office/drawing/2014/main" id="{2271EE10-50BA-4684-8584-26E882AEAC93}"/>
            </a:ext>
          </a:extLst>
        </xdr:cNvPr>
        <xdr:cNvSpPr/>
      </xdr:nvSpPr>
      <xdr:spPr>
        <a:xfrm>
          <a:off x="6972300" y="7620000"/>
          <a:ext cx="24130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twoCellAnchor>
    <xdr:from>
      <xdr:col>11</xdr:col>
      <xdr:colOff>0</xdr:colOff>
      <xdr:row>29</xdr:row>
      <xdr:rowOff>6350</xdr:rowOff>
    </xdr:from>
    <xdr:to>
      <xdr:col>13</xdr:col>
      <xdr:colOff>425450</xdr:colOff>
      <xdr:row>30</xdr:row>
      <xdr:rowOff>1588</xdr:rowOff>
    </xdr:to>
    <xdr:cxnSp macro="">
      <xdr:nvCxnSpPr>
        <xdr:cNvPr id="9" name="直線コネクタ 8">
          <a:extLst>
            <a:ext uri="{FF2B5EF4-FFF2-40B4-BE49-F238E27FC236}">
              <a16:creationId xmlns:a16="http://schemas.microsoft.com/office/drawing/2014/main" id="{E9914F48-0A65-42C6-B622-788EA2433D22}"/>
            </a:ext>
          </a:extLst>
        </xdr:cNvPr>
        <xdr:cNvCxnSpPr/>
      </xdr:nvCxnSpPr>
      <xdr:spPr>
        <a:xfrm flipH="1">
          <a:off x="4146550" y="7943850"/>
          <a:ext cx="1498600" cy="4333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16</xdr:col>
      <xdr:colOff>31750</xdr:colOff>
      <xdr:row>29</xdr:row>
      <xdr:rowOff>165100</xdr:rowOff>
    </xdr:from>
    <xdr:ext cx="241300" cy="171450"/>
    <xdr:sp macro="" textlink="">
      <xdr:nvSpPr>
        <xdr:cNvPr id="10" name="Shape 11">
          <a:extLst>
            <a:ext uri="{FF2B5EF4-FFF2-40B4-BE49-F238E27FC236}">
              <a16:creationId xmlns:a16="http://schemas.microsoft.com/office/drawing/2014/main" id="{C2400A3A-4218-40DA-BF51-517B68BF5C1D}"/>
            </a:ext>
          </a:extLst>
        </xdr:cNvPr>
        <xdr:cNvSpPr/>
      </xdr:nvSpPr>
      <xdr:spPr>
        <a:xfrm>
          <a:off x="6959600" y="8102600"/>
          <a:ext cx="241300" cy="171450"/>
        </a:xfrm>
        <a:custGeom>
          <a:avLst/>
          <a:gdLst/>
          <a:ahLst/>
          <a:cxnLst/>
          <a:rect l="0" t="0" r="0" b="0"/>
          <a:pathLst>
            <a:path w="491490" h="171450">
              <a:moveTo>
                <a:pt x="382656" y="104894"/>
              </a:moveTo>
              <a:lnTo>
                <a:pt x="328914" y="135807"/>
              </a:lnTo>
              <a:lnTo>
                <a:pt x="323286" y="140784"/>
              </a:lnTo>
              <a:lnTo>
                <a:pt x="320087" y="147333"/>
              </a:lnTo>
              <a:lnTo>
                <a:pt x="319556" y="154595"/>
              </a:lnTo>
              <a:lnTo>
                <a:pt x="321929" y="161715"/>
              </a:lnTo>
              <a:lnTo>
                <a:pt x="326961" y="167416"/>
              </a:lnTo>
              <a:lnTo>
                <a:pt x="333518" y="170653"/>
              </a:lnTo>
              <a:lnTo>
                <a:pt x="340788" y="171199"/>
              </a:lnTo>
              <a:lnTo>
                <a:pt x="347964" y="168827"/>
              </a:lnTo>
              <a:lnTo>
                <a:pt x="458305" y="105327"/>
              </a:lnTo>
              <a:lnTo>
                <a:pt x="452993" y="105327"/>
              </a:lnTo>
              <a:lnTo>
                <a:pt x="382656" y="104894"/>
              </a:lnTo>
              <a:close/>
            </a:path>
            <a:path w="491490" h="171450">
              <a:moveTo>
                <a:pt x="415385" y="86068"/>
              </a:moveTo>
              <a:lnTo>
                <a:pt x="382656" y="104894"/>
              </a:lnTo>
              <a:lnTo>
                <a:pt x="452993" y="105327"/>
              </a:lnTo>
              <a:lnTo>
                <a:pt x="453010" y="102660"/>
              </a:lnTo>
              <a:lnTo>
                <a:pt x="443468" y="102660"/>
              </a:lnTo>
              <a:lnTo>
                <a:pt x="415385" y="86068"/>
              </a:lnTo>
              <a:close/>
            </a:path>
            <a:path w="491490" h="171450">
              <a:moveTo>
                <a:pt x="341856" y="-8"/>
              </a:moveTo>
              <a:lnTo>
                <a:pt x="334565" y="442"/>
              </a:lnTo>
              <a:lnTo>
                <a:pt x="327942" y="3583"/>
              </a:lnTo>
              <a:lnTo>
                <a:pt x="322818" y="9189"/>
              </a:lnTo>
              <a:lnTo>
                <a:pt x="320351" y="16313"/>
              </a:lnTo>
              <a:lnTo>
                <a:pt x="320802" y="23603"/>
              </a:lnTo>
              <a:lnTo>
                <a:pt x="323943" y="30227"/>
              </a:lnTo>
              <a:lnTo>
                <a:pt x="329549" y="35351"/>
              </a:lnTo>
              <a:lnTo>
                <a:pt x="382763" y="66793"/>
              </a:lnTo>
              <a:lnTo>
                <a:pt x="453247" y="67228"/>
              </a:lnTo>
              <a:lnTo>
                <a:pt x="453230" y="69768"/>
              </a:lnTo>
              <a:lnTo>
                <a:pt x="453118" y="86532"/>
              </a:lnTo>
              <a:lnTo>
                <a:pt x="452993" y="105327"/>
              </a:lnTo>
              <a:lnTo>
                <a:pt x="458305" y="105327"/>
              </a:lnTo>
              <a:lnTo>
                <a:pt x="490966" y="86532"/>
              </a:lnTo>
              <a:lnTo>
                <a:pt x="348980" y="2458"/>
              </a:lnTo>
              <a:lnTo>
                <a:pt x="341856" y="-8"/>
              </a:lnTo>
              <a:close/>
            </a:path>
            <a:path w="491490" h="171450">
              <a:moveTo>
                <a:pt x="239" y="64434"/>
              </a:moveTo>
              <a:lnTo>
                <a:pt x="220" y="67228"/>
              </a:lnTo>
              <a:lnTo>
                <a:pt x="95" y="86068"/>
              </a:lnTo>
              <a:lnTo>
                <a:pt x="-15" y="102660"/>
              </a:lnTo>
              <a:lnTo>
                <a:pt x="382656" y="104894"/>
              </a:lnTo>
              <a:lnTo>
                <a:pt x="415385" y="86068"/>
              </a:lnTo>
              <a:lnTo>
                <a:pt x="382763" y="66793"/>
              </a:lnTo>
              <a:lnTo>
                <a:pt x="239" y="64434"/>
              </a:lnTo>
              <a:close/>
            </a:path>
            <a:path w="491490" h="171450">
              <a:moveTo>
                <a:pt x="443722" y="69768"/>
              </a:moveTo>
              <a:lnTo>
                <a:pt x="415385" y="86068"/>
              </a:lnTo>
              <a:lnTo>
                <a:pt x="443468" y="102660"/>
              </a:lnTo>
              <a:lnTo>
                <a:pt x="443592" y="86532"/>
              </a:lnTo>
              <a:lnTo>
                <a:pt x="443596" y="86068"/>
              </a:lnTo>
              <a:lnTo>
                <a:pt x="443722" y="69768"/>
              </a:lnTo>
              <a:close/>
            </a:path>
            <a:path w="491490" h="171450">
              <a:moveTo>
                <a:pt x="453230" y="69768"/>
              </a:moveTo>
              <a:lnTo>
                <a:pt x="443722" y="69768"/>
              </a:lnTo>
              <a:lnTo>
                <a:pt x="443596" y="86068"/>
              </a:lnTo>
              <a:lnTo>
                <a:pt x="443592" y="86532"/>
              </a:lnTo>
              <a:lnTo>
                <a:pt x="443468" y="102660"/>
              </a:lnTo>
              <a:lnTo>
                <a:pt x="453010" y="102660"/>
              </a:lnTo>
              <a:lnTo>
                <a:pt x="453121" y="86068"/>
              </a:lnTo>
              <a:lnTo>
                <a:pt x="453230" y="69768"/>
              </a:lnTo>
              <a:close/>
            </a:path>
            <a:path w="491490" h="171450">
              <a:moveTo>
                <a:pt x="382763" y="66793"/>
              </a:moveTo>
              <a:lnTo>
                <a:pt x="415385" y="86068"/>
              </a:lnTo>
              <a:lnTo>
                <a:pt x="443722" y="69768"/>
              </a:lnTo>
              <a:lnTo>
                <a:pt x="453230" y="69768"/>
              </a:lnTo>
              <a:lnTo>
                <a:pt x="453247" y="67228"/>
              </a:lnTo>
              <a:lnTo>
                <a:pt x="382763" y="66793"/>
              </a:lnTo>
              <a:close/>
            </a:path>
          </a:pathLst>
        </a:custGeom>
        <a:solidFill>
          <a:srgbClr val="000000"/>
        </a:solidFill>
      </xdr:spPr>
    </xdr:sp>
    <xdr:clientData/>
  </xdr:oneCellAnchor>
</xdr:wsDr>
</file>

<file path=xl/drawings/drawing5.xml><?xml version="1.0" encoding="utf-8"?>
<xdr:wsDr xmlns:xdr="http://schemas.openxmlformats.org/drawingml/2006/spreadsheetDrawing" xmlns:a="http://schemas.openxmlformats.org/drawingml/2006/main">
  <xdr:twoCellAnchor>
    <xdr:from>
      <xdr:col>10</xdr:col>
      <xdr:colOff>190500</xdr:colOff>
      <xdr:row>13</xdr:row>
      <xdr:rowOff>95510</xdr:rowOff>
    </xdr:from>
    <xdr:to>
      <xdr:col>23</xdr:col>
      <xdr:colOff>95250</xdr:colOff>
      <xdr:row>15</xdr:row>
      <xdr:rowOff>76349</xdr:rowOff>
    </xdr:to>
    <xdr:sp macro="" textlink="" fLocksText="0">
      <xdr:nvSpPr>
        <xdr:cNvPr id="2" name="線吹き出し 3 (枠付き) 1">
          <a:extLst>
            <a:ext uri="{FF2B5EF4-FFF2-40B4-BE49-F238E27FC236}">
              <a16:creationId xmlns:a16="http://schemas.microsoft.com/office/drawing/2014/main" id="{EE656B5A-4F20-43AA-B831-363178960CBA}"/>
            </a:ext>
          </a:extLst>
        </xdr:cNvPr>
        <xdr:cNvSpPr/>
      </xdr:nvSpPr>
      <xdr:spPr>
        <a:xfrm>
          <a:off x="3378200" y="4070610"/>
          <a:ext cx="3536950" cy="317389"/>
        </a:xfrm>
        <a:prstGeom prst="borderCallout3">
          <a:avLst>
            <a:gd name="adj1" fmla="val 49702"/>
            <a:gd name="adj2" fmla="val -126"/>
            <a:gd name="adj3" fmla="val 136912"/>
            <a:gd name="adj4" fmla="val -11539"/>
            <a:gd name="adj5" fmla="val 222890"/>
            <a:gd name="adj6" fmla="val -17343"/>
            <a:gd name="adj7" fmla="val 309858"/>
            <a:gd name="adj8" fmla="val -22504"/>
          </a:avLst>
        </a:prstGeom>
        <a:solidFill>
          <a:schemeClr val="bg1"/>
        </a:solidFill>
        <a:ln w="3175">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050">
              <a:solidFill>
                <a:schemeClr val="tx1"/>
              </a:solidFill>
              <a:latin typeface="MS UI Gothic" pitchFamily="50" charset="-128"/>
              <a:ea typeface="MS UI Gothic" pitchFamily="50" charset="-128"/>
            </a:rPr>
            <a:t>サービス提供月</a:t>
          </a:r>
          <a:r>
            <a:rPr lang="en-US" altLang="ja-JP" sz="1050">
              <a:solidFill>
                <a:schemeClr val="tx1"/>
              </a:solidFill>
              <a:latin typeface="MS UI Gothic" pitchFamily="50" charset="-128"/>
              <a:ea typeface="MS UI Gothic" pitchFamily="50" charset="-128"/>
            </a:rPr>
            <a:t>1</a:t>
          </a:r>
          <a:r>
            <a:rPr lang="ja-JP" altLang="en-US" sz="1050">
              <a:solidFill>
                <a:schemeClr val="tx1"/>
              </a:solidFill>
              <a:latin typeface="MS UI Gothic" pitchFamily="50" charset="-128"/>
              <a:ea typeface="MS UI Gothic" pitchFamily="50" charset="-128"/>
            </a:rPr>
            <a:t>ヶ月の日付と利用者について入力してください。</a:t>
          </a:r>
          <a:endParaRPr lang="en-US" altLang="ja-JP" sz="1050">
            <a:solidFill>
              <a:schemeClr val="tx1"/>
            </a:solidFill>
            <a:latin typeface="MS UI Gothic" pitchFamily="50" charset="-128"/>
            <a:ea typeface="MS UI Gothic" pitchFamily="50" charset="-128"/>
          </a:endParaRPr>
        </a:p>
      </xdr:txBody>
    </xdr:sp>
    <xdr:clientData/>
  </xdr:twoCellAnchor>
  <xdr:twoCellAnchor>
    <xdr:from>
      <xdr:col>1</xdr:col>
      <xdr:colOff>276076</xdr:colOff>
      <xdr:row>1</xdr:row>
      <xdr:rowOff>37951</xdr:rowOff>
    </xdr:from>
    <xdr:to>
      <xdr:col>6</xdr:col>
      <xdr:colOff>181008</xdr:colOff>
      <xdr:row>3</xdr:row>
      <xdr:rowOff>238385</xdr:rowOff>
    </xdr:to>
    <xdr:sp macro="" textlink="" fLocksText="0">
      <xdr:nvSpPr>
        <xdr:cNvPr id="3" name="角丸四角形 2">
          <a:extLst>
            <a:ext uri="{FF2B5EF4-FFF2-40B4-BE49-F238E27FC236}">
              <a16:creationId xmlns:a16="http://schemas.microsoft.com/office/drawing/2014/main" id="{99916733-464F-411D-AEBC-45D97FFF736E}"/>
            </a:ext>
          </a:extLst>
        </xdr:cNvPr>
        <xdr:cNvSpPr/>
      </xdr:nvSpPr>
      <xdr:spPr>
        <a:xfrm>
          <a:off x="434826" y="380851"/>
          <a:ext cx="1816282" cy="975134"/>
        </a:xfrm>
        <a:prstGeom prst="roundRect">
          <a:avLst/>
        </a:prstGeom>
        <a:solidFill>
          <a:schemeClr val="bg1"/>
        </a:solidFill>
        <a:ln w="6350">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wrap="square" lIns="91440" tIns="0" rIns="91440" bIns="0" fromWordArt="0" anchor="ctr" anchorCtr="0">
          <a:prstTxWarp prst="textNoShape">
            <a:avLst/>
          </a:prstTxWarp>
          <a:noAutofit/>
        </a:bodyPr>
        <a:lstStyle/>
        <a:p>
          <a:pPr algn="l">
            <a:lnSpc>
              <a:spcPts val="1200"/>
            </a:lnSpc>
          </a:pPr>
          <a:r>
            <a:rPr lang="ja-JP" altLang="en-US" sz="1050">
              <a:solidFill>
                <a:schemeClr val="tx1"/>
              </a:solidFill>
              <a:latin typeface="MS UI Gothic" pitchFamily="50" charset="-128"/>
              <a:ea typeface="MS UI Gothic" pitchFamily="50" charset="-128"/>
            </a:rPr>
            <a:t>静岡市障害者支援推進課</a:t>
          </a:r>
          <a:endParaRPr lang="en-US" altLang="ja-JP" sz="1050">
            <a:solidFill>
              <a:schemeClr val="tx1"/>
            </a:solidFill>
            <a:latin typeface="MS UI Gothic" pitchFamily="50" charset="-128"/>
            <a:ea typeface="MS UI Gothic" pitchFamily="50" charset="-128"/>
          </a:endParaRPr>
        </a:p>
        <a:p>
          <a:pPr algn="l">
            <a:lnSpc>
              <a:spcPts val="1300"/>
            </a:lnSpc>
          </a:pPr>
          <a:r>
            <a:rPr lang="ja-JP" altLang="en-US" sz="1050">
              <a:solidFill>
                <a:schemeClr val="tx1"/>
              </a:solidFill>
              <a:latin typeface="MS UI Gothic" pitchFamily="50" charset="-128"/>
              <a:ea typeface="MS UI Gothic" pitchFamily="50" charset="-128"/>
            </a:rPr>
            <a:t>　自立支援係　宛</a:t>
          </a:r>
          <a:endParaRPr lang="en-US" altLang="ja-JP" sz="1050">
            <a:solidFill>
              <a:schemeClr val="tx1"/>
            </a:solidFill>
            <a:latin typeface="MS UI Gothic" pitchFamily="50" charset="-128"/>
            <a:ea typeface="MS UI Gothic" pitchFamily="50" charset="-128"/>
          </a:endParaRPr>
        </a:p>
        <a:p>
          <a:pPr algn="l">
            <a:lnSpc>
              <a:spcPts val="1200"/>
            </a:lnSpc>
          </a:pPr>
          <a:endParaRPr lang="en-US" altLang="ja-JP" sz="1050">
            <a:solidFill>
              <a:schemeClr val="tx1"/>
            </a:solidFill>
            <a:latin typeface="MS UI Gothic" pitchFamily="50" charset="-128"/>
            <a:ea typeface="MS UI Gothic" pitchFamily="50" charset="-128"/>
          </a:endParaRPr>
        </a:p>
        <a:p>
          <a:pPr algn="l"/>
          <a:r>
            <a:rPr lang="en-US" altLang="ja-JP" sz="1000">
              <a:solidFill>
                <a:schemeClr val="tx1"/>
              </a:solidFill>
              <a:latin typeface="MS UI Gothic" pitchFamily="50" charset="-128"/>
              <a:ea typeface="MS UI Gothic" pitchFamily="50" charset="-128"/>
            </a:rPr>
            <a:t>※</a:t>
          </a:r>
          <a:r>
            <a:rPr lang="ja-JP" altLang="en-US" sz="1000">
              <a:solidFill>
                <a:schemeClr val="tx1"/>
              </a:solidFill>
              <a:latin typeface="MS UI Gothic" pitchFamily="50" charset="-128"/>
              <a:ea typeface="MS UI Gothic" pitchFamily="50" charset="-128"/>
            </a:rPr>
            <a:t>水色のセルに入力してください</a:t>
          </a:r>
        </a:p>
      </xdr:txBody>
    </xdr:sp>
    <xdr:clientData/>
  </xdr:twoCellAnchor>
  <xdr:twoCellAnchor>
    <xdr:from>
      <xdr:col>10</xdr:col>
      <xdr:colOff>238125</xdr:colOff>
      <xdr:row>16</xdr:row>
      <xdr:rowOff>47625</xdr:rowOff>
    </xdr:from>
    <xdr:to>
      <xdr:col>38</xdr:col>
      <xdr:colOff>190500</xdr:colOff>
      <xdr:row>18</xdr:row>
      <xdr:rowOff>225425</xdr:rowOff>
    </xdr:to>
    <xdr:grpSp>
      <xdr:nvGrpSpPr>
        <xdr:cNvPr id="4" name="グループ化 14">
          <a:extLst>
            <a:ext uri="{FF2B5EF4-FFF2-40B4-BE49-F238E27FC236}">
              <a16:creationId xmlns:a16="http://schemas.microsoft.com/office/drawing/2014/main" id="{796390A2-F5E8-4758-BEDA-BCCD6AE16565}"/>
            </a:ext>
          </a:extLst>
        </xdr:cNvPr>
        <xdr:cNvGrpSpPr>
          <a:grpSpLocks/>
        </xdr:cNvGrpSpPr>
      </xdr:nvGrpSpPr>
      <xdr:grpSpPr bwMode="auto">
        <a:xfrm>
          <a:off x="3391958" y="4810125"/>
          <a:ext cx="7657042" cy="664633"/>
          <a:chOff x="3606800" y="13754100"/>
          <a:chExt cx="8483600" cy="673100"/>
        </a:xfrm>
      </xdr:grpSpPr>
      <xdr:sp macro="" textlink="">
        <xdr:nvSpPr>
          <xdr:cNvPr id="5" name="線吹き出し 3 (枠付き) 4">
            <a:extLst>
              <a:ext uri="{FF2B5EF4-FFF2-40B4-BE49-F238E27FC236}">
                <a16:creationId xmlns:a16="http://schemas.microsoft.com/office/drawing/2014/main" id="{94A92733-7D63-913A-1580-90DA5A2972F4}"/>
              </a:ext>
            </a:extLst>
          </xdr:cNvPr>
          <xdr:cNvSpPr/>
        </xdr:nvSpPr>
        <xdr:spPr>
          <a:xfrm>
            <a:off x="3606800" y="13754100"/>
            <a:ext cx="8093221" cy="379211"/>
          </a:xfrm>
          <a:prstGeom prst="borderCallout3">
            <a:avLst>
              <a:gd name="adj1" fmla="val 30071"/>
              <a:gd name="adj2" fmla="val 203"/>
              <a:gd name="adj3" fmla="val 39312"/>
              <a:gd name="adj4" fmla="val -2291"/>
              <a:gd name="adj5" fmla="val 93937"/>
              <a:gd name="adj6" fmla="val -4211"/>
              <a:gd name="adj7" fmla="val 172943"/>
              <a:gd name="adj8" fmla="val -4945"/>
            </a:avLst>
          </a:prstGeom>
          <a:solidFill>
            <a:schemeClr val="bg1">
              <a:lumMod val="85000"/>
            </a:schemeClr>
          </a:solidFill>
          <a:ln w="1270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
                <a:solidFill>
                  <a:schemeClr val="tx1"/>
                </a:solidFill>
                <a:latin typeface="MS UI Gothic" pitchFamily="50" charset="-128"/>
                <a:ea typeface="MS UI Gothic" pitchFamily="50" charset="-128"/>
              </a:rPr>
              <a:t>月の始まりの週、終わりの週に事業所の営業日が</a:t>
            </a:r>
            <a:r>
              <a:rPr kumimoji="1" lang="en-US" altLang="ja-JP" sz="1150">
                <a:solidFill>
                  <a:schemeClr val="tx1"/>
                </a:solidFill>
                <a:latin typeface="MS UI Gothic" pitchFamily="50" charset="-128"/>
                <a:ea typeface="MS UI Gothic" pitchFamily="50" charset="-128"/>
              </a:rPr>
              <a:t>1</a:t>
            </a:r>
            <a:r>
              <a:rPr kumimoji="1" lang="ja-JP" altLang="en-US" sz="1150">
                <a:solidFill>
                  <a:schemeClr val="tx1"/>
                </a:solidFill>
                <a:latin typeface="MS UI Gothic" pitchFamily="50" charset="-128"/>
                <a:ea typeface="MS UI Gothic" pitchFamily="50" charset="-128"/>
              </a:rPr>
              <a:t>日もない場合は、日付を入れないでください（有効週数から除かれます）</a:t>
            </a:r>
            <a:endParaRPr kumimoji="1" lang="en-US" altLang="ja-JP" sz="1150">
              <a:solidFill>
                <a:schemeClr val="tx1"/>
              </a:solidFill>
              <a:latin typeface="MS UI Gothic" pitchFamily="50" charset="-128"/>
              <a:ea typeface="MS UI Gothic" pitchFamily="50" charset="-128"/>
            </a:endParaRPr>
          </a:p>
        </xdr:txBody>
      </xdr:sp>
      <xdr:sp macro="" textlink="">
        <xdr:nvSpPr>
          <xdr:cNvPr id="6" name="フリーフォーム 5">
            <a:extLst>
              <a:ext uri="{FF2B5EF4-FFF2-40B4-BE49-F238E27FC236}">
                <a16:creationId xmlns:a16="http://schemas.microsoft.com/office/drawing/2014/main" id="{FACCAB35-8887-3A6C-6835-2FC8648FB320}"/>
              </a:ext>
            </a:extLst>
          </xdr:cNvPr>
          <xdr:cNvSpPr/>
        </xdr:nvSpPr>
        <xdr:spPr>
          <a:xfrm>
            <a:off x="11738107" y="13972146"/>
            <a:ext cx="352293" cy="455054"/>
          </a:xfrm>
          <a:custGeom>
            <a:avLst/>
            <a:gdLst>
              <a:gd name="connsiteX0" fmla="*/ 0 w 457200"/>
              <a:gd name="connsiteY0" fmla="*/ 0 h 495300"/>
              <a:gd name="connsiteX1" fmla="*/ 215900 w 457200"/>
              <a:gd name="connsiteY1" fmla="*/ 127000 h 495300"/>
              <a:gd name="connsiteX2" fmla="*/ 393700 w 457200"/>
              <a:gd name="connsiteY2" fmla="*/ 304800 h 495300"/>
              <a:gd name="connsiteX3" fmla="*/ 457200 w 457200"/>
              <a:gd name="connsiteY3" fmla="*/ 495300 h 495300"/>
            </a:gdLst>
            <a:ahLst/>
            <a:cxnLst>
              <a:cxn ang="0">
                <a:pos x="connsiteX0" y="connsiteY0"/>
              </a:cxn>
              <a:cxn ang="0">
                <a:pos x="connsiteX1" y="connsiteY1"/>
              </a:cxn>
              <a:cxn ang="0">
                <a:pos x="connsiteX2" y="connsiteY2"/>
              </a:cxn>
              <a:cxn ang="0">
                <a:pos x="connsiteX3" y="connsiteY3"/>
              </a:cxn>
            </a:cxnLst>
            <a:rect l="l" t="t" r="r" b="b"/>
            <a:pathLst>
              <a:path w="457200" h="495300">
                <a:moveTo>
                  <a:pt x="0" y="0"/>
                </a:moveTo>
                <a:lnTo>
                  <a:pt x="215900" y="127000"/>
                </a:lnTo>
                <a:lnTo>
                  <a:pt x="393700" y="304800"/>
                </a:lnTo>
                <a:lnTo>
                  <a:pt x="457200" y="495300"/>
                </a:lnTo>
              </a:path>
            </a:pathLst>
          </a:custGeom>
          <a:noFill/>
          <a:ln w="635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10</xdr:col>
      <xdr:colOff>104775</xdr:colOff>
      <xdr:row>46</xdr:row>
      <xdr:rowOff>104626</xdr:rowOff>
    </xdr:from>
    <xdr:to>
      <xdr:col>23</xdr:col>
      <xdr:colOff>0</xdr:colOff>
      <xdr:row>48</xdr:row>
      <xdr:rowOff>76349</xdr:rowOff>
    </xdr:to>
    <xdr:sp macro="" textlink="" fLocksText="0">
      <xdr:nvSpPr>
        <xdr:cNvPr id="7" name="線吹き出し 3 (枠付き) 3">
          <a:extLst>
            <a:ext uri="{FF2B5EF4-FFF2-40B4-BE49-F238E27FC236}">
              <a16:creationId xmlns:a16="http://schemas.microsoft.com/office/drawing/2014/main" id="{30C8C8BB-B544-4432-9F5A-02F816B9A2DD}"/>
            </a:ext>
          </a:extLst>
        </xdr:cNvPr>
        <xdr:cNvSpPr/>
      </xdr:nvSpPr>
      <xdr:spPr>
        <a:xfrm>
          <a:off x="3292475" y="12556976"/>
          <a:ext cx="3527425" cy="479723"/>
        </a:xfrm>
        <a:prstGeom prst="borderCallout3">
          <a:avLst>
            <a:gd name="adj1" fmla="val 49702"/>
            <a:gd name="adj2" fmla="val -126"/>
            <a:gd name="adj3" fmla="val 93725"/>
            <a:gd name="adj4" fmla="val -5948"/>
            <a:gd name="adj5" fmla="val 144368"/>
            <a:gd name="adj6" fmla="val -11753"/>
            <a:gd name="adj7" fmla="val 305932"/>
            <a:gd name="adj8" fmla="val -19544"/>
          </a:avLst>
        </a:prstGeom>
        <a:solidFill>
          <a:schemeClr val="bg1"/>
        </a:solidFill>
        <a:ln w="3175">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050">
              <a:solidFill>
                <a:schemeClr val="tx1"/>
              </a:solidFill>
              <a:latin typeface="MS UI Gothic" pitchFamily="50" charset="-128"/>
              <a:ea typeface="MS UI Gothic" pitchFamily="50" charset="-128"/>
            </a:rPr>
            <a:t>サービス提供月</a:t>
          </a:r>
          <a:r>
            <a:rPr lang="en-US" altLang="ja-JP" sz="1050">
              <a:solidFill>
                <a:schemeClr val="tx1"/>
              </a:solidFill>
              <a:latin typeface="MS UI Gothic" pitchFamily="50" charset="-128"/>
              <a:ea typeface="MS UI Gothic" pitchFamily="50" charset="-128"/>
            </a:rPr>
            <a:t>1</a:t>
          </a:r>
          <a:r>
            <a:rPr lang="ja-JP" altLang="en-US" sz="1050">
              <a:solidFill>
                <a:schemeClr val="tx1"/>
              </a:solidFill>
              <a:latin typeface="MS UI Gothic" pitchFamily="50" charset="-128"/>
              <a:ea typeface="MS UI Gothic" pitchFamily="50" charset="-128"/>
            </a:rPr>
            <a:t>ヶ月の日付と利用者について入力してください。</a:t>
          </a:r>
          <a:endParaRPr lang="en-US" altLang="ja-JP" sz="1050">
            <a:solidFill>
              <a:schemeClr val="tx1"/>
            </a:solidFill>
            <a:latin typeface="MS UI Gothic" pitchFamily="50" charset="-128"/>
            <a:ea typeface="MS UI Gothic" pitchFamily="50" charset="-128"/>
          </a:endParaRPr>
        </a:p>
      </xdr:txBody>
    </xdr:sp>
    <xdr:clientData/>
  </xdr:twoCellAnchor>
  <xdr:twoCellAnchor>
    <xdr:from>
      <xdr:col>1</xdr:col>
      <xdr:colOff>295349</xdr:colOff>
      <xdr:row>35</xdr:row>
      <xdr:rowOff>48369</xdr:rowOff>
    </xdr:from>
    <xdr:to>
      <xdr:col>6</xdr:col>
      <xdr:colOff>200025</xdr:colOff>
      <xdr:row>36</xdr:row>
      <xdr:rowOff>399976</xdr:rowOff>
    </xdr:to>
    <xdr:sp macro="" textlink="" fLocksText="0">
      <xdr:nvSpPr>
        <xdr:cNvPr id="8" name="角丸四角形 4">
          <a:extLst>
            <a:ext uri="{FF2B5EF4-FFF2-40B4-BE49-F238E27FC236}">
              <a16:creationId xmlns:a16="http://schemas.microsoft.com/office/drawing/2014/main" id="{6C198D92-4001-4AFE-A6AA-77CFFAB5CDB4}"/>
            </a:ext>
          </a:extLst>
        </xdr:cNvPr>
        <xdr:cNvSpPr/>
      </xdr:nvSpPr>
      <xdr:spPr>
        <a:xfrm>
          <a:off x="454099" y="9706719"/>
          <a:ext cx="1816026" cy="459557"/>
        </a:xfrm>
        <a:prstGeom prst="roundRect">
          <a:avLst/>
        </a:prstGeom>
        <a:solidFill>
          <a:schemeClr val="bg1"/>
        </a:solidFill>
        <a:ln w="6350">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wrap="square" lIns="91440" tIns="0" rIns="91440" bIns="0" fromWordArt="0" anchor="ctr" anchorCtr="0">
          <a:prstTxWarp prst="textNoShape">
            <a:avLst/>
          </a:prstTxWarp>
          <a:noAutofit/>
        </a:bodyPr>
        <a:lstStyle/>
        <a:p>
          <a:pPr algn="l"/>
          <a:r>
            <a:rPr lang="ja-JP" altLang="en-US" sz="1100">
              <a:solidFill>
                <a:schemeClr val="tx1"/>
              </a:solidFill>
              <a:latin typeface="MS UI Gothic" pitchFamily="50" charset="-128"/>
              <a:ea typeface="MS UI Gothic" pitchFamily="50" charset="-128"/>
            </a:rPr>
            <a:t>静岡市障害者支援推進課</a:t>
          </a:r>
          <a:endParaRPr lang="en-US" altLang="ja-JP" sz="1100">
            <a:solidFill>
              <a:schemeClr val="tx1"/>
            </a:solidFill>
            <a:latin typeface="MS UI Gothic" pitchFamily="50" charset="-128"/>
            <a:ea typeface="MS UI Gothic" pitchFamily="50" charset="-128"/>
          </a:endParaRPr>
        </a:p>
        <a:p>
          <a:pPr algn="l"/>
          <a:r>
            <a:rPr lang="ja-JP" altLang="en-US" sz="1050">
              <a:solidFill>
                <a:schemeClr val="tx1"/>
              </a:solidFill>
              <a:latin typeface="MS UI Gothic" pitchFamily="50" charset="-128"/>
              <a:ea typeface="MS UI Gothic" pitchFamily="50" charset="-128"/>
            </a:rPr>
            <a:t>　</a:t>
          </a:r>
          <a:r>
            <a:rPr lang="ja-JP" altLang="en-US" sz="1100">
              <a:solidFill>
                <a:schemeClr val="tx1"/>
              </a:solidFill>
              <a:latin typeface="MS UI Gothic" pitchFamily="50" charset="-128"/>
              <a:ea typeface="MS UI Gothic" pitchFamily="50" charset="-128"/>
            </a:rPr>
            <a:t>自立支援係　宛</a:t>
          </a:r>
          <a:endParaRPr lang="en-US" altLang="ja-JP" sz="1100">
            <a:solidFill>
              <a:schemeClr val="tx1"/>
            </a:solidFill>
            <a:latin typeface="MS UI Gothic" pitchFamily="50" charset="-128"/>
            <a:ea typeface="MS UI Gothic" pitchFamily="50" charset="-128"/>
          </a:endParaRPr>
        </a:p>
        <a:p>
          <a:pPr algn="l">
            <a:lnSpc>
              <a:spcPts val="1300"/>
            </a:lnSpc>
          </a:pPr>
          <a:endParaRPr lang="en-US" altLang="ja-JP" sz="1050">
            <a:solidFill>
              <a:schemeClr val="tx1"/>
            </a:solidFill>
            <a:latin typeface="MS UI Gothic" pitchFamily="50" charset="-128"/>
            <a:ea typeface="MS UI Gothic" pitchFamily="50" charset="-128"/>
          </a:endParaRPr>
        </a:p>
        <a:p>
          <a:pPr algn="l">
            <a:lnSpc>
              <a:spcPts val="1100"/>
            </a:lnSpc>
          </a:pPr>
          <a:r>
            <a:rPr lang="en-US" altLang="ja-JP" sz="1000">
              <a:solidFill>
                <a:schemeClr val="tx1"/>
              </a:solidFill>
              <a:latin typeface="MS UI Gothic" pitchFamily="50" charset="-128"/>
              <a:ea typeface="MS UI Gothic" pitchFamily="50" charset="-128"/>
            </a:rPr>
            <a:t>※</a:t>
          </a:r>
          <a:r>
            <a:rPr lang="ja-JP" altLang="en-US" sz="1000">
              <a:solidFill>
                <a:schemeClr val="tx1"/>
              </a:solidFill>
              <a:latin typeface="MS UI Gothic" pitchFamily="50" charset="-128"/>
              <a:ea typeface="MS UI Gothic" pitchFamily="50" charset="-128"/>
            </a:rPr>
            <a:t>水色のセルに入力してください</a:t>
          </a:r>
        </a:p>
      </xdr:txBody>
    </xdr:sp>
    <xdr:clientData/>
  </xdr:twoCellAnchor>
  <xdr:twoCellAnchor>
    <xdr:from>
      <xdr:col>2</xdr:col>
      <xdr:colOff>343123</xdr:colOff>
      <xdr:row>32</xdr:row>
      <xdr:rowOff>142652</xdr:rowOff>
    </xdr:from>
    <xdr:to>
      <xdr:col>7</xdr:col>
      <xdr:colOff>295275</xdr:colOff>
      <xdr:row>34</xdr:row>
      <xdr:rowOff>104998</xdr:rowOff>
    </xdr:to>
    <xdr:sp macro="" textlink="">
      <xdr:nvSpPr>
        <xdr:cNvPr id="9" name="テキスト ボックス 5">
          <a:extLst>
            <a:ext uri="{FF2B5EF4-FFF2-40B4-BE49-F238E27FC236}">
              <a16:creationId xmlns:a16="http://schemas.microsoft.com/office/drawing/2014/main" id="{3BC3AFDC-B197-4DF6-B9A9-CF40D6AB7051}"/>
            </a:ext>
          </a:extLst>
        </xdr:cNvPr>
        <xdr:cNvSpPr txBox="1"/>
      </xdr:nvSpPr>
      <xdr:spPr>
        <a:xfrm>
          <a:off x="813023" y="9039002"/>
          <a:ext cx="1812702" cy="470346"/>
        </a:xfrm>
        <a:prstGeom prst="rect">
          <a:avLst/>
        </a:prstGeom>
        <a:solidFill>
          <a:schemeClr val="bg1"/>
        </a:solidFill>
        <a:ln w="2857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algn="ctr"/>
          <a:r>
            <a:rPr lang="en-US" altLang="ja-JP" sz="2000"/>
            <a:t>Ver.4</a:t>
          </a:r>
          <a:r>
            <a:rPr lang="en-US" altLang="ja-JP" sz="2000" baseline="0"/>
            <a:t> </a:t>
          </a:r>
          <a:r>
            <a:rPr lang="ja-JP" altLang="en-US" sz="2000"/>
            <a:t>記載例</a:t>
          </a:r>
        </a:p>
      </xdr:txBody>
    </xdr:sp>
    <xdr:clientData/>
  </xdr:twoCellAnchor>
  <xdr:twoCellAnchor>
    <xdr:from>
      <xdr:col>3</xdr:col>
      <xdr:colOff>228600</xdr:colOff>
      <xdr:row>54</xdr:row>
      <xdr:rowOff>266700</xdr:rowOff>
    </xdr:from>
    <xdr:to>
      <xdr:col>9</xdr:col>
      <xdr:colOff>76200</xdr:colOff>
      <xdr:row>58</xdr:row>
      <xdr:rowOff>104775</xdr:rowOff>
    </xdr:to>
    <xdr:sp macro="" textlink="" fLocksText="0">
      <xdr:nvSpPr>
        <xdr:cNvPr id="10" name="四角形吹き出し 6">
          <a:extLst>
            <a:ext uri="{FF2B5EF4-FFF2-40B4-BE49-F238E27FC236}">
              <a16:creationId xmlns:a16="http://schemas.microsoft.com/office/drawing/2014/main" id="{64EF5D5C-63B3-4F97-91D9-3F80F8F6DC25}"/>
            </a:ext>
          </a:extLst>
        </xdr:cNvPr>
        <xdr:cNvSpPr/>
      </xdr:nvSpPr>
      <xdr:spPr>
        <a:xfrm>
          <a:off x="1460500" y="14738350"/>
          <a:ext cx="1524000" cy="866775"/>
        </a:xfrm>
        <a:prstGeom prst="wedgeRectCallout">
          <a:avLst>
            <a:gd name="adj1" fmla="val 53866"/>
            <a:gd name="adj2" fmla="val -88137"/>
          </a:avLst>
        </a:prstGeom>
        <a:solidFill>
          <a:schemeClr val="bg1"/>
        </a:solidFill>
        <a:ln w="6350">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lstStyle/>
        <a:p>
          <a:pPr algn="l">
            <a:lnSpc>
              <a:spcPts val="1200"/>
            </a:lnSpc>
          </a:pPr>
          <a:r>
            <a:rPr lang="en-US" altLang="ja-JP" sz="1050">
              <a:solidFill>
                <a:schemeClr val="tx1"/>
              </a:solidFill>
              <a:latin typeface="MS UI Gothic" pitchFamily="50" charset="-128"/>
              <a:ea typeface="MS UI Gothic" pitchFamily="50" charset="-128"/>
            </a:rPr>
            <a:t>1</a:t>
          </a:r>
          <a:r>
            <a:rPr lang="ja-JP" altLang="en-US" sz="1050">
              <a:solidFill>
                <a:schemeClr val="tx1"/>
              </a:solidFill>
              <a:latin typeface="MS UI Gothic" pitchFamily="50" charset="-128"/>
              <a:ea typeface="MS UI Gothic" pitchFamily="50" charset="-128"/>
            </a:rPr>
            <a:t>日</a:t>
          </a:r>
          <a:r>
            <a:rPr lang="en-US" altLang="ja-JP" sz="1050">
              <a:solidFill>
                <a:schemeClr val="tx1"/>
              </a:solidFill>
              <a:latin typeface="MS UI Gothic" pitchFamily="50" charset="-128"/>
              <a:ea typeface="MS UI Gothic" pitchFamily="50" charset="-128"/>
            </a:rPr>
            <a:t>(</a:t>
          </a:r>
          <a:r>
            <a:rPr lang="ja-JP" altLang="en-US" sz="1050">
              <a:solidFill>
                <a:schemeClr val="tx1"/>
              </a:solidFill>
              <a:latin typeface="MS UI Gothic" pitchFamily="50" charset="-128"/>
              <a:ea typeface="MS UI Gothic" pitchFamily="50" charset="-128"/>
            </a:rPr>
            <a:t>日）に営業していなかった場合は何も入力しない。</a:t>
          </a:r>
          <a:endParaRPr lang="en-US" altLang="ja-JP" sz="1050">
            <a:solidFill>
              <a:schemeClr val="tx1"/>
            </a:solidFill>
            <a:latin typeface="MS UI Gothic" pitchFamily="50" charset="-128"/>
            <a:ea typeface="MS UI Gothic" pitchFamily="50" charset="-128"/>
          </a:endParaRPr>
        </a:p>
        <a:p>
          <a:pPr algn="l">
            <a:lnSpc>
              <a:spcPts val="1200"/>
            </a:lnSpc>
          </a:pPr>
          <a:r>
            <a:rPr lang="en-US" altLang="ja-JP" sz="1050">
              <a:solidFill>
                <a:schemeClr val="tx1"/>
              </a:solidFill>
              <a:latin typeface="MS UI Gothic" pitchFamily="50" charset="-128"/>
              <a:ea typeface="MS UI Gothic" pitchFamily="50" charset="-128"/>
            </a:rPr>
            <a:t>※</a:t>
          </a:r>
          <a:r>
            <a:rPr lang="ja-JP" altLang="en-US" sz="1050">
              <a:solidFill>
                <a:schemeClr val="tx1"/>
              </a:solidFill>
              <a:latin typeface="MS UI Gothic" pitchFamily="50" charset="-128"/>
              <a:ea typeface="MS UI Gothic" pitchFamily="50" charset="-128"/>
            </a:rPr>
            <a:t>営業していた場合には日付を入力する</a:t>
          </a:r>
        </a:p>
      </xdr:txBody>
    </xdr:sp>
    <xdr:clientData/>
  </xdr:twoCellAnchor>
  <xdr:twoCellAnchor>
    <xdr:from>
      <xdr:col>10</xdr:col>
      <xdr:colOff>123825</xdr:colOff>
      <xdr:row>48</xdr:row>
      <xdr:rowOff>225425</xdr:rowOff>
    </xdr:from>
    <xdr:to>
      <xdr:col>38</xdr:col>
      <xdr:colOff>180975</xdr:colOff>
      <xdr:row>51</xdr:row>
      <xdr:rowOff>219075</xdr:rowOff>
    </xdr:to>
    <xdr:grpSp>
      <xdr:nvGrpSpPr>
        <xdr:cNvPr id="11" name="グループ化 13">
          <a:extLst>
            <a:ext uri="{FF2B5EF4-FFF2-40B4-BE49-F238E27FC236}">
              <a16:creationId xmlns:a16="http://schemas.microsoft.com/office/drawing/2014/main" id="{AB91BFFA-2B4D-4784-AC0B-368E51BA08CA}"/>
            </a:ext>
          </a:extLst>
        </xdr:cNvPr>
        <xdr:cNvGrpSpPr>
          <a:grpSpLocks/>
        </xdr:cNvGrpSpPr>
      </xdr:nvGrpSpPr>
      <xdr:grpSpPr bwMode="auto">
        <a:xfrm>
          <a:off x="3277658" y="13401675"/>
          <a:ext cx="7761817" cy="755650"/>
          <a:chOff x="3606800" y="13754100"/>
          <a:chExt cx="8585200" cy="711200"/>
        </a:xfrm>
      </xdr:grpSpPr>
      <xdr:sp macro="" textlink="">
        <xdr:nvSpPr>
          <xdr:cNvPr id="12" name="線吹き出し 3 (枠付き) 11">
            <a:extLst>
              <a:ext uri="{FF2B5EF4-FFF2-40B4-BE49-F238E27FC236}">
                <a16:creationId xmlns:a16="http://schemas.microsoft.com/office/drawing/2014/main" id="{630CAD3B-A2D0-A14C-E087-06A40E16A199}"/>
              </a:ext>
            </a:extLst>
          </xdr:cNvPr>
          <xdr:cNvSpPr/>
        </xdr:nvSpPr>
        <xdr:spPr>
          <a:xfrm>
            <a:off x="3606800" y="13754100"/>
            <a:ext cx="8090266" cy="374316"/>
          </a:xfrm>
          <a:prstGeom prst="borderCallout3">
            <a:avLst>
              <a:gd name="adj1" fmla="val 30071"/>
              <a:gd name="adj2" fmla="val 203"/>
              <a:gd name="adj3" fmla="val 39312"/>
              <a:gd name="adj4" fmla="val -2291"/>
              <a:gd name="adj5" fmla="val 93937"/>
              <a:gd name="adj6" fmla="val -4211"/>
              <a:gd name="adj7" fmla="val 172943"/>
              <a:gd name="adj8" fmla="val -4945"/>
            </a:avLst>
          </a:prstGeom>
          <a:solidFill>
            <a:schemeClr val="bg1">
              <a:lumMod val="85000"/>
            </a:schemeClr>
          </a:solidFill>
          <a:ln w="1270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
                <a:solidFill>
                  <a:schemeClr val="tx1"/>
                </a:solidFill>
                <a:latin typeface="MS UI Gothic" pitchFamily="50" charset="-128"/>
                <a:ea typeface="MS UI Gothic" pitchFamily="50" charset="-128"/>
              </a:rPr>
              <a:t>月の始まりの週、終わりの週に事業所の営業日が</a:t>
            </a:r>
            <a:r>
              <a:rPr kumimoji="1" lang="en-US" altLang="ja-JP" sz="1150">
                <a:solidFill>
                  <a:schemeClr val="tx1"/>
                </a:solidFill>
                <a:latin typeface="MS UI Gothic" pitchFamily="50" charset="-128"/>
                <a:ea typeface="MS UI Gothic" pitchFamily="50" charset="-128"/>
              </a:rPr>
              <a:t>1</a:t>
            </a:r>
            <a:r>
              <a:rPr kumimoji="1" lang="ja-JP" altLang="en-US" sz="1150">
                <a:solidFill>
                  <a:schemeClr val="tx1"/>
                </a:solidFill>
                <a:latin typeface="MS UI Gothic" pitchFamily="50" charset="-128"/>
                <a:ea typeface="MS UI Gothic" pitchFamily="50" charset="-128"/>
              </a:rPr>
              <a:t>日もない場合は、日付を入れないでください（有効週数から除かれます）</a:t>
            </a:r>
            <a:endParaRPr kumimoji="1" lang="en-US" altLang="ja-JP" sz="1150">
              <a:solidFill>
                <a:schemeClr val="tx1"/>
              </a:solidFill>
              <a:latin typeface="MS UI Gothic" pitchFamily="50" charset="-128"/>
              <a:ea typeface="MS UI Gothic" pitchFamily="50" charset="-128"/>
            </a:endParaRPr>
          </a:p>
        </xdr:txBody>
      </xdr:sp>
      <xdr:sp macro="" textlink="">
        <xdr:nvSpPr>
          <xdr:cNvPr id="13" name="フリーフォーム 12">
            <a:extLst>
              <a:ext uri="{FF2B5EF4-FFF2-40B4-BE49-F238E27FC236}">
                <a16:creationId xmlns:a16="http://schemas.microsoft.com/office/drawing/2014/main" id="{A0070E9E-7B06-BFFF-0634-F4149D88F3E0}"/>
              </a:ext>
            </a:extLst>
          </xdr:cNvPr>
          <xdr:cNvSpPr/>
        </xdr:nvSpPr>
        <xdr:spPr>
          <a:xfrm>
            <a:off x="11735138" y="13969332"/>
            <a:ext cx="456862" cy="495968"/>
          </a:xfrm>
          <a:custGeom>
            <a:avLst/>
            <a:gdLst>
              <a:gd name="connsiteX0" fmla="*/ 0 w 457200"/>
              <a:gd name="connsiteY0" fmla="*/ 0 h 495300"/>
              <a:gd name="connsiteX1" fmla="*/ 215900 w 457200"/>
              <a:gd name="connsiteY1" fmla="*/ 127000 h 495300"/>
              <a:gd name="connsiteX2" fmla="*/ 393700 w 457200"/>
              <a:gd name="connsiteY2" fmla="*/ 304800 h 495300"/>
              <a:gd name="connsiteX3" fmla="*/ 457200 w 457200"/>
              <a:gd name="connsiteY3" fmla="*/ 495300 h 495300"/>
            </a:gdLst>
            <a:ahLst/>
            <a:cxnLst>
              <a:cxn ang="0">
                <a:pos x="connsiteX0" y="connsiteY0"/>
              </a:cxn>
              <a:cxn ang="0">
                <a:pos x="connsiteX1" y="connsiteY1"/>
              </a:cxn>
              <a:cxn ang="0">
                <a:pos x="connsiteX2" y="connsiteY2"/>
              </a:cxn>
              <a:cxn ang="0">
                <a:pos x="connsiteX3" y="connsiteY3"/>
              </a:cxn>
            </a:cxnLst>
            <a:rect l="l" t="t" r="r" b="b"/>
            <a:pathLst>
              <a:path w="457200" h="495300">
                <a:moveTo>
                  <a:pt x="0" y="0"/>
                </a:moveTo>
                <a:lnTo>
                  <a:pt x="215900" y="127000"/>
                </a:lnTo>
                <a:lnTo>
                  <a:pt x="393700" y="304800"/>
                </a:lnTo>
                <a:lnTo>
                  <a:pt x="457200" y="495300"/>
                </a:lnTo>
              </a:path>
            </a:pathLst>
          </a:custGeom>
          <a:noFill/>
          <a:ln w="635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39</xdr:col>
      <xdr:colOff>123825</xdr:colOff>
      <xdr:row>54</xdr:row>
      <xdr:rowOff>238125</xdr:rowOff>
    </xdr:from>
    <xdr:to>
      <xdr:col>44</xdr:col>
      <xdr:colOff>228600</xdr:colOff>
      <xdr:row>58</xdr:row>
      <xdr:rowOff>114300</xdr:rowOff>
    </xdr:to>
    <xdr:sp macro="" textlink="" fLocksText="0">
      <xdr:nvSpPr>
        <xdr:cNvPr id="14" name="四角形吹き出し 10">
          <a:extLst>
            <a:ext uri="{FF2B5EF4-FFF2-40B4-BE49-F238E27FC236}">
              <a16:creationId xmlns:a16="http://schemas.microsoft.com/office/drawing/2014/main" id="{8E47B3AB-E223-4B17-9F29-9BE4ABA57231}"/>
            </a:ext>
          </a:extLst>
        </xdr:cNvPr>
        <xdr:cNvSpPr/>
      </xdr:nvSpPr>
      <xdr:spPr>
        <a:xfrm>
          <a:off x="11414125" y="14722475"/>
          <a:ext cx="1501775" cy="892175"/>
        </a:xfrm>
        <a:prstGeom prst="wedgeRectCallout">
          <a:avLst>
            <a:gd name="adj1" fmla="val -62131"/>
            <a:gd name="adj2" fmla="val -79997"/>
          </a:avLst>
        </a:prstGeom>
        <a:solidFill>
          <a:schemeClr val="bg1"/>
        </a:solidFill>
        <a:ln w="6350">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lstStyle/>
        <a:p>
          <a:pPr algn="l">
            <a:lnSpc>
              <a:spcPts val="1200"/>
            </a:lnSpc>
          </a:pPr>
          <a:r>
            <a:rPr lang="en-US" altLang="ja-JP" sz="1050">
              <a:solidFill>
                <a:schemeClr val="tx1"/>
              </a:solidFill>
              <a:latin typeface="MS UI Gothic" pitchFamily="50" charset="-128"/>
              <a:ea typeface="MS UI Gothic" pitchFamily="50" charset="-128"/>
            </a:rPr>
            <a:t>30</a:t>
          </a:r>
          <a:r>
            <a:rPr lang="ja-JP" altLang="en-US" sz="1050">
              <a:solidFill>
                <a:schemeClr val="tx1"/>
              </a:solidFill>
              <a:latin typeface="MS UI Gothic" pitchFamily="50" charset="-128"/>
              <a:ea typeface="MS UI Gothic" pitchFamily="50" charset="-128"/>
            </a:rPr>
            <a:t>日</a:t>
          </a:r>
          <a:r>
            <a:rPr lang="en-US" altLang="ja-JP" sz="1050">
              <a:solidFill>
                <a:schemeClr val="tx1"/>
              </a:solidFill>
              <a:latin typeface="MS UI Gothic" pitchFamily="50" charset="-128"/>
              <a:ea typeface="MS UI Gothic" pitchFamily="50" charset="-128"/>
            </a:rPr>
            <a:t>(</a:t>
          </a:r>
          <a:r>
            <a:rPr lang="ja-JP" altLang="en-US" sz="1050">
              <a:solidFill>
                <a:schemeClr val="tx1"/>
              </a:solidFill>
              <a:latin typeface="MS UI Gothic" pitchFamily="50" charset="-128"/>
              <a:ea typeface="MS UI Gothic" pitchFamily="50" charset="-128"/>
            </a:rPr>
            <a:t>月）に営業していた場合は日付を入力する。</a:t>
          </a:r>
          <a:endParaRPr lang="en-US" altLang="ja-JP" sz="1050">
            <a:solidFill>
              <a:schemeClr val="tx1"/>
            </a:solidFill>
            <a:latin typeface="MS UI Gothic" pitchFamily="50" charset="-128"/>
            <a:ea typeface="MS UI Gothic" pitchFamily="50" charset="-128"/>
          </a:endParaRPr>
        </a:p>
        <a:p>
          <a:pPr algn="l">
            <a:lnSpc>
              <a:spcPts val="1200"/>
            </a:lnSpc>
          </a:pPr>
          <a:r>
            <a:rPr lang="en-US" altLang="ja-JP" sz="1050">
              <a:solidFill>
                <a:schemeClr val="tx1"/>
              </a:solidFill>
              <a:latin typeface="MS UI Gothic" pitchFamily="50" charset="-128"/>
              <a:ea typeface="MS UI Gothic" pitchFamily="50" charset="-128"/>
            </a:rPr>
            <a:t>※</a:t>
          </a:r>
          <a:r>
            <a:rPr lang="ja-JP" altLang="en-US" sz="1050">
              <a:solidFill>
                <a:schemeClr val="tx1"/>
              </a:solidFill>
              <a:latin typeface="MS UI Gothic" pitchFamily="50" charset="-128"/>
              <a:ea typeface="MS UI Gothic" pitchFamily="50" charset="-128"/>
            </a:rPr>
            <a:t>営業していて送迎実績がなかった場合は有効週数に含まれる。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1BF274F8-9392-4C1F-908B-BEB215DCAD50}"/>
            </a:ext>
          </a:extLst>
        </xdr:cNvPr>
        <xdr:cNvSpPr>
          <a:spLocks noChangeArrowheads="1"/>
        </xdr:cNvSpPr>
      </xdr:nvSpPr>
      <xdr:spPr bwMode="auto">
        <a:xfrm>
          <a:off x="1124482" y="86965"/>
          <a:ext cx="76362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81222CA-EB51-40CA-9247-0346B8DEA0AC}"/>
            </a:ext>
          </a:extLst>
        </xdr:cNvPr>
        <xdr:cNvSpPr/>
      </xdr:nvSpPr>
      <xdr:spPr>
        <a:xfrm>
          <a:off x="291521" y="20570024"/>
          <a:ext cx="1586576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3DA9D5E3-6DF4-4FAA-A36D-018D33666546}"/>
            </a:ext>
          </a:extLst>
        </xdr:cNvPr>
        <xdr:cNvSpPr/>
      </xdr:nvSpPr>
      <xdr:spPr>
        <a:xfrm>
          <a:off x="9298383" y="2542739"/>
          <a:ext cx="3239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333255D3-FEAB-4445-998C-8BCF152FF57C}"/>
            </a:ext>
          </a:extLst>
        </xdr:cNvPr>
        <xdr:cNvSpPr/>
      </xdr:nvSpPr>
      <xdr:spPr>
        <a:xfrm rot="5400000">
          <a:off x="2034485" y="7631043"/>
          <a:ext cx="392044" cy="510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1DA32FE2-C18E-4C4C-8E60-1AF4D8AABE37}"/>
            </a:ext>
          </a:extLst>
        </xdr:cNvPr>
        <xdr:cNvSpPr/>
      </xdr:nvSpPr>
      <xdr:spPr>
        <a:xfrm rot="5400000">
          <a:off x="5909641" y="7631597"/>
          <a:ext cx="392044" cy="510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5E79CD93-C64C-403F-95FE-8F3ABEF91E14}"/>
            </a:ext>
          </a:extLst>
        </xdr:cNvPr>
        <xdr:cNvSpPr/>
      </xdr:nvSpPr>
      <xdr:spPr>
        <a:xfrm rot="5400000">
          <a:off x="9770995" y="7632151"/>
          <a:ext cx="392044" cy="510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B5F01DB8-12FB-4D4F-9D07-4AC9AE942553}"/>
            </a:ext>
          </a:extLst>
        </xdr:cNvPr>
        <xdr:cNvSpPr/>
      </xdr:nvSpPr>
      <xdr:spPr>
        <a:xfrm rot="5400000">
          <a:off x="13632347" y="7646510"/>
          <a:ext cx="392044" cy="5102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7EBA1765-40CB-43E8-ADBF-62A49FCC96BE}"/>
            </a:ext>
          </a:extLst>
        </xdr:cNvPr>
        <xdr:cNvSpPr/>
      </xdr:nvSpPr>
      <xdr:spPr>
        <a:xfrm>
          <a:off x="17656175" y="206375"/>
          <a:ext cx="29097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a16="http://schemas.microsoft.com/office/drawing/2014/main" id="{EB3558E5-CAD3-4832-841A-B1E7CAD77B9E}"/>
            </a:ext>
          </a:extLst>
        </xdr:cNvPr>
        <xdr:cNvSpPr/>
      </xdr:nvSpPr>
      <xdr:spPr>
        <a:xfrm>
          <a:off x="17706975" y="1273174"/>
          <a:ext cx="4606925" cy="1181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38632</xdr:colOff>
      <xdr:row>1</xdr:row>
      <xdr:rowOff>55215</xdr:rowOff>
    </xdr:from>
    <xdr:to>
      <xdr:col>35</xdr:col>
      <xdr:colOff>194559</xdr:colOff>
      <xdr:row>3</xdr:row>
      <xdr:rowOff>277</xdr:rowOff>
    </xdr:to>
    <xdr:sp macro="" textlink="">
      <xdr:nvSpPr>
        <xdr:cNvPr id="2" name="AutoShape 1">
          <a:extLst>
            <a:ext uri="{FF2B5EF4-FFF2-40B4-BE49-F238E27FC236}">
              <a16:creationId xmlns:a16="http://schemas.microsoft.com/office/drawing/2014/main" id="{C5C0B47D-56FA-4FFF-AC00-D1C64B1E2371}"/>
            </a:ext>
          </a:extLst>
        </xdr:cNvPr>
        <xdr:cNvSpPr>
          <a:spLocks noChangeArrowheads="1"/>
        </xdr:cNvSpPr>
      </xdr:nvSpPr>
      <xdr:spPr bwMode="auto">
        <a:xfrm>
          <a:off x="1124482" y="321915"/>
          <a:ext cx="76362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77</xdr:row>
      <xdr:rowOff>199224</xdr:rowOff>
    </xdr:from>
    <xdr:to>
      <xdr:col>66</xdr:col>
      <xdr:colOff>129887</xdr:colOff>
      <xdr:row>87</xdr:row>
      <xdr:rowOff>184218</xdr:rowOff>
    </xdr:to>
    <xdr:sp macro="" textlink="">
      <xdr:nvSpPr>
        <xdr:cNvPr id="3" name="角丸四角形 2">
          <a:extLst>
            <a:ext uri="{FF2B5EF4-FFF2-40B4-BE49-F238E27FC236}">
              <a16:creationId xmlns:a16="http://schemas.microsoft.com/office/drawing/2014/main" id="{9D76D417-0020-45B9-BCD1-756B0D65CBE2}"/>
            </a:ext>
          </a:extLst>
        </xdr:cNvPr>
        <xdr:cNvSpPr/>
      </xdr:nvSpPr>
      <xdr:spPr>
        <a:xfrm>
          <a:off x="291521" y="20836724"/>
          <a:ext cx="1586576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10</xdr:row>
      <xdr:rowOff>59889</xdr:rowOff>
    </xdr:from>
    <xdr:to>
      <xdr:col>39</xdr:col>
      <xdr:colOff>90963</xdr:colOff>
      <xdr:row>11</xdr:row>
      <xdr:rowOff>162309</xdr:rowOff>
    </xdr:to>
    <xdr:sp macro="" textlink="">
      <xdr:nvSpPr>
        <xdr:cNvPr id="4" name="矢印: 下 3">
          <a:extLst>
            <a:ext uri="{FF2B5EF4-FFF2-40B4-BE49-F238E27FC236}">
              <a16:creationId xmlns:a16="http://schemas.microsoft.com/office/drawing/2014/main" id="{881A584F-F0F6-4108-91B9-C57BD1EE5EA7}"/>
            </a:ext>
          </a:extLst>
        </xdr:cNvPr>
        <xdr:cNvSpPr/>
      </xdr:nvSpPr>
      <xdr:spPr>
        <a:xfrm>
          <a:off x="9298383" y="2809439"/>
          <a:ext cx="3239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30</xdr:row>
      <xdr:rowOff>82826</xdr:rowOff>
    </xdr:from>
    <xdr:to>
      <xdr:col>9</xdr:col>
      <xdr:colOff>193261</xdr:colOff>
      <xdr:row>31</xdr:row>
      <xdr:rowOff>220870</xdr:rowOff>
    </xdr:to>
    <xdr:sp macro="" textlink="">
      <xdr:nvSpPr>
        <xdr:cNvPr id="5" name="矢印: 上向き折線 4">
          <a:extLst>
            <a:ext uri="{FF2B5EF4-FFF2-40B4-BE49-F238E27FC236}">
              <a16:creationId xmlns:a16="http://schemas.microsoft.com/office/drawing/2014/main" id="{3A4FCD10-F176-4479-A8FD-692D401CC60F}"/>
            </a:ext>
          </a:extLst>
        </xdr:cNvPr>
        <xdr:cNvSpPr/>
      </xdr:nvSpPr>
      <xdr:spPr>
        <a:xfrm rot="5400000">
          <a:off x="2034485" y="7897743"/>
          <a:ext cx="392044" cy="510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30</xdr:row>
      <xdr:rowOff>83380</xdr:rowOff>
    </xdr:from>
    <xdr:to>
      <xdr:col>25</xdr:col>
      <xdr:colOff>207617</xdr:colOff>
      <xdr:row>31</xdr:row>
      <xdr:rowOff>221424</xdr:rowOff>
    </xdr:to>
    <xdr:sp macro="" textlink="">
      <xdr:nvSpPr>
        <xdr:cNvPr id="6" name="矢印: 上向き折線 5">
          <a:extLst>
            <a:ext uri="{FF2B5EF4-FFF2-40B4-BE49-F238E27FC236}">
              <a16:creationId xmlns:a16="http://schemas.microsoft.com/office/drawing/2014/main" id="{2A52EB60-0CC6-4163-AAC5-7B1F39ED1E70}"/>
            </a:ext>
          </a:extLst>
        </xdr:cNvPr>
        <xdr:cNvSpPr/>
      </xdr:nvSpPr>
      <xdr:spPr>
        <a:xfrm rot="5400000">
          <a:off x="5909641" y="7898297"/>
          <a:ext cx="392044" cy="510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30</xdr:row>
      <xdr:rowOff>83934</xdr:rowOff>
    </xdr:from>
    <xdr:to>
      <xdr:col>41</xdr:col>
      <xdr:colOff>208171</xdr:colOff>
      <xdr:row>31</xdr:row>
      <xdr:rowOff>221978</xdr:rowOff>
    </xdr:to>
    <xdr:sp macro="" textlink="">
      <xdr:nvSpPr>
        <xdr:cNvPr id="7" name="矢印: 上向き折線 6">
          <a:extLst>
            <a:ext uri="{FF2B5EF4-FFF2-40B4-BE49-F238E27FC236}">
              <a16:creationId xmlns:a16="http://schemas.microsoft.com/office/drawing/2014/main" id="{A1BB465A-BDE0-4A89-BDC7-3F92F01476FA}"/>
            </a:ext>
          </a:extLst>
        </xdr:cNvPr>
        <xdr:cNvSpPr/>
      </xdr:nvSpPr>
      <xdr:spPr>
        <a:xfrm rot="5400000">
          <a:off x="9770995" y="7898851"/>
          <a:ext cx="392044" cy="510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30</xdr:row>
      <xdr:rowOff>98292</xdr:rowOff>
    </xdr:from>
    <xdr:to>
      <xdr:col>57</xdr:col>
      <xdr:colOff>208723</xdr:colOff>
      <xdr:row>31</xdr:row>
      <xdr:rowOff>236336</xdr:rowOff>
    </xdr:to>
    <xdr:sp macro="" textlink="">
      <xdr:nvSpPr>
        <xdr:cNvPr id="8" name="矢印: 上向き折線 7">
          <a:extLst>
            <a:ext uri="{FF2B5EF4-FFF2-40B4-BE49-F238E27FC236}">
              <a16:creationId xmlns:a16="http://schemas.microsoft.com/office/drawing/2014/main" id="{ED950A12-179E-42F9-B8DE-6D8D8E88ED09}"/>
            </a:ext>
          </a:extLst>
        </xdr:cNvPr>
        <xdr:cNvSpPr/>
      </xdr:nvSpPr>
      <xdr:spPr>
        <a:xfrm rot="5400000">
          <a:off x="13632347" y="7913210"/>
          <a:ext cx="392044" cy="5102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1</xdr:row>
      <xdr:rowOff>222250</xdr:rowOff>
    </xdr:from>
    <xdr:to>
      <xdr:col>81</xdr:col>
      <xdr:colOff>137992</xdr:colOff>
      <xdr:row>3</xdr:row>
      <xdr:rowOff>232019</xdr:rowOff>
    </xdr:to>
    <xdr:sp macro="" textlink="">
      <xdr:nvSpPr>
        <xdr:cNvPr id="9" name="角丸四角形 2">
          <a:extLst>
            <a:ext uri="{FF2B5EF4-FFF2-40B4-BE49-F238E27FC236}">
              <a16:creationId xmlns:a16="http://schemas.microsoft.com/office/drawing/2014/main" id="{D1741C07-E9B0-4645-BD60-DDC3544852AB}"/>
            </a:ext>
          </a:extLst>
        </xdr:cNvPr>
        <xdr:cNvSpPr/>
      </xdr:nvSpPr>
      <xdr:spPr>
        <a:xfrm>
          <a:off x="17656175" y="488950"/>
          <a:ext cx="29097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464BA49D-55D7-4FCE-876F-08EA3ECF9310}"/>
            </a:ext>
          </a:extLst>
        </xdr:cNvPr>
        <xdr:cNvSpPr/>
      </xdr:nvSpPr>
      <xdr:spPr>
        <a:xfrm>
          <a:off x="1956275" y="935461"/>
          <a:ext cx="72232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FC6D76B0-3AA6-4786-87E4-079B2A2DBE55}"/>
            </a:ext>
          </a:extLst>
        </xdr:cNvPr>
        <xdr:cNvSpPr/>
      </xdr:nvSpPr>
      <xdr:spPr>
        <a:xfrm>
          <a:off x="12106275" y="158260"/>
          <a:ext cx="2976442" cy="10638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4"/>
  <sheetViews>
    <sheetView zoomScale="70" zoomScaleNormal="70" workbookViewId="0">
      <selection activeCell="A2" sqref="A2:Y2"/>
    </sheetView>
  </sheetViews>
  <sheetFormatPr defaultRowHeight="12"/>
  <cols>
    <col min="1" max="1" width="2.4140625" style="1" customWidth="1"/>
    <col min="2" max="2" width="2" style="1" customWidth="1"/>
    <col min="3" max="3" width="3.9140625" style="1" customWidth="1"/>
    <col min="4" max="4" width="0.9140625" style="1" customWidth="1"/>
    <col min="5" max="5" width="3.5" style="1" customWidth="1"/>
    <col min="6" max="6" width="6.6640625" style="1" customWidth="1"/>
    <col min="7" max="7" width="17" style="1" customWidth="1"/>
    <col min="8" max="8" width="4.6640625" style="1" customWidth="1"/>
    <col min="9" max="9" width="3.33203125" style="1" customWidth="1"/>
    <col min="10" max="10" width="4.25" style="1" customWidth="1"/>
    <col min="11" max="11" width="5.75" style="1" customWidth="1"/>
    <col min="12" max="12" width="6.08203125" style="1" customWidth="1"/>
    <col min="13" max="13" width="8" style="1" customWidth="1"/>
    <col min="14" max="14" width="5.75" style="1" customWidth="1"/>
    <col min="15" max="15" width="14.6640625" style="1" customWidth="1"/>
    <col min="16" max="16" width="2" style="1" customWidth="1"/>
    <col min="17" max="17" width="0.58203125" style="1" customWidth="1"/>
    <col min="18" max="18" width="2.58203125" style="1" customWidth="1"/>
    <col min="19" max="19" width="1.33203125" style="1" customWidth="1"/>
    <col min="20" max="21" width="4.25" style="1" customWidth="1"/>
    <col min="22" max="22" width="4.4140625" style="1" customWidth="1"/>
    <col min="23" max="23" width="4.25" style="1" customWidth="1"/>
    <col min="24" max="24" width="4.4140625" style="1" customWidth="1"/>
    <col min="25" max="25" width="2.25" style="1" customWidth="1"/>
    <col min="26" max="16384" width="8.6640625" style="1"/>
  </cols>
  <sheetData>
    <row r="1" spans="1:25" ht="17.25" customHeight="1">
      <c r="A1" s="669"/>
      <c r="B1" s="669"/>
      <c r="C1" s="669"/>
      <c r="D1" s="669"/>
    </row>
    <row r="2" spans="1:25" ht="50.25" customHeight="1">
      <c r="A2" s="670" t="s">
        <v>339</v>
      </c>
      <c r="B2" s="670"/>
      <c r="C2" s="670"/>
      <c r="D2" s="670"/>
      <c r="E2" s="670"/>
      <c r="F2" s="670"/>
      <c r="G2" s="670"/>
      <c r="H2" s="670"/>
      <c r="I2" s="670"/>
      <c r="J2" s="670"/>
      <c r="K2" s="670"/>
      <c r="L2" s="670"/>
      <c r="M2" s="670"/>
      <c r="N2" s="670"/>
      <c r="O2" s="670"/>
      <c r="P2" s="670"/>
      <c r="Q2" s="670"/>
      <c r="R2" s="670"/>
      <c r="S2" s="670"/>
      <c r="T2" s="670"/>
      <c r="U2" s="670"/>
      <c r="V2" s="670"/>
      <c r="W2" s="670"/>
      <c r="X2" s="670"/>
      <c r="Y2" s="670"/>
    </row>
    <row r="3" spans="1:25" ht="25" customHeight="1">
      <c r="A3" s="671" t="s">
        <v>0</v>
      </c>
      <c r="B3" s="672"/>
      <c r="C3" s="672"/>
      <c r="D3" s="672"/>
      <c r="E3" s="672"/>
      <c r="F3" s="672"/>
      <c r="G3" s="673"/>
      <c r="H3" s="673"/>
      <c r="I3" s="673"/>
      <c r="J3" s="673"/>
      <c r="K3" s="673"/>
      <c r="L3" s="673"/>
      <c r="M3" s="674" t="s">
        <v>1</v>
      </c>
      <c r="N3" s="675"/>
      <c r="O3" s="678" t="s">
        <v>2</v>
      </c>
      <c r="P3" s="674"/>
      <c r="Q3" s="674"/>
      <c r="R3" s="674"/>
      <c r="S3" s="674"/>
      <c r="T3" s="674"/>
      <c r="U3" s="674"/>
      <c r="V3" s="674"/>
      <c r="W3" s="674"/>
      <c r="X3" s="675"/>
    </row>
    <row r="4" spans="1:25" ht="21.5" customHeight="1">
      <c r="A4" s="671" t="s">
        <v>3</v>
      </c>
      <c r="B4" s="672"/>
      <c r="C4" s="672"/>
      <c r="D4" s="672"/>
      <c r="E4" s="672"/>
      <c r="F4" s="672"/>
      <c r="G4" s="673"/>
      <c r="H4" s="673"/>
      <c r="I4" s="673"/>
      <c r="J4" s="673"/>
      <c r="K4" s="673"/>
      <c r="L4" s="673"/>
      <c r="M4" s="676"/>
      <c r="N4" s="677"/>
      <c r="O4" s="679"/>
      <c r="P4" s="676"/>
      <c r="Q4" s="676"/>
      <c r="R4" s="676"/>
      <c r="S4" s="676"/>
      <c r="T4" s="676"/>
      <c r="U4" s="676"/>
      <c r="V4" s="676"/>
      <c r="W4" s="676"/>
      <c r="X4" s="677"/>
    </row>
    <row r="5" spans="1:25" ht="56" customHeight="1">
      <c r="A5" s="654" t="s">
        <v>4</v>
      </c>
      <c r="B5" s="655"/>
      <c r="C5" s="655"/>
      <c r="D5" s="655"/>
      <c r="E5" s="655"/>
      <c r="F5" s="656"/>
      <c r="G5" s="657" t="s">
        <v>5</v>
      </c>
      <c r="H5" s="658"/>
      <c r="I5" s="657" t="s">
        <v>6</v>
      </c>
      <c r="J5" s="659"/>
      <c r="K5" s="659"/>
      <c r="L5" s="659"/>
      <c r="M5" s="656"/>
      <c r="N5" s="660" t="s">
        <v>7</v>
      </c>
      <c r="O5" s="655"/>
      <c r="P5" s="655"/>
      <c r="Q5" s="656"/>
      <c r="R5" s="661" t="s">
        <v>8</v>
      </c>
      <c r="S5" s="662"/>
      <c r="T5" s="662"/>
      <c r="U5" s="662"/>
      <c r="V5" s="662"/>
      <c r="W5" s="662"/>
      <c r="X5" s="663"/>
    </row>
    <row r="6" spans="1:25" ht="6.75" customHeight="1">
      <c r="A6" s="2"/>
      <c r="B6" s="664"/>
      <c r="C6" s="664"/>
      <c r="D6" s="664"/>
      <c r="E6" s="664"/>
      <c r="F6" s="664"/>
      <c r="G6" s="664"/>
      <c r="H6" s="664"/>
      <c r="I6" s="664"/>
      <c r="J6" s="664"/>
      <c r="K6" s="664"/>
      <c r="L6" s="664"/>
      <c r="M6" s="664"/>
      <c r="N6" s="664"/>
      <c r="O6" s="665"/>
      <c r="P6" s="666"/>
      <c r="Q6" s="667"/>
      <c r="R6" s="667"/>
      <c r="S6" s="667"/>
      <c r="T6" s="668"/>
      <c r="U6" s="668"/>
      <c r="V6" s="668"/>
      <c r="W6" s="668"/>
      <c r="X6" s="668"/>
    </row>
    <row r="7" spans="1:25" ht="18.25" customHeight="1" thickBot="1">
      <c r="A7" s="684" t="s">
        <v>9</v>
      </c>
      <c r="B7" s="684"/>
      <c r="C7" s="684"/>
      <c r="D7" s="684"/>
      <c r="E7" s="684"/>
      <c r="F7" s="684"/>
      <c r="G7" s="684"/>
      <c r="H7" s="684"/>
      <c r="I7" s="684"/>
      <c r="J7" s="684"/>
      <c r="K7" s="684"/>
      <c r="L7" s="684"/>
      <c r="M7" s="684"/>
      <c r="N7" s="684"/>
      <c r="O7" s="684"/>
      <c r="P7" s="685"/>
      <c r="Q7" s="685"/>
      <c r="R7" s="685"/>
      <c r="S7" s="685"/>
      <c r="T7" s="4" t="s">
        <v>10</v>
      </c>
      <c r="U7" s="686" t="s">
        <v>11</v>
      </c>
      <c r="V7" s="687"/>
      <c r="W7" s="5" t="s">
        <v>12</v>
      </c>
      <c r="X7" s="5" t="s">
        <v>13</v>
      </c>
    </row>
    <row r="8" spans="1:25" ht="7" customHeight="1" thickTop="1">
      <c r="A8" s="684"/>
      <c r="B8" s="684"/>
      <c r="C8" s="684"/>
      <c r="D8" s="684"/>
      <c r="E8" s="684"/>
      <c r="F8" s="684"/>
      <c r="G8" s="684"/>
      <c r="H8" s="684"/>
      <c r="I8" s="684"/>
      <c r="J8" s="684"/>
      <c r="K8" s="684"/>
      <c r="L8" s="684"/>
      <c r="M8" s="684"/>
      <c r="N8" s="684"/>
      <c r="O8" s="684"/>
      <c r="P8" s="685"/>
      <c r="Q8" s="685"/>
      <c r="R8" s="685"/>
      <c r="S8" s="685"/>
      <c r="T8" s="688" t="s">
        <v>14</v>
      </c>
      <c r="U8" s="680" t="s">
        <v>14</v>
      </c>
      <c r="V8" s="680" t="s">
        <v>14</v>
      </c>
      <c r="W8" s="680" t="s">
        <v>14</v>
      </c>
      <c r="X8" s="680" t="s">
        <v>14</v>
      </c>
    </row>
    <row r="9" spans="1:25" ht="22.25" customHeight="1">
      <c r="A9" s="682" t="s">
        <v>15</v>
      </c>
      <c r="B9" s="682"/>
      <c r="C9" s="682"/>
      <c r="D9" s="682"/>
      <c r="E9" s="682"/>
      <c r="F9" s="682"/>
      <c r="G9" s="682"/>
      <c r="H9" s="682"/>
      <c r="I9" s="682"/>
      <c r="J9" s="682"/>
      <c r="K9" s="682"/>
      <c r="L9" s="682"/>
      <c r="M9" s="682"/>
      <c r="N9" s="682"/>
      <c r="O9" s="682"/>
      <c r="P9" s="682"/>
      <c r="Q9" s="682"/>
      <c r="R9" s="682"/>
      <c r="S9" s="682"/>
      <c r="T9" s="689"/>
      <c r="U9" s="681"/>
      <c r="V9" s="681"/>
      <c r="W9" s="681"/>
      <c r="X9" s="681"/>
    </row>
    <row r="10" spans="1:25" ht="24" customHeight="1">
      <c r="A10" s="683" t="s">
        <v>16</v>
      </c>
      <c r="B10" s="683"/>
      <c r="C10" s="683"/>
      <c r="D10" s="683"/>
      <c r="E10" s="683"/>
      <c r="F10" s="683"/>
      <c r="G10" s="683"/>
      <c r="H10" s="683"/>
      <c r="I10" s="683"/>
      <c r="J10" s="683"/>
      <c r="K10" s="683"/>
      <c r="L10" s="683"/>
      <c r="M10" s="683"/>
      <c r="N10" s="683"/>
      <c r="O10" s="683"/>
      <c r="P10" s="683"/>
      <c r="Q10" s="683"/>
      <c r="R10" s="683"/>
      <c r="S10" s="683"/>
      <c r="T10" s="7"/>
      <c r="U10" s="8"/>
      <c r="V10" s="9"/>
      <c r="W10" s="9"/>
      <c r="X10" s="10"/>
    </row>
    <row r="11" spans="1:25" ht="25.75" customHeight="1">
      <c r="A11" s="683" t="s">
        <v>17</v>
      </c>
      <c r="B11" s="683"/>
      <c r="C11" s="683"/>
      <c r="D11" s="683"/>
      <c r="E11" s="683"/>
      <c r="F11" s="683"/>
      <c r="G11" s="683"/>
      <c r="H11" s="683"/>
      <c r="I11" s="683"/>
      <c r="J11" s="683"/>
      <c r="K11" s="683"/>
      <c r="L11" s="683"/>
      <c r="M11" s="683"/>
      <c r="N11" s="683"/>
      <c r="O11" s="683"/>
      <c r="P11" s="683"/>
      <c r="Q11" s="683"/>
      <c r="R11" s="683"/>
      <c r="S11" s="683"/>
      <c r="T11" s="11"/>
      <c r="U11" s="12"/>
      <c r="V11" s="10"/>
      <c r="W11" s="10"/>
      <c r="X11" s="9"/>
    </row>
    <row r="12" spans="1:25" ht="17.25" customHeight="1">
      <c r="A12" s="683" t="s">
        <v>18</v>
      </c>
      <c r="B12" s="683"/>
      <c r="C12" s="683"/>
      <c r="D12" s="683"/>
      <c r="E12" s="683"/>
      <c r="F12" s="683"/>
      <c r="G12" s="683"/>
      <c r="H12" s="683"/>
      <c r="I12" s="683"/>
      <c r="J12" s="683"/>
      <c r="K12" s="683"/>
      <c r="L12" s="683"/>
      <c r="M12" s="683"/>
      <c r="N12" s="683"/>
      <c r="O12" s="683"/>
      <c r="P12" s="683"/>
      <c r="Q12" s="683"/>
      <c r="R12" s="683"/>
      <c r="S12" s="683"/>
      <c r="T12" s="7"/>
      <c r="U12" s="8"/>
      <c r="V12" s="9"/>
      <c r="W12" s="9"/>
      <c r="X12" s="9"/>
    </row>
    <row r="13" spans="1:25" ht="17.25" customHeight="1">
      <c r="A13" s="683" t="s">
        <v>19</v>
      </c>
      <c r="B13" s="683"/>
      <c r="C13" s="683"/>
      <c r="D13" s="683"/>
      <c r="E13" s="683"/>
      <c r="F13" s="683"/>
      <c r="G13" s="683"/>
      <c r="H13" s="683"/>
      <c r="I13" s="683"/>
      <c r="J13" s="683"/>
      <c r="K13" s="683"/>
      <c r="L13" s="683"/>
      <c r="M13" s="683"/>
      <c r="N13" s="683"/>
      <c r="O13" s="683"/>
      <c r="P13" s="683"/>
      <c r="Q13" s="683"/>
      <c r="R13" s="683"/>
      <c r="S13" s="683"/>
      <c r="T13" s="7"/>
      <c r="U13" s="8"/>
      <c r="V13" s="9"/>
      <c r="W13" s="9"/>
      <c r="X13" s="9"/>
    </row>
    <row r="14" spans="1:25" ht="17.25" customHeight="1">
      <c r="A14" s="683" t="s">
        <v>20</v>
      </c>
      <c r="B14" s="683"/>
      <c r="C14" s="683"/>
      <c r="D14" s="683"/>
      <c r="E14" s="683"/>
      <c r="F14" s="683"/>
      <c r="G14" s="683"/>
      <c r="H14" s="683"/>
      <c r="I14" s="683"/>
      <c r="J14" s="683"/>
      <c r="K14" s="683"/>
      <c r="L14" s="683"/>
      <c r="M14" s="683"/>
      <c r="N14" s="683"/>
      <c r="O14" s="683"/>
      <c r="P14" s="683"/>
      <c r="Q14" s="683"/>
      <c r="R14" s="683"/>
      <c r="S14" s="683"/>
      <c r="T14" s="7"/>
      <c r="U14" s="8"/>
      <c r="V14" s="9"/>
      <c r="W14" s="9"/>
      <c r="X14" s="9"/>
    </row>
    <row r="15" spans="1:25" ht="17.25" customHeight="1">
      <c r="A15" s="683" t="s">
        <v>21</v>
      </c>
      <c r="B15" s="683"/>
      <c r="C15" s="683"/>
      <c r="D15" s="683"/>
      <c r="E15" s="683"/>
      <c r="F15" s="683"/>
      <c r="G15" s="683"/>
      <c r="H15" s="683"/>
      <c r="I15" s="683"/>
      <c r="J15" s="683"/>
      <c r="K15" s="683"/>
      <c r="L15" s="683"/>
      <c r="M15" s="683"/>
      <c r="N15" s="683"/>
      <c r="O15" s="683"/>
      <c r="P15" s="683"/>
      <c r="Q15" s="683"/>
      <c r="R15" s="683"/>
      <c r="S15" s="683"/>
      <c r="T15" s="7"/>
      <c r="U15" s="8"/>
      <c r="V15" s="9"/>
      <c r="W15" s="9"/>
      <c r="X15" s="9"/>
    </row>
    <row r="16" spans="1:25" ht="27.75" customHeight="1">
      <c r="A16" s="683" t="s">
        <v>22</v>
      </c>
      <c r="B16" s="683"/>
      <c r="C16" s="683"/>
      <c r="D16" s="683"/>
      <c r="E16" s="683"/>
      <c r="F16" s="683"/>
      <c r="G16" s="683"/>
      <c r="H16" s="683"/>
      <c r="I16" s="683"/>
      <c r="J16" s="683"/>
      <c r="K16" s="683"/>
      <c r="L16" s="683"/>
      <c r="M16" s="683"/>
      <c r="N16" s="683"/>
      <c r="O16" s="683"/>
      <c r="P16" s="683"/>
      <c r="Q16" s="683"/>
      <c r="R16" s="683"/>
      <c r="S16" s="683"/>
      <c r="T16" s="13"/>
      <c r="U16" s="8"/>
      <c r="V16" s="9"/>
      <c r="W16" s="9"/>
      <c r="X16" s="9"/>
    </row>
    <row r="17" spans="1:24" ht="17.5" customHeight="1">
      <c r="A17" s="14"/>
      <c r="B17" s="15"/>
      <c r="C17" s="15"/>
      <c r="D17" s="15"/>
      <c r="E17" s="15"/>
      <c r="F17" s="15"/>
      <c r="G17" s="15"/>
      <c r="H17" s="15"/>
      <c r="I17" s="15"/>
      <c r="J17" s="15"/>
      <c r="K17" s="15"/>
      <c r="L17" s="15"/>
      <c r="M17" s="15"/>
      <c r="N17" s="15"/>
      <c r="O17" s="15"/>
      <c r="P17" s="15"/>
      <c r="Q17" s="15"/>
      <c r="R17" s="15"/>
      <c r="S17" s="15"/>
      <c r="T17" s="690" t="s">
        <v>23</v>
      </c>
      <c r="U17" s="691" t="s">
        <v>14</v>
      </c>
      <c r="V17" s="703" t="s">
        <v>14</v>
      </c>
      <c r="W17" s="703" t="s">
        <v>14</v>
      </c>
      <c r="X17" s="703" t="s">
        <v>14</v>
      </c>
    </row>
    <row r="18" spans="1:24" ht="34.5" customHeight="1">
      <c r="A18" s="705" t="s">
        <v>24</v>
      </c>
      <c r="B18" s="706"/>
      <c r="C18" s="706"/>
      <c r="D18" s="706"/>
      <c r="E18" s="706"/>
      <c r="F18" s="706"/>
      <c r="G18" s="706"/>
      <c r="H18" s="706"/>
      <c r="I18" s="706"/>
      <c r="J18" s="18"/>
      <c r="K18" s="18"/>
      <c r="L18" s="18"/>
      <c r="M18" s="707"/>
      <c r="N18" s="707"/>
      <c r="O18" s="707"/>
      <c r="P18" s="18"/>
      <c r="Q18" s="708"/>
      <c r="R18" s="708"/>
      <c r="S18" s="17"/>
      <c r="T18" s="690"/>
      <c r="U18" s="688"/>
      <c r="V18" s="680"/>
      <c r="W18" s="680"/>
      <c r="X18" s="680"/>
    </row>
    <row r="19" spans="1:24" ht="17.25" customHeight="1">
      <c r="A19" s="705" t="s">
        <v>25</v>
      </c>
      <c r="B19" s="709"/>
      <c r="C19" s="709"/>
      <c r="D19" s="709"/>
      <c r="E19" s="709"/>
      <c r="F19" s="709"/>
      <c r="G19" s="709"/>
      <c r="H19" s="709"/>
      <c r="I19" s="709"/>
      <c r="J19" s="709"/>
      <c r="K19" s="709"/>
      <c r="L19" s="709"/>
      <c r="M19" s="709"/>
      <c r="N19" s="709"/>
      <c r="O19" s="709"/>
      <c r="P19" s="709"/>
      <c r="Q19" s="708"/>
      <c r="R19" s="708"/>
      <c r="S19" s="17"/>
      <c r="T19" s="690"/>
      <c r="U19" s="688"/>
      <c r="V19" s="680"/>
      <c r="W19" s="680"/>
      <c r="X19" s="680"/>
    </row>
    <row r="20" spans="1:24" ht="17.25" customHeight="1">
      <c r="A20" s="710"/>
      <c r="B20" s="711"/>
      <c r="C20" s="693"/>
      <c r="D20" s="695"/>
      <c r="E20" s="693"/>
      <c r="F20" s="694"/>
      <c r="G20" s="695"/>
      <c r="H20" s="678" t="s">
        <v>26</v>
      </c>
      <c r="I20" s="696"/>
      <c r="J20" s="696"/>
      <c r="K20" s="691"/>
      <c r="L20" s="697" t="s">
        <v>27</v>
      </c>
      <c r="M20" s="698"/>
      <c r="N20" s="698"/>
      <c r="O20" s="699" t="s">
        <v>28</v>
      </c>
      <c r="P20" s="700"/>
      <c r="Q20" s="708"/>
      <c r="R20" s="708"/>
      <c r="S20" s="17"/>
      <c r="T20" s="690"/>
      <c r="U20" s="688"/>
      <c r="V20" s="680"/>
      <c r="W20" s="680"/>
      <c r="X20" s="680"/>
    </row>
    <row r="21" spans="1:24" ht="18.5" customHeight="1">
      <c r="A21" s="21"/>
      <c r="B21" s="22"/>
      <c r="C21" s="712"/>
      <c r="D21" s="713"/>
      <c r="E21" s="714"/>
      <c r="F21" s="715"/>
      <c r="G21" s="716"/>
      <c r="H21" s="717" t="s">
        <v>29</v>
      </c>
      <c r="I21" s="718"/>
      <c r="J21" s="718"/>
      <c r="K21" s="689"/>
      <c r="L21" s="719" t="s">
        <v>30</v>
      </c>
      <c r="M21" s="720"/>
      <c r="N21" s="720"/>
      <c r="O21" s="701"/>
      <c r="P21" s="702"/>
      <c r="Q21" s="17"/>
      <c r="R21" s="17"/>
      <c r="S21" s="17"/>
      <c r="T21" s="690"/>
      <c r="U21" s="692"/>
      <c r="V21" s="704"/>
      <c r="W21" s="704"/>
      <c r="X21" s="704"/>
    </row>
    <row r="22" spans="1:24" ht="21" customHeight="1">
      <c r="A22" s="21"/>
      <c r="B22" s="22"/>
      <c r="C22" s="721">
        <v>-1</v>
      </c>
      <c r="D22" s="722"/>
      <c r="E22" s="723" t="s">
        <v>31</v>
      </c>
      <c r="F22" s="724"/>
      <c r="G22" s="725"/>
      <c r="H22" s="726"/>
      <c r="I22" s="727"/>
      <c r="J22" s="727"/>
      <c r="K22" s="25" t="s">
        <v>32</v>
      </c>
      <c r="L22" s="728"/>
      <c r="M22" s="729"/>
      <c r="N22" s="26" t="s">
        <v>33</v>
      </c>
      <c r="O22" s="759" t="s">
        <v>34</v>
      </c>
      <c r="P22" s="759"/>
      <c r="Q22" s="17"/>
      <c r="R22" s="17"/>
      <c r="S22" s="17"/>
      <c r="T22" s="760"/>
      <c r="U22" s="760"/>
      <c r="V22" s="761"/>
      <c r="W22" s="761"/>
      <c r="X22" s="761"/>
    </row>
    <row r="23" spans="1:24" ht="10.25" customHeight="1">
      <c r="A23" s="21"/>
      <c r="B23" s="22"/>
      <c r="C23" s="737">
        <v>-2</v>
      </c>
      <c r="D23" s="738"/>
      <c r="E23" s="741" t="s">
        <v>35</v>
      </c>
      <c r="F23" s="742"/>
      <c r="G23" s="743"/>
      <c r="H23" s="747"/>
      <c r="I23" s="748"/>
      <c r="J23" s="748"/>
      <c r="K23" s="751" t="s">
        <v>32</v>
      </c>
      <c r="L23" s="27"/>
      <c r="M23" s="28"/>
      <c r="N23" s="28"/>
      <c r="O23" s="759"/>
      <c r="P23" s="759"/>
      <c r="Q23" s="17"/>
      <c r="R23" s="17"/>
      <c r="S23" s="29"/>
      <c r="T23" s="760"/>
      <c r="U23" s="760"/>
      <c r="V23" s="761"/>
      <c r="W23" s="761"/>
      <c r="X23" s="761"/>
    </row>
    <row r="24" spans="1:24" ht="10.75" customHeight="1">
      <c r="A24" s="21"/>
      <c r="B24" s="22"/>
      <c r="C24" s="739"/>
      <c r="D24" s="740"/>
      <c r="E24" s="744"/>
      <c r="F24" s="745"/>
      <c r="G24" s="746"/>
      <c r="H24" s="749"/>
      <c r="I24" s="750"/>
      <c r="J24" s="750"/>
      <c r="K24" s="752"/>
      <c r="L24" s="30"/>
      <c r="M24" s="31"/>
      <c r="N24" s="31"/>
      <c r="O24" s="759"/>
      <c r="P24" s="759"/>
      <c r="Q24" s="17"/>
      <c r="R24" s="17"/>
      <c r="S24" s="29"/>
      <c r="T24" s="760"/>
      <c r="U24" s="760"/>
      <c r="V24" s="761"/>
      <c r="W24" s="761"/>
      <c r="X24" s="761"/>
    </row>
    <row r="25" spans="1:24" ht="34.25" customHeight="1">
      <c r="A25" s="21"/>
      <c r="B25" s="22"/>
      <c r="C25" s="737">
        <v>-3</v>
      </c>
      <c r="D25" s="738"/>
      <c r="E25" s="753" t="s">
        <v>36</v>
      </c>
      <c r="F25" s="754"/>
      <c r="G25" s="755"/>
      <c r="H25" s="747"/>
      <c r="I25" s="748"/>
      <c r="J25" s="748"/>
      <c r="K25" s="751" t="s">
        <v>32</v>
      </c>
      <c r="L25" s="32"/>
      <c r="M25" s="33"/>
      <c r="N25" s="33"/>
      <c r="O25" s="683" t="s">
        <v>37</v>
      </c>
      <c r="P25" s="683"/>
      <c r="Q25" s="17"/>
      <c r="R25" s="17"/>
      <c r="S25" s="34"/>
      <c r="T25" s="730"/>
      <c r="U25" s="731"/>
      <c r="V25" s="733"/>
      <c r="W25" s="735"/>
      <c r="X25" s="735"/>
    </row>
    <row r="26" spans="1:24" ht="11.75" customHeight="1">
      <c r="A26" s="21"/>
      <c r="B26" s="22"/>
      <c r="C26" s="739"/>
      <c r="D26" s="740"/>
      <c r="E26" s="756"/>
      <c r="F26" s="757"/>
      <c r="G26" s="758"/>
      <c r="H26" s="749"/>
      <c r="I26" s="750"/>
      <c r="J26" s="750"/>
      <c r="K26" s="752"/>
      <c r="L26" s="35"/>
      <c r="M26" s="36"/>
      <c r="N26" s="36"/>
      <c r="O26" s="683"/>
      <c r="P26" s="683"/>
      <c r="Q26" s="29"/>
      <c r="R26" s="29"/>
      <c r="S26" s="37"/>
      <c r="T26" s="681"/>
      <c r="U26" s="732"/>
      <c r="V26" s="734"/>
      <c r="W26" s="736"/>
      <c r="X26" s="736"/>
    </row>
    <row r="27" spans="1:24" ht="14.25" customHeight="1">
      <c r="A27" s="21"/>
      <c r="B27" s="22"/>
      <c r="C27" s="737">
        <v>-4</v>
      </c>
      <c r="D27" s="738"/>
      <c r="E27" s="753" t="s">
        <v>38</v>
      </c>
      <c r="F27" s="754"/>
      <c r="G27" s="755"/>
      <c r="H27" s="768"/>
      <c r="I27" s="769"/>
      <c r="J27" s="769"/>
      <c r="K27" s="770"/>
      <c r="L27" s="774"/>
      <c r="M27" s="775"/>
      <c r="N27" s="674" t="s">
        <v>33</v>
      </c>
      <c r="O27" s="759" t="s">
        <v>39</v>
      </c>
      <c r="P27" s="759"/>
      <c r="Q27" s="29"/>
      <c r="R27" s="29"/>
      <c r="S27" s="38"/>
      <c r="T27" s="678"/>
      <c r="U27" s="678"/>
      <c r="V27" s="733"/>
      <c r="W27" s="735"/>
      <c r="X27" s="735"/>
    </row>
    <row r="28" spans="1:24" ht="27" customHeight="1">
      <c r="A28" s="21"/>
      <c r="B28" s="22"/>
      <c r="C28" s="763"/>
      <c r="D28" s="764"/>
      <c r="E28" s="765"/>
      <c r="F28" s="766"/>
      <c r="G28" s="767"/>
      <c r="H28" s="771"/>
      <c r="I28" s="772"/>
      <c r="J28" s="772"/>
      <c r="K28" s="773"/>
      <c r="L28" s="776"/>
      <c r="M28" s="777"/>
      <c r="N28" s="778"/>
      <c r="O28" s="759"/>
      <c r="P28" s="759"/>
      <c r="Q28" s="39"/>
      <c r="R28" s="39"/>
      <c r="S28" s="38"/>
      <c r="T28" s="717"/>
      <c r="U28" s="717"/>
      <c r="V28" s="734"/>
      <c r="W28" s="736"/>
      <c r="X28" s="736"/>
    </row>
    <row r="29" spans="1:24" ht="10.5" customHeight="1">
      <c r="A29" s="21"/>
      <c r="B29" s="40"/>
      <c r="C29" s="41"/>
      <c r="D29" s="41"/>
      <c r="E29" s="42"/>
      <c r="F29" s="42"/>
      <c r="G29" s="42"/>
      <c r="H29" s="43"/>
      <c r="I29" s="43"/>
      <c r="J29" s="43"/>
      <c r="K29" s="43"/>
      <c r="L29" s="44"/>
      <c r="M29" s="44"/>
      <c r="N29" s="45"/>
      <c r="O29" s="46"/>
      <c r="P29" s="46"/>
      <c r="Q29" s="39"/>
      <c r="R29" s="39"/>
      <c r="S29" s="38"/>
      <c r="T29" s="47" t="s">
        <v>23</v>
      </c>
      <c r="U29" s="48"/>
      <c r="V29" s="47" t="s">
        <v>23</v>
      </c>
      <c r="W29" s="47" t="s">
        <v>23</v>
      </c>
      <c r="X29" s="47" t="s">
        <v>23</v>
      </c>
    </row>
    <row r="30" spans="1:24" ht="27" customHeight="1">
      <c r="A30" s="21" t="s">
        <v>40</v>
      </c>
      <c r="B30" s="40"/>
      <c r="C30" s="762" t="s">
        <v>41</v>
      </c>
      <c r="D30" s="762"/>
      <c r="E30" s="762"/>
      <c r="F30" s="762"/>
      <c r="G30" s="762"/>
      <c r="H30" s="762"/>
      <c r="I30" s="762"/>
      <c r="J30" s="762"/>
      <c r="K30" s="762"/>
      <c r="L30" s="762"/>
      <c r="M30" s="762"/>
      <c r="N30" s="762"/>
      <c r="O30" s="762"/>
      <c r="P30" s="762"/>
      <c r="Q30" s="39"/>
      <c r="R30" s="39"/>
      <c r="S30" s="38"/>
      <c r="T30" s="49"/>
      <c r="U30" s="50"/>
      <c r="V30" s="51"/>
      <c r="W30" s="50"/>
      <c r="X30" s="50"/>
    </row>
    <row r="31" spans="1:24" ht="26" customHeight="1">
      <c r="A31" s="21" t="s">
        <v>42</v>
      </c>
      <c r="B31" s="17" t="s">
        <v>43</v>
      </c>
      <c r="C31" s="706" t="s">
        <v>44</v>
      </c>
      <c r="D31" s="706"/>
      <c r="E31" s="706"/>
      <c r="F31" s="706"/>
      <c r="G31" s="706"/>
      <c r="H31" s="706"/>
      <c r="I31" s="706"/>
      <c r="J31" s="706"/>
      <c r="K31" s="706"/>
      <c r="L31" s="706"/>
      <c r="M31" s="706"/>
      <c r="N31" s="706"/>
      <c r="O31" s="706"/>
      <c r="P31" s="706"/>
      <c r="Q31" s="29"/>
      <c r="R31" s="29"/>
      <c r="S31" s="38"/>
      <c r="T31" s="49"/>
      <c r="U31" s="50"/>
      <c r="V31" s="51"/>
      <c r="W31" s="50"/>
      <c r="X31" s="50"/>
    </row>
    <row r="32" spans="1:24" ht="26" customHeight="1">
      <c r="A32" s="52"/>
      <c r="B32" s="17" t="s">
        <v>45</v>
      </c>
      <c r="C32" s="708" t="s">
        <v>46</v>
      </c>
      <c r="D32" s="708"/>
      <c r="E32" s="708"/>
      <c r="F32" s="708"/>
      <c r="G32" s="708"/>
      <c r="H32" s="708"/>
      <c r="I32" s="708"/>
      <c r="J32" s="708"/>
      <c r="K32" s="708"/>
      <c r="L32" s="708"/>
      <c r="M32" s="708"/>
      <c r="N32" s="708"/>
      <c r="O32" s="708"/>
      <c r="P32" s="708"/>
      <c r="Q32" s="53"/>
      <c r="R32" s="53"/>
      <c r="S32" s="38"/>
      <c r="T32" s="50"/>
      <c r="U32" s="50"/>
      <c r="V32" s="50"/>
      <c r="W32" s="50"/>
      <c r="X32" s="51"/>
    </row>
    <row r="33" spans="1:24" ht="10" customHeight="1" thickBot="1">
      <c r="A33" s="52"/>
      <c r="B33" s="53"/>
      <c r="C33" s="18"/>
      <c r="D33" s="18"/>
      <c r="E33" s="18"/>
      <c r="F33" s="18"/>
      <c r="G33" s="18"/>
      <c r="H33" s="18"/>
      <c r="I33" s="18"/>
      <c r="J33" s="18"/>
      <c r="K33" s="18"/>
      <c r="L33" s="18"/>
      <c r="M33" s="18"/>
      <c r="N33" s="18"/>
      <c r="O33" s="18"/>
      <c r="P33" s="18"/>
      <c r="Q33" s="53"/>
      <c r="R33" s="53"/>
      <c r="S33" s="53"/>
      <c r="T33" s="703" t="s">
        <v>14</v>
      </c>
      <c r="U33" s="779"/>
      <c r="V33" s="779"/>
      <c r="W33" s="703" t="s">
        <v>14</v>
      </c>
      <c r="X33" s="703" t="s">
        <v>14</v>
      </c>
    </row>
    <row r="34" spans="1:24" ht="18" customHeight="1" thickTop="1" thickBot="1">
      <c r="A34" s="52"/>
      <c r="B34" s="53"/>
      <c r="C34" s="793" t="s">
        <v>47</v>
      </c>
      <c r="D34" s="794"/>
      <c r="E34" s="794"/>
      <c r="F34" s="795"/>
      <c r="G34" s="796"/>
      <c r="H34" s="797"/>
      <c r="I34" s="797"/>
      <c r="J34" s="797"/>
      <c r="K34" s="797"/>
      <c r="L34" s="797"/>
      <c r="M34" s="797"/>
      <c r="N34" s="797"/>
      <c r="O34" s="797"/>
      <c r="P34" s="797"/>
      <c r="Q34" s="797"/>
      <c r="R34" s="797"/>
      <c r="S34" s="53"/>
      <c r="T34" s="680"/>
      <c r="U34" s="780"/>
      <c r="V34" s="780"/>
      <c r="W34" s="680"/>
      <c r="X34" s="680"/>
    </row>
    <row r="35" spans="1:24" ht="32" customHeight="1" thickTop="1">
      <c r="A35" s="52"/>
      <c r="B35" s="53"/>
      <c r="C35" s="798" t="s">
        <v>48</v>
      </c>
      <c r="D35" s="798"/>
      <c r="E35" s="798"/>
      <c r="F35" s="798"/>
      <c r="G35" s="54"/>
      <c r="H35" s="55" t="s">
        <v>49</v>
      </c>
      <c r="I35" s="799" t="s">
        <v>50</v>
      </c>
      <c r="J35" s="685"/>
      <c r="K35" s="685"/>
      <c r="L35" s="685"/>
      <c r="M35" s="800"/>
      <c r="N35" s="801"/>
      <c r="O35" s="56" t="s">
        <v>51</v>
      </c>
      <c r="P35" s="685"/>
      <c r="Q35" s="685"/>
      <c r="R35" s="685"/>
      <c r="S35" s="53"/>
      <c r="T35" s="680"/>
      <c r="U35" s="780"/>
      <c r="V35" s="780"/>
      <c r="W35" s="680"/>
      <c r="X35" s="680"/>
    </row>
    <row r="36" spans="1:24" ht="8" customHeight="1">
      <c r="A36" s="52"/>
      <c r="B36" s="53"/>
      <c r="C36" s="57"/>
      <c r="D36" s="57"/>
      <c r="E36" s="57"/>
      <c r="F36" s="57"/>
      <c r="G36" s="58"/>
      <c r="H36" s="57"/>
      <c r="I36" s="57"/>
      <c r="J36" s="57"/>
      <c r="K36" s="57"/>
      <c r="L36" s="57"/>
      <c r="M36" s="18"/>
      <c r="N36" s="57"/>
      <c r="O36" s="18"/>
      <c r="P36" s="57"/>
      <c r="Q36" s="57"/>
      <c r="R36" s="57"/>
      <c r="S36" s="53"/>
      <c r="T36" s="680"/>
      <c r="U36" s="780"/>
      <c r="V36" s="780"/>
      <c r="W36" s="680"/>
      <c r="X36" s="680"/>
    </row>
    <row r="37" spans="1:24" ht="22.5" customHeight="1">
      <c r="A37" s="52"/>
      <c r="B37" s="53"/>
      <c r="C37" s="802"/>
      <c r="D37" s="803"/>
      <c r="E37" s="803"/>
      <c r="F37" s="803"/>
      <c r="G37" s="803"/>
      <c r="H37" s="803"/>
      <c r="I37" s="804"/>
      <c r="J37" s="787" t="s">
        <v>52</v>
      </c>
      <c r="K37" s="788"/>
      <c r="L37" s="805"/>
      <c r="M37" s="787" t="s">
        <v>53</v>
      </c>
      <c r="N37" s="788"/>
      <c r="O37" s="805"/>
      <c r="P37" s="60"/>
      <c r="Q37" s="61"/>
      <c r="R37" s="61"/>
      <c r="S37" s="61"/>
      <c r="T37" s="680"/>
      <c r="U37" s="780"/>
      <c r="V37" s="780"/>
      <c r="W37" s="680"/>
      <c r="X37" s="680"/>
    </row>
    <row r="38" spans="1:24" ht="22.5" customHeight="1">
      <c r="A38" s="52"/>
      <c r="B38" s="53"/>
      <c r="C38" s="782" t="s">
        <v>54</v>
      </c>
      <c r="D38" s="783"/>
      <c r="E38" s="783"/>
      <c r="F38" s="783"/>
      <c r="G38" s="783"/>
      <c r="H38" s="786" t="s">
        <v>55</v>
      </c>
      <c r="I38" s="786"/>
      <c r="J38" s="787"/>
      <c r="K38" s="788"/>
      <c r="L38" s="59" t="s">
        <v>56</v>
      </c>
      <c r="M38" s="787"/>
      <c r="N38" s="788"/>
      <c r="O38" s="59" t="s">
        <v>56</v>
      </c>
      <c r="P38" s="60"/>
      <c r="Q38" s="61"/>
      <c r="R38" s="61"/>
      <c r="S38" s="61"/>
      <c r="T38" s="680"/>
      <c r="U38" s="780"/>
      <c r="V38" s="780"/>
      <c r="W38" s="680"/>
      <c r="X38" s="680"/>
    </row>
    <row r="39" spans="1:24" ht="22.5" customHeight="1">
      <c r="A39" s="52"/>
      <c r="B39" s="53"/>
      <c r="C39" s="784"/>
      <c r="D39" s="785"/>
      <c r="E39" s="785"/>
      <c r="F39" s="785"/>
      <c r="G39" s="785"/>
      <c r="H39" s="786" t="s">
        <v>57</v>
      </c>
      <c r="I39" s="786"/>
      <c r="J39" s="787"/>
      <c r="K39" s="788"/>
      <c r="L39" s="59" t="s">
        <v>56</v>
      </c>
      <c r="M39" s="787"/>
      <c r="N39" s="788"/>
      <c r="O39" s="59" t="s">
        <v>56</v>
      </c>
      <c r="P39" s="60"/>
      <c r="Q39" s="61"/>
      <c r="R39" s="61"/>
      <c r="S39" s="61"/>
      <c r="T39" s="680"/>
      <c r="U39" s="780"/>
      <c r="V39" s="780"/>
      <c r="W39" s="680"/>
      <c r="X39" s="680"/>
    </row>
    <row r="40" spans="1:24" ht="15.5" customHeight="1">
      <c r="A40" s="52"/>
      <c r="B40" s="53"/>
      <c r="C40" s="62"/>
      <c r="D40" s="62"/>
      <c r="E40" s="62"/>
      <c r="F40" s="62"/>
      <c r="G40" s="62"/>
      <c r="H40" s="63"/>
      <c r="I40" s="63"/>
      <c r="J40" s="63"/>
      <c r="K40" s="63"/>
      <c r="L40" s="63"/>
      <c r="M40" s="63"/>
      <c r="N40" s="63"/>
      <c r="O40" s="63"/>
      <c r="P40" s="61"/>
      <c r="Q40" s="61"/>
      <c r="R40" s="61"/>
      <c r="S40" s="61"/>
      <c r="T40" s="680"/>
      <c r="U40" s="780"/>
      <c r="V40" s="780"/>
      <c r="W40" s="680"/>
      <c r="X40" s="680"/>
    </row>
    <row r="41" spans="1:24" ht="23" customHeight="1">
      <c r="A41" s="792" t="s">
        <v>58</v>
      </c>
      <c r="B41" s="708"/>
      <c r="C41" s="708"/>
      <c r="D41" s="708"/>
      <c r="E41" s="708"/>
      <c r="F41" s="708"/>
      <c r="G41" s="708"/>
      <c r="H41" s="53"/>
      <c r="I41" s="53"/>
      <c r="J41" s="53"/>
      <c r="K41" s="53"/>
      <c r="L41" s="53"/>
      <c r="M41" s="53"/>
      <c r="N41" s="53"/>
      <c r="O41" s="53"/>
      <c r="P41" s="53"/>
      <c r="Q41" s="53"/>
      <c r="R41" s="53"/>
      <c r="S41" s="53"/>
      <c r="T41" s="681"/>
      <c r="U41" s="781"/>
      <c r="V41" s="781"/>
      <c r="W41" s="681"/>
      <c r="X41" s="681"/>
    </row>
    <row r="42" spans="1:24" ht="27.25" customHeight="1">
      <c r="A42" s="21" t="s">
        <v>59</v>
      </c>
      <c r="B42" s="17" t="s">
        <v>43</v>
      </c>
      <c r="C42" s="706" t="s">
        <v>60</v>
      </c>
      <c r="D42" s="706"/>
      <c r="E42" s="706"/>
      <c r="F42" s="706"/>
      <c r="G42" s="706"/>
      <c r="H42" s="706"/>
      <c r="I42" s="706"/>
      <c r="J42" s="706"/>
      <c r="K42" s="706"/>
      <c r="L42" s="706"/>
      <c r="M42" s="706"/>
      <c r="N42" s="706"/>
      <c r="O42" s="706"/>
      <c r="P42" s="706"/>
      <c r="Q42" s="53"/>
      <c r="R42" s="53"/>
      <c r="S42" s="38"/>
      <c r="T42" s="49"/>
      <c r="U42" s="50"/>
      <c r="V42" s="50"/>
      <c r="W42" s="51"/>
      <c r="X42" s="50"/>
    </row>
    <row r="43" spans="1:24" ht="27.25" customHeight="1">
      <c r="A43" s="52"/>
      <c r="B43" s="17" t="s">
        <v>45</v>
      </c>
      <c r="C43" s="706" t="s">
        <v>61</v>
      </c>
      <c r="D43" s="706"/>
      <c r="E43" s="706"/>
      <c r="F43" s="706"/>
      <c r="G43" s="706"/>
      <c r="H43" s="706"/>
      <c r="I43" s="706"/>
      <c r="J43" s="706"/>
      <c r="K43" s="706"/>
      <c r="L43" s="706"/>
      <c r="M43" s="706"/>
      <c r="N43" s="706"/>
      <c r="O43" s="706"/>
      <c r="P43" s="706"/>
      <c r="Q43" s="53"/>
      <c r="R43" s="53"/>
      <c r="S43" s="38"/>
      <c r="T43" s="50"/>
      <c r="U43" s="50"/>
      <c r="V43" s="50"/>
      <c r="W43" s="50"/>
      <c r="X43" s="51"/>
    </row>
    <row r="44" spans="1:24" ht="9" customHeight="1">
      <c r="A44" s="64"/>
      <c r="B44" s="65"/>
      <c r="C44" s="65"/>
      <c r="D44" s="65"/>
      <c r="E44" s="65"/>
      <c r="F44" s="36"/>
      <c r="G44" s="36"/>
      <c r="H44" s="36"/>
      <c r="I44" s="65"/>
      <c r="J44" s="65"/>
      <c r="K44" s="65"/>
      <c r="L44" s="65"/>
      <c r="M44" s="65"/>
      <c r="N44" s="65"/>
      <c r="O44" s="65"/>
      <c r="P44" s="65"/>
      <c r="Q44" s="65"/>
      <c r="R44" s="65"/>
      <c r="S44" s="65"/>
      <c r="T44" s="3"/>
      <c r="U44" s="3"/>
      <c r="V44" s="3"/>
      <c r="W44" s="3"/>
      <c r="X44" s="66"/>
    </row>
    <row r="45" spans="1:24" ht="12.5" customHeight="1">
      <c r="A45" s="67"/>
      <c r="B45" s="67"/>
      <c r="C45" s="67"/>
      <c r="D45" s="67"/>
      <c r="E45" s="67"/>
      <c r="F45" s="33"/>
      <c r="G45" s="33"/>
      <c r="H45" s="33"/>
      <c r="I45" s="67"/>
      <c r="J45" s="67"/>
      <c r="K45" s="67"/>
      <c r="L45" s="67"/>
      <c r="M45" s="67"/>
      <c r="N45" s="67"/>
      <c r="O45" s="67"/>
      <c r="P45" s="67"/>
      <c r="Q45" s="67"/>
      <c r="R45" s="67"/>
      <c r="S45" s="68"/>
      <c r="T45" s="68"/>
      <c r="U45" s="68"/>
      <c r="V45" s="68"/>
      <c r="W45" s="68"/>
      <c r="X45" s="68"/>
    </row>
    <row r="46" spans="1:24" ht="15" customHeight="1">
      <c r="A46" s="706" t="s">
        <v>62</v>
      </c>
      <c r="B46" s="706"/>
      <c r="C46" s="706"/>
      <c r="D46" s="53"/>
      <c r="E46" s="53"/>
      <c r="F46" s="53"/>
      <c r="G46" s="53"/>
      <c r="H46" s="53"/>
      <c r="I46" s="53"/>
      <c r="J46" s="53"/>
      <c r="K46" s="53"/>
      <c r="L46" s="53"/>
      <c r="M46" s="53"/>
      <c r="N46" s="53"/>
      <c r="O46" s="53"/>
      <c r="P46" s="53"/>
      <c r="Q46" s="53"/>
      <c r="R46" s="53"/>
      <c r="S46" s="53"/>
      <c r="T46" s="53"/>
      <c r="U46" s="53"/>
      <c r="V46" s="53"/>
      <c r="W46" s="53"/>
      <c r="X46" s="53"/>
    </row>
    <row r="47" spans="1:24" ht="15" customHeight="1">
      <c r="A47" s="69">
        <v>1</v>
      </c>
      <c r="B47" s="706" t="s">
        <v>63</v>
      </c>
      <c r="C47" s="706"/>
      <c r="D47" s="706"/>
      <c r="E47" s="706"/>
      <c r="F47" s="706"/>
      <c r="G47" s="706"/>
      <c r="H47" s="706"/>
      <c r="I47" s="706"/>
      <c r="J47" s="706"/>
      <c r="K47" s="706"/>
      <c r="L47" s="706"/>
      <c r="M47" s="706"/>
      <c r="N47" s="706"/>
      <c r="O47" s="706"/>
      <c r="P47" s="706"/>
      <c r="Q47" s="706"/>
      <c r="R47" s="706"/>
      <c r="S47" s="706"/>
      <c r="T47" s="706"/>
      <c r="U47" s="706"/>
      <c r="V47" s="706"/>
      <c r="W47" s="706"/>
      <c r="X47" s="706"/>
    </row>
    <row r="48" spans="1:24" ht="29.5" customHeight="1">
      <c r="A48" s="70">
        <v>2</v>
      </c>
      <c r="B48" s="789" t="s">
        <v>64</v>
      </c>
      <c r="C48" s="789"/>
      <c r="D48" s="789"/>
      <c r="E48" s="789"/>
      <c r="F48" s="789"/>
      <c r="G48" s="789"/>
      <c r="H48" s="789"/>
      <c r="I48" s="789"/>
      <c r="J48" s="789"/>
      <c r="K48" s="789"/>
      <c r="L48" s="789"/>
      <c r="M48" s="789"/>
      <c r="N48" s="789"/>
      <c r="O48" s="789"/>
      <c r="P48" s="789"/>
      <c r="Q48" s="789"/>
      <c r="R48" s="789"/>
      <c r="S48" s="789"/>
      <c r="T48" s="789"/>
      <c r="U48" s="789"/>
      <c r="V48" s="789"/>
      <c r="W48" s="789"/>
      <c r="X48" s="789"/>
    </row>
    <row r="49" spans="1:25" ht="15" customHeight="1">
      <c r="A49" s="71">
        <v>3</v>
      </c>
      <c r="B49" s="790" t="s">
        <v>65</v>
      </c>
      <c r="C49" s="706"/>
      <c r="D49" s="706"/>
      <c r="E49" s="706"/>
      <c r="F49" s="706"/>
      <c r="G49" s="706"/>
      <c r="H49" s="706"/>
      <c r="I49" s="706"/>
      <c r="J49" s="706"/>
      <c r="K49" s="706"/>
      <c r="L49" s="706"/>
      <c r="M49" s="706"/>
      <c r="N49" s="706"/>
      <c r="O49" s="706"/>
      <c r="P49" s="706"/>
      <c r="Q49" s="706"/>
      <c r="R49" s="706"/>
      <c r="S49" s="706"/>
      <c r="T49" s="706"/>
      <c r="U49" s="706"/>
      <c r="V49" s="706"/>
      <c r="W49" s="706"/>
      <c r="X49" s="706"/>
      <c r="Y49" s="53"/>
    </row>
    <row r="50" spans="1:25" ht="41.5" customHeight="1">
      <c r="A50" s="72">
        <v>4</v>
      </c>
      <c r="B50" s="706" t="s">
        <v>66</v>
      </c>
      <c r="C50" s="791"/>
      <c r="D50" s="791"/>
      <c r="E50" s="791"/>
      <c r="F50" s="791"/>
      <c r="G50" s="791"/>
      <c r="H50" s="791"/>
      <c r="I50" s="791"/>
      <c r="J50" s="791"/>
      <c r="K50" s="791"/>
      <c r="L50" s="791"/>
      <c r="M50" s="791"/>
      <c r="N50" s="791"/>
      <c r="O50" s="791"/>
      <c r="P50" s="791"/>
      <c r="Q50" s="791"/>
      <c r="R50" s="791"/>
      <c r="S50" s="791"/>
      <c r="T50" s="791"/>
      <c r="U50" s="791"/>
      <c r="V50" s="791"/>
      <c r="W50" s="791"/>
      <c r="X50" s="791"/>
    </row>
    <row r="51" spans="1:25" ht="61" customHeight="1"/>
    <row r="52" spans="1:25" ht="34" customHeight="1">
      <c r="A52" s="73"/>
    </row>
    <row r="53" spans="1:25" ht="336.25" customHeight="1">
      <c r="A53" s="74"/>
    </row>
    <row r="54" spans="1:25" ht="68" customHeight="1"/>
  </sheetData>
  <mergeCells count="118">
    <mergeCell ref="A46:C46"/>
    <mergeCell ref="B47:X47"/>
    <mergeCell ref="B48:X48"/>
    <mergeCell ref="B49:X49"/>
    <mergeCell ref="B50:X50"/>
    <mergeCell ref="H39:I39"/>
    <mergeCell ref="J39:K39"/>
    <mergeCell ref="M39:N39"/>
    <mergeCell ref="A41:G41"/>
    <mergeCell ref="C42:P42"/>
    <mergeCell ref="C43:P43"/>
    <mergeCell ref="X33:X41"/>
    <mergeCell ref="C34:F34"/>
    <mergeCell ref="G34:R34"/>
    <mergeCell ref="C35:F35"/>
    <mergeCell ref="I35:L35"/>
    <mergeCell ref="M35:N35"/>
    <mergeCell ref="P35:R35"/>
    <mergeCell ref="C37:I37"/>
    <mergeCell ref="J37:L37"/>
    <mergeCell ref="M37:O37"/>
    <mergeCell ref="C31:P31"/>
    <mergeCell ref="C32:P32"/>
    <mergeCell ref="T33:T41"/>
    <mergeCell ref="U33:U41"/>
    <mergeCell ref="V33:V41"/>
    <mergeCell ref="W33:W41"/>
    <mergeCell ref="C38:G39"/>
    <mergeCell ref="H38:I38"/>
    <mergeCell ref="J38:K38"/>
    <mergeCell ref="M38:N38"/>
    <mergeCell ref="T27:T28"/>
    <mergeCell ref="U27:U28"/>
    <mergeCell ref="V27:V28"/>
    <mergeCell ref="W27:W28"/>
    <mergeCell ref="X27:X28"/>
    <mergeCell ref="C30:P30"/>
    <mergeCell ref="C27:D28"/>
    <mergeCell ref="E27:G28"/>
    <mergeCell ref="H27:K28"/>
    <mergeCell ref="L27:M28"/>
    <mergeCell ref="N27:N28"/>
    <mergeCell ref="O27:P28"/>
    <mergeCell ref="W25:W26"/>
    <mergeCell ref="X25:X26"/>
    <mergeCell ref="C23:D24"/>
    <mergeCell ref="E23:G24"/>
    <mergeCell ref="H23:J24"/>
    <mergeCell ref="K23:K24"/>
    <mergeCell ref="C25:D26"/>
    <mergeCell ref="E25:G26"/>
    <mergeCell ref="H25:J26"/>
    <mergeCell ref="K25:K26"/>
    <mergeCell ref="O22:P24"/>
    <mergeCell ref="T22:T24"/>
    <mergeCell ref="U22:U24"/>
    <mergeCell ref="V22:V24"/>
    <mergeCell ref="W22:W24"/>
    <mergeCell ref="X22:X24"/>
    <mergeCell ref="C22:D22"/>
    <mergeCell ref="E22:G22"/>
    <mergeCell ref="H22:J22"/>
    <mergeCell ref="L22:M22"/>
    <mergeCell ref="V17:V21"/>
    <mergeCell ref="O25:P26"/>
    <mergeCell ref="T25:T26"/>
    <mergeCell ref="U25:U26"/>
    <mergeCell ref="V25:V26"/>
    <mergeCell ref="W17:W21"/>
    <mergeCell ref="X17:X21"/>
    <mergeCell ref="A18:I18"/>
    <mergeCell ref="M18:O18"/>
    <mergeCell ref="Q18:R18"/>
    <mergeCell ref="A19:P19"/>
    <mergeCell ref="Q19:R20"/>
    <mergeCell ref="A20:B20"/>
    <mergeCell ref="C20:D20"/>
    <mergeCell ref="C21:D21"/>
    <mergeCell ref="E21:G21"/>
    <mergeCell ref="H21:K21"/>
    <mergeCell ref="L21:N21"/>
    <mergeCell ref="A13:S13"/>
    <mergeCell ref="A14:S14"/>
    <mergeCell ref="A15:S15"/>
    <mergeCell ref="A16:S16"/>
    <mergeCell ref="T17:T21"/>
    <mergeCell ref="U17:U21"/>
    <mergeCell ref="E20:G20"/>
    <mergeCell ref="H20:K20"/>
    <mergeCell ref="L20:N20"/>
    <mergeCell ref="O20:P21"/>
    <mergeCell ref="W8:W9"/>
    <mergeCell ref="X8:X9"/>
    <mergeCell ref="A9:S9"/>
    <mergeCell ref="A10:S10"/>
    <mergeCell ref="A11:S11"/>
    <mergeCell ref="A12:S12"/>
    <mergeCell ref="A7:O8"/>
    <mergeCell ref="P7:S8"/>
    <mergeCell ref="U7:V7"/>
    <mergeCell ref="T8:T9"/>
    <mergeCell ref="U8:U9"/>
    <mergeCell ref="V8:V9"/>
    <mergeCell ref="A5:F5"/>
    <mergeCell ref="G5:H5"/>
    <mergeCell ref="I5:M5"/>
    <mergeCell ref="N5:Q5"/>
    <mergeCell ref="R5:X5"/>
    <mergeCell ref="B6:O6"/>
    <mergeCell ref="P6:X6"/>
    <mergeCell ref="A1:D1"/>
    <mergeCell ref="A2:Y2"/>
    <mergeCell ref="A3:F3"/>
    <mergeCell ref="G3:L3"/>
    <mergeCell ref="M3:N4"/>
    <mergeCell ref="O3:X4"/>
    <mergeCell ref="A4:F4"/>
    <mergeCell ref="G4:L4"/>
  </mergeCells>
  <phoneticPr fontId="4"/>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FD1B9-754A-4E5C-B2F9-7EF04165F992}">
  <dimension ref="A1:Y52"/>
  <sheetViews>
    <sheetView workbookViewId="0">
      <selection activeCell="A2" sqref="A2:Y2"/>
    </sheetView>
  </sheetViews>
  <sheetFormatPr defaultRowHeight="12"/>
  <cols>
    <col min="1" max="1" width="2.4140625" style="1" customWidth="1"/>
    <col min="2" max="2" width="2" style="1" customWidth="1"/>
    <col min="3" max="3" width="3.9140625" style="1" customWidth="1"/>
    <col min="4" max="4" width="0.9140625" style="1" customWidth="1"/>
    <col min="5" max="5" width="3.5" style="1" customWidth="1"/>
    <col min="6" max="6" width="6.6640625" style="1" customWidth="1"/>
    <col min="7" max="7" width="17" style="1" customWidth="1"/>
    <col min="8" max="8" width="4.6640625" style="1" customWidth="1"/>
    <col min="9" max="9" width="3.33203125" style="1" customWidth="1"/>
    <col min="10" max="10" width="4.25" style="1" customWidth="1"/>
    <col min="11" max="11" width="5.75" style="1" customWidth="1"/>
    <col min="12" max="12" width="6.08203125" style="1" customWidth="1"/>
    <col min="13" max="13" width="8" style="1" customWidth="1"/>
    <col min="14" max="14" width="5.75" style="1" customWidth="1"/>
    <col min="15" max="15" width="14.6640625" style="1" customWidth="1"/>
    <col min="16" max="16" width="2" style="1" customWidth="1"/>
    <col min="17" max="17" width="0.58203125" style="1" customWidth="1"/>
    <col min="18" max="18" width="2.58203125" style="1" customWidth="1"/>
    <col min="19" max="19" width="1.33203125" style="1" customWidth="1"/>
    <col min="20" max="21" width="4.25" style="1" customWidth="1"/>
    <col min="22" max="22" width="4.4140625" style="1" customWidth="1"/>
    <col min="23" max="23" width="4.25" style="1" customWidth="1"/>
    <col min="24" max="24" width="4.4140625" style="1" customWidth="1"/>
    <col min="25" max="25" width="2.25" style="1" customWidth="1"/>
    <col min="26" max="16384" width="8.6640625" style="1"/>
  </cols>
  <sheetData>
    <row r="1" spans="1:25" ht="17.25" customHeight="1">
      <c r="A1" s="669" t="s">
        <v>67</v>
      </c>
      <c r="B1" s="669"/>
      <c r="C1" s="669"/>
      <c r="D1" s="669"/>
    </row>
    <row r="2" spans="1:25" ht="50.25" customHeight="1">
      <c r="A2" s="670" t="s">
        <v>340</v>
      </c>
      <c r="B2" s="670"/>
      <c r="C2" s="670"/>
      <c r="D2" s="670"/>
      <c r="E2" s="670"/>
      <c r="F2" s="670"/>
      <c r="G2" s="670"/>
      <c r="H2" s="670"/>
      <c r="I2" s="670"/>
      <c r="J2" s="670"/>
      <c r="K2" s="670"/>
      <c r="L2" s="670"/>
      <c r="M2" s="670"/>
      <c r="N2" s="670"/>
      <c r="O2" s="670"/>
      <c r="P2" s="670"/>
      <c r="Q2" s="670"/>
      <c r="R2" s="670"/>
      <c r="S2" s="670"/>
      <c r="T2" s="670"/>
      <c r="U2" s="670"/>
      <c r="V2" s="670"/>
      <c r="W2" s="670"/>
      <c r="X2" s="670"/>
      <c r="Y2" s="670"/>
    </row>
    <row r="3" spans="1:25" ht="25" customHeight="1">
      <c r="A3" s="671" t="s">
        <v>0</v>
      </c>
      <c r="B3" s="672"/>
      <c r="C3" s="672"/>
      <c r="D3" s="672"/>
      <c r="E3" s="672"/>
      <c r="F3" s="672"/>
      <c r="G3" s="673"/>
      <c r="H3" s="673"/>
      <c r="I3" s="673"/>
      <c r="J3" s="673"/>
      <c r="K3" s="673"/>
      <c r="L3" s="673"/>
      <c r="M3" s="674" t="s">
        <v>1</v>
      </c>
      <c r="N3" s="675"/>
      <c r="O3" s="678" t="s">
        <v>2</v>
      </c>
      <c r="P3" s="674"/>
      <c r="Q3" s="674"/>
      <c r="R3" s="674"/>
      <c r="S3" s="674"/>
      <c r="T3" s="674"/>
      <c r="U3" s="674"/>
      <c r="V3" s="674"/>
      <c r="W3" s="674"/>
      <c r="X3" s="675"/>
    </row>
    <row r="4" spans="1:25" ht="21.5" customHeight="1">
      <c r="A4" s="671" t="s">
        <v>3</v>
      </c>
      <c r="B4" s="672"/>
      <c r="C4" s="672"/>
      <c r="D4" s="672"/>
      <c r="E4" s="672"/>
      <c r="F4" s="672"/>
      <c r="G4" s="673"/>
      <c r="H4" s="673"/>
      <c r="I4" s="673"/>
      <c r="J4" s="673"/>
      <c r="K4" s="673"/>
      <c r="L4" s="673"/>
      <c r="M4" s="676"/>
      <c r="N4" s="677"/>
      <c r="O4" s="679"/>
      <c r="P4" s="676"/>
      <c r="Q4" s="676"/>
      <c r="R4" s="676"/>
      <c r="S4" s="676"/>
      <c r="T4" s="676"/>
      <c r="U4" s="676"/>
      <c r="V4" s="676"/>
      <c r="W4" s="676"/>
      <c r="X4" s="677"/>
    </row>
    <row r="5" spans="1:25" ht="56" customHeight="1">
      <c r="A5" s="654" t="s">
        <v>4</v>
      </c>
      <c r="B5" s="655"/>
      <c r="C5" s="655"/>
      <c r="D5" s="655"/>
      <c r="E5" s="655"/>
      <c r="F5" s="656"/>
      <c r="G5" s="657" t="s">
        <v>68</v>
      </c>
      <c r="H5" s="658"/>
      <c r="I5" s="657" t="s">
        <v>69</v>
      </c>
      <c r="J5" s="659"/>
      <c r="K5" s="659"/>
      <c r="L5" s="659"/>
      <c r="M5" s="656"/>
      <c r="N5" s="660" t="s">
        <v>70</v>
      </c>
      <c r="O5" s="655"/>
      <c r="P5" s="655"/>
      <c r="Q5" s="656"/>
      <c r="R5" s="661"/>
      <c r="S5" s="662"/>
      <c r="T5" s="662"/>
      <c r="U5" s="662"/>
      <c r="V5" s="662"/>
      <c r="W5" s="662"/>
      <c r="X5" s="663"/>
    </row>
    <row r="6" spans="1:25" ht="6.75" customHeight="1">
      <c r="A6" s="2"/>
      <c r="B6" s="664"/>
      <c r="C6" s="664"/>
      <c r="D6" s="664"/>
      <c r="E6" s="664"/>
      <c r="F6" s="664"/>
      <c r="G6" s="664"/>
      <c r="H6" s="664"/>
      <c r="I6" s="664"/>
      <c r="J6" s="664"/>
      <c r="K6" s="664"/>
      <c r="L6" s="664"/>
      <c r="M6" s="664"/>
      <c r="N6" s="664"/>
      <c r="O6" s="665"/>
      <c r="P6" s="666"/>
      <c r="Q6" s="667"/>
      <c r="R6" s="667"/>
      <c r="S6" s="667"/>
      <c r="T6" s="668"/>
      <c r="U6" s="668"/>
      <c r="V6" s="668"/>
      <c r="W6" s="668"/>
      <c r="X6" s="806"/>
    </row>
    <row r="7" spans="1:25" ht="18.25" customHeight="1" thickBot="1">
      <c r="A7" s="684" t="s">
        <v>71</v>
      </c>
      <c r="B7" s="684"/>
      <c r="C7" s="684"/>
      <c r="D7" s="684"/>
      <c r="E7" s="684"/>
      <c r="F7" s="684"/>
      <c r="G7" s="684"/>
      <c r="H7" s="684"/>
      <c r="I7" s="684"/>
      <c r="J7" s="684"/>
      <c r="K7" s="684"/>
      <c r="L7" s="684"/>
      <c r="M7" s="684"/>
      <c r="N7" s="684"/>
      <c r="O7" s="684"/>
      <c r="P7" s="685"/>
      <c r="Q7" s="685"/>
      <c r="R7" s="685"/>
      <c r="S7" s="685"/>
      <c r="T7" s="4" t="s">
        <v>10</v>
      </c>
      <c r="U7" s="686" t="s">
        <v>11</v>
      </c>
      <c r="V7" s="687"/>
      <c r="W7" s="5" t="s">
        <v>12</v>
      </c>
      <c r="X7" s="75"/>
    </row>
    <row r="8" spans="1:25" ht="7" customHeight="1" thickTop="1">
      <c r="A8" s="684"/>
      <c r="B8" s="684"/>
      <c r="C8" s="684"/>
      <c r="D8" s="684"/>
      <c r="E8" s="684"/>
      <c r="F8" s="684"/>
      <c r="G8" s="684"/>
      <c r="H8" s="684"/>
      <c r="I8" s="684"/>
      <c r="J8" s="684"/>
      <c r="K8" s="684"/>
      <c r="L8" s="684"/>
      <c r="M8" s="684"/>
      <c r="N8" s="684"/>
      <c r="O8" s="684"/>
      <c r="P8" s="685"/>
      <c r="Q8" s="685"/>
      <c r="R8" s="685"/>
      <c r="S8" s="685"/>
      <c r="T8" s="688" t="s">
        <v>14</v>
      </c>
      <c r="U8" s="680" t="s">
        <v>14</v>
      </c>
      <c r="V8" s="680" t="s">
        <v>14</v>
      </c>
      <c r="W8" s="680" t="s">
        <v>14</v>
      </c>
      <c r="X8" s="688"/>
    </row>
    <row r="9" spans="1:25" ht="22.25" customHeight="1">
      <c r="A9" s="682" t="s">
        <v>15</v>
      </c>
      <c r="B9" s="682"/>
      <c r="C9" s="682"/>
      <c r="D9" s="682"/>
      <c r="E9" s="682"/>
      <c r="F9" s="682"/>
      <c r="G9" s="682"/>
      <c r="H9" s="682"/>
      <c r="I9" s="682"/>
      <c r="J9" s="682"/>
      <c r="K9" s="682"/>
      <c r="L9" s="682"/>
      <c r="M9" s="682"/>
      <c r="N9" s="682"/>
      <c r="O9" s="682"/>
      <c r="P9" s="682"/>
      <c r="Q9" s="682"/>
      <c r="R9" s="682"/>
      <c r="S9" s="682"/>
      <c r="T9" s="689"/>
      <c r="U9" s="681"/>
      <c r="V9" s="681"/>
      <c r="W9" s="681"/>
      <c r="X9" s="688"/>
    </row>
    <row r="10" spans="1:25" ht="24" customHeight="1">
      <c r="A10" s="683" t="s">
        <v>72</v>
      </c>
      <c r="B10" s="683"/>
      <c r="C10" s="683"/>
      <c r="D10" s="683"/>
      <c r="E10" s="683"/>
      <c r="F10" s="683"/>
      <c r="G10" s="683"/>
      <c r="H10" s="683"/>
      <c r="I10" s="683"/>
      <c r="J10" s="683"/>
      <c r="K10" s="683"/>
      <c r="L10" s="683"/>
      <c r="M10" s="683"/>
      <c r="N10" s="683"/>
      <c r="O10" s="683"/>
      <c r="P10" s="683"/>
      <c r="Q10" s="683"/>
      <c r="R10" s="683"/>
      <c r="S10" s="683"/>
      <c r="T10" s="7"/>
      <c r="U10" s="8"/>
      <c r="V10" s="9"/>
      <c r="W10" s="9"/>
      <c r="X10" s="19"/>
    </row>
    <row r="11" spans="1:25" ht="17.25" customHeight="1">
      <c r="A11" s="683" t="s">
        <v>73</v>
      </c>
      <c r="B11" s="683"/>
      <c r="C11" s="683"/>
      <c r="D11" s="683"/>
      <c r="E11" s="683"/>
      <c r="F11" s="683"/>
      <c r="G11" s="683"/>
      <c r="H11" s="683"/>
      <c r="I11" s="683"/>
      <c r="J11" s="683"/>
      <c r="K11" s="683"/>
      <c r="L11" s="683"/>
      <c r="M11" s="683"/>
      <c r="N11" s="683"/>
      <c r="O11" s="683"/>
      <c r="P11" s="683"/>
      <c r="Q11" s="683"/>
      <c r="R11" s="683"/>
      <c r="S11" s="683"/>
      <c r="T11" s="7"/>
      <c r="U11" s="8"/>
      <c r="V11" s="9"/>
      <c r="W11" s="9"/>
      <c r="X11" s="19"/>
    </row>
    <row r="12" spans="1:25" ht="17.25" customHeight="1">
      <c r="A12" s="683" t="s">
        <v>74</v>
      </c>
      <c r="B12" s="683"/>
      <c r="C12" s="683"/>
      <c r="D12" s="683"/>
      <c r="E12" s="683"/>
      <c r="F12" s="683"/>
      <c r="G12" s="683"/>
      <c r="H12" s="683"/>
      <c r="I12" s="683"/>
      <c r="J12" s="683"/>
      <c r="K12" s="683"/>
      <c r="L12" s="683"/>
      <c r="M12" s="683"/>
      <c r="N12" s="683"/>
      <c r="O12" s="683"/>
      <c r="P12" s="683"/>
      <c r="Q12" s="683"/>
      <c r="R12" s="683"/>
      <c r="S12" s="683"/>
      <c r="T12" s="7"/>
      <c r="U12" s="8"/>
      <c r="V12" s="9"/>
      <c r="W12" s="9"/>
      <c r="X12" s="19"/>
    </row>
    <row r="13" spans="1:25" ht="17.25" customHeight="1">
      <c r="A13" s="683" t="s">
        <v>75</v>
      </c>
      <c r="B13" s="683"/>
      <c r="C13" s="683"/>
      <c r="D13" s="683"/>
      <c r="E13" s="683"/>
      <c r="F13" s="683"/>
      <c r="G13" s="683"/>
      <c r="H13" s="683"/>
      <c r="I13" s="683"/>
      <c r="J13" s="683"/>
      <c r="K13" s="683"/>
      <c r="L13" s="683"/>
      <c r="M13" s="683"/>
      <c r="N13" s="683"/>
      <c r="O13" s="683"/>
      <c r="P13" s="683"/>
      <c r="Q13" s="683"/>
      <c r="R13" s="683"/>
      <c r="S13" s="683"/>
      <c r="T13" s="7"/>
      <c r="U13" s="8"/>
      <c r="V13" s="9"/>
      <c r="W13" s="9"/>
      <c r="X13" s="19"/>
    </row>
    <row r="14" spans="1:25" ht="17.25" customHeight="1">
      <c r="A14" s="683" t="s">
        <v>21</v>
      </c>
      <c r="B14" s="683"/>
      <c r="C14" s="683"/>
      <c r="D14" s="683"/>
      <c r="E14" s="683"/>
      <c r="F14" s="683"/>
      <c r="G14" s="683"/>
      <c r="H14" s="683"/>
      <c r="I14" s="683"/>
      <c r="J14" s="683"/>
      <c r="K14" s="683"/>
      <c r="L14" s="683"/>
      <c r="M14" s="683"/>
      <c r="N14" s="683"/>
      <c r="O14" s="683"/>
      <c r="P14" s="683"/>
      <c r="Q14" s="683"/>
      <c r="R14" s="683"/>
      <c r="S14" s="683"/>
      <c r="T14" s="13"/>
      <c r="U14" s="76"/>
      <c r="V14" s="9"/>
      <c r="W14" s="9"/>
      <c r="X14" s="19"/>
    </row>
    <row r="15" spans="1:25" ht="21.5" customHeight="1">
      <c r="A15" s="683" t="s">
        <v>76</v>
      </c>
      <c r="B15" s="683"/>
      <c r="C15" s="683"/>
      <c r="D15" s="683"/>
      <c r="E15" s="683"/>
      <c r="F15" s="683"/>
      <c r="G15" s="683"/>
      <c r="H15" s="683"/>
      <c r="I15" s="683"/>
      <c r="J15" s="683"/>
      <c r="K15" s="683"/>
      <c r="L15" s="683"/>
      <c r="M15" s="683"/>
      <c r="N15" s="683"/>
      <c r="O15" s="683"/>
      <c r="P15" s="683"/>
      <c r="Q15" s="683"/>
      <c r="R15" s="683"/>
      <c r="S15" s="683"/>
      <c r="T15" s="16"/>
      <c r="U15" s="6"/>
      <c r="V15" s="77"/>
      <c r="W15" s="9"/>
      <c r="X15" s="19"/>
    </row>
    <row r="16" spans="1:25" ht="19" customHeight="1">
      <c r="A16" s="683" t="s">
        <v>77</v>
      </c>
      <c r="B16" s="683"/>
      <c r="C16" s="683"/>
      <c r="D16" s="683"/>
      <c r="E16" s="683"/>
      <c r="F16" s="683"/>
      <c r="G16" s="683"/>
      <c r="H16" s="683"/>
      <c r="I16" s="683"/>
      <c r="J16" s="683"/>
      <c r="K16" s="683"/>
      <c r="L16" s="683"/>
      <c r="M16" s="683"/>
      <c r="N16" s="683"/>
      <c r="O16" s="683"/>
      <c r="P16" s="683"/>
      <c r="Q16" s="683"/>
      <c r="R16" s="683"/>
      <c r="S16" s="683"/>
      <c r="T16" s="16"/>
      <c r="U16" s="6"/>
      <c r="V16" s="20"/>
      <c r="W16" s="78"/>
      <c r="X16" s="19"/>
    </row>
    <row r="17" spans="1:24" ht="17.5" customHeight="1">
      <c r="A17" s="79"/>
      <c r="B17" s="15"/>
      <c r="C17" s="15"/>
      <c r="D17" s="15"/>
      <c r="E17" s="15"/>
      <c r="F17" s="15"/>
      <c r="G17" s="15"/>
      <c r="H17" s="15"/>
      <c r="I17" s="15"/>
      <c r="J17" s="15"/>
      <c r="K17" s="15"/>
      <c r="L17" s="15"/>
      <c r="M17" s="15"/>
      <c r="N17" s="15"/>
      <c r="O17" s="15"/>
      <c r="P17" s="15"/>
      <c r="Q17" s="15"/>
      <c r="R17" s="15"/>
      <c r="S17" s="15"/>
      <c r="T17" s="807" t="s">
        <v>14</v>
      </c>
      <c r="U17" s="688" t="s">
        <v>14</v>
      </c>
      <c r="V17" s="703" t="s">
        <v>14</v>
      </c>
      <c r="W17" s="703" t="s">
        <v>14</v>
      </c>
      <c r="X17" s="688"/>
    </row>
    <row r="18" spans="1:24" ht="34.5" customHeight="1">
      <c r="A18" s="705" t="s">
        <v>78</v>
      </c>
      <c r="B18" s="706"/>
      <c r="C18" s="706"/>
      <c r="D18" s="706"/>
      <c r="E18" s="706"/>
      <c r="F18" s="706"/>
      <c r="G18" s="706"/>
      <c r="H18" s="706"/>
      <c r="I18" s="706"/>
      <c r="J18" s="18"/>
      <c r="K18" s="18"/>
      <c r="L18" s="18"/>
      <c r="M18" s="707"/>
      <c r="N18" s="707"/>
      <c r="O18" s="707"/>
      <c r="P18" s="18"/>
      <c r="Q18" s="708"/>
      <c r="R18" s="708"/>
      <c r="S18" s="17"/>
      <c r="T18" s="690"/>
      <c r="U18" s="688"/>
      <c r="V18" s="680"/>
      <c r="W18" s="680"/>
      <c r="X18" s="688"/>
    </row>
    <row r="19" spans="1:24" ht="17.25" customHeight="1">
      <c r="A19" s="705" t="s">
        <v>25</v>
      </c>
      <c r="B19" s="709"/>
      <c r="C19" s="709"/>
      <c r="D19" s="709"/>
      <c r="E19" s="709"/>
      <c r="F19" s="709"/>
      <c r="G19" s="709"/>
      <c r="H19" s="709"/>
      <c r="I19" s="709"/>
      <c r="J19" s="709"/>
      <c r="K19" s="709"/>
      <c r="L19" s="709"/>
      <c r="M19" s="709"/>
      <c r="N19" s="709"/>
      <c r="O19" s="709"/>
      <c r="P19" s="709"/>
      <c r="Q19" s="708"/>
      <c r="R19" s="708"/>
      <c r="S19" s="17"/>
      <c r="T19" s="690"/>
      <c r="U19" s="688"/>
      <c r="V19" s="680"/>
      <c r="W19" s="680"/>
      <c r="X19" s="688"/>
    </row>
    <row r="20" spans="1:24" ht="17.25" customHeight="1">
      <c r="A20" s="710"/>
      <c r="B20" s="711"/>
      <c r="C20" s="693"/>
      <c r="D20" s="695"/>
      <c r="E20" s="693"/>
      <c r="F20" s="694"/>
      <c r="G20" s="695"/>
      <c r="H20" s="678" t="s">
        <v>26</v>
      </c>
      <c r="I20" s="696"/>
      <c r="J20" s="696"/>
      <c r="K20" s="691"/>
      <c r="L20" s="697" t="s">
        <v>27</v>
      </c>
      <c r="M20" s="698"/>
      <c r="N20" s="698"/>
      <c r="O20" s="699" t="s">
        <v>28</v>
      </c>
      <c r="P20" s="700"/>
      <c r="Q20" s="708"/>
      <c r="R20" s="708"/>
      <c r="S20" s="17"/>
      <c r="T20" s="690"/>
      <c r="U20" s="688"/>
      <c r="V20" s="680"/>
      <c r="W20" s="680"/>
      <c r="X20" s="688"/>
    </row>
    <row r="21" spans="1:24" ht="18.5" customHeight="1">
      <c r="A21" s="21"/>
      <c r="B21" s="22"/>
      <c r="C21" s="712"/>
      <c r="D21" s="713"/>
      <c r="E21" s="714"/>
      <c r="F21" s="715"/>
      <c r="G21" s="716"/>
      <c r="H21" s="717" t="s">
        <v>29</v>
      </c>
      <c r="I21" s="718"/>
      <c r="J21" s="718"/>
      <c r="K21" s="689"/>
      <c r="L21" s="719" t="s">
        <v>30</v>
      </c>
      <c r="M21" s="720"/>
      <c r="N21" s="720"/>
      <c r="O21" s="701"/>
      <c r="P21" s="702"/>
      <c r="Q21" s="17"/>
      <c r="R21" s="17"/>
      <c r="S21" s="17"/>
      <c r="T21" s="690"/>
      <c r="U21" s="692"/>
      <c r="V21" s="704"/>
      <c r="W21" s="704"/>
      <c r="X21" s="688"/>
    </row>
    <row r="22" spans="1:24" ht="21" customHeight="1">
      <c r="A22" s="21"/>
      <c r="B22" s="22"/>
      <c r="C22" s="721">
        <v>-1</v>
      </c>
      <c r="D22" s="722"/>
      <c r="E22" s="723" t="s">
        <v>79</v>
      </c>
      <c r="F22" s="724"/>
      <c r="G22" s="725"/>
      <c r="H22" s="726"/>
      <c r="I22" s="727"/>
      <c r="J22" s="727"/>
      <c r="K22" s="25" t="s">
        <v>32</v>
      </c>
      <c r="L22" s="728"/>
      <c r="M22" s="729"/>
      <c r="N22" s="26" t="s">
        <v>33</v>
      </c>
      <c r="O22" s="759" t="s">
        <v>34</v>
      </c>
      <c r="P22" s="759"/>
      <c r="Q22" s="17"/>
      <c r="R22" s="17"/>
      <c r="S22" s="17"/>
      <c r="T22" s="760"/>
      <c r="U22" s="760"/>
      <c r="V22" s="761"/>
      <c r="W22" s="809"/>
      <c r="X22" s="808"/>
    </row>
    <row r="23" spans="1:24" ht="10.25" customHeight="1">
      <c r="A23" s="21"/>
      <c r="B23" s="22"/>
      <c r="C23" s="737">
        <v>-2</v>
      </c>
      <c r="D23" s="738"/>
      <c r="E23" s="741" t="s">
        <v>35</v>
      </c>
      <c r="F23" s="742"/>
      <c r="G23" s="743"/>
      <c r="H23" s="747"/>
      <c r="I23" s="748"/>
      <c r="J23" s="748"/>
      <c r="K23" s="751" t="s">
        <v>32</v>
      </c>
      <c r="L23" s="27"/>
      <c r="M23" s="28"/>
      <c r="N23" s="28"/>
      <c r="O23" s="759"/>
      <c r="P23" s="759"/>
      <c r="Q23" s="17"/>
      <c r="R23" s="17"/>
      <c r="S23" s="29"/>
      <c r="T23" s="760"/>
      <c r="U23" s="760"/>
      <c r="V23" s="761"/>
      <c r="W23" s="809"/>
      <c r="X23" s="808"/>
    </row>
    <row r="24" spans="1:24" ht="10.75" customHeight="1">
      <c r="A24" s="21"/>
      <c r="B24" s="22"/>
      <c r="C24" s="739"/>
      <c r="D24" s="740"/>
      <c r="E24" s="744"/>
      <c r="F24" s="745"/>
      <c r="G24" s="746"/>
      <c r="H24" s="749"/>
      <c r="I24" s="750"/>
      <c r="J24" s="750"/>
      <c r="K24" s="752"/>
      <c r="L24" s="30"/>
      <c r="M24" s="31"/>
      <c r="N24" s="31"/>
      <c r="O24" s="759"/>
      <c r="P24" s="759"/>
      <c r="Q24" s="17"/>
      <c r="R24" s="17"/>
      <c r="S24" s="29"/>
      <c r="T24" s="760"/>
      <c r="U24" s="760"/>
      <c r="V24" s="761"/>
      <c r="W24" s="809"/>
      <c r="X24" s="808"/>
    </row>
    <row r="25" spans="1:24" ht="34.25" customHeight="1">
      <c r="A25" s="21"/>
      <c r="B25" s="22"/>
      <c r="C25" s="737">
        <v>-3</v>
      </c>
      <c r="D25" s="738"/>
      <c r="E25" s="753" t="s">
        <v>36</v>
      </c>
      <c r="F25" s="754"/>
      <c r="G25" s="755"/>
      <c r="H25" s="747"/>
      <c r="I25" s="748"/>
      <c r="J25" s="748"/>
      <c r="K25" s="751" t="s">
        <v>32</v>
      </c>
      <c r="L25" s="32"/>
      <c r="M25" s="33"/>
      <c r="N25" s="33"/>
      <c r="O25" s="683" t="s">
        <v>37</v>
      </c>
      <c r="P25" s="683"/>
      <c r="Q25" s="17"/>
      <c r="R25" s="17"/>
      <c r="S25" s="34"/>
      <c r="T25" s="730"/>
      <c r="U25" s="731"/>
      <c r="V25" s="733"/>
      <c r="W25" s="735"/>
      <c r="X25" s="808"/>
    </row>
    <row r="26" spans="1:24" ht="11.75" customHeight="1">
      <c r="A26" s="21"/>
      <c r="B26" s="22"/>
      <c r="C26" s="739"/>
      <c r="D26" s="740"/>
      <c r="E26" s="756"/>
      <c r="F26" s="757"/>
      <c r="G26" s="758"/>
      <c r="H26" s="749"/>
      <c r="I26" s="750"/>
      <c r="J26" s="750"/>
      <c r="K26" s="752"/>
      <c r="L26" s="35"/>
      <c r="M26" s="36"/>
      <c r="N26" s="36"/>
      <c r="O26" s="683"/>
      <c r="P26" s="683"/>
      <c r="Q26" s="29"/>
      <c r="R26" s="29"/>
      <c r="S26" s="37"/>
      <c r="T26" s="681"/>
      <c r="U26" s="732"/>
      <c r="V26" s="734"/>
      <c r="W26" s="736"/>
      <c r="X26" s="808"/>
    </row>
    <row r="27" spans="1:24" ht="14.25" customHeight="1">
      <c r="A27" s="21"/>
      <c r="B27" s="22"/>
      <c r="C27" s="737">
        <v>-4</v>
      </c>
      <c r="D27" s="738"/>
      <c r="E27" s="753" t="s">
        <v>80</v>
      </c>
      <c r="F27" s="754"/>
      <c r="G27" s="755"/>
      <c r="H27" s="768"/>
      <c r="I27" s="769"/>
      <c r="J27" s="769"/>
      <c r="K27" s="770"/>
      <c r="L27" s="774"/>
      <c r="M27" s="775"/>
      <c r="N27" s="674" t="s">
        <v>33</v>
      </c>
      <c r="O27" s="759" t="s">
        <v>39</v>
      </c>
      <c r="P27" s="759"/>
      <c r="Q27" s="29"/>
      <c r="R27" s="29"/>
      <c r="S27" s="38"/>
      <c r="T27" s="678"/>
      <c r="U27" s="678"/>
      <c r="V27" s="733"/>
      <c r="W27" s="735"/>
      <c r="X27" s="808"/>
    </row>
    <row r="28" spans="1:24" ht="27" customHeight="1">
      <c r="A28" s="21"/>
      <c r="B28" s="22"/>
      <c r="C28" s="763"/>
      <c r="D28" s="764"/>
      <c r="E28" s="765"/>
      <c r="F28" s="766"/>
      <c r="G28" s="767"/>
      <c r="H28" s="771"/>
      <c r="I28" s="772"/>
      <c r="J28" s="772"/>
      <c r="K28" s="773"/>
      <c r="L28" s="776"/>
      <c r="M28" s="777"/>
      <c r="N28" s="778"/>
      <c r="O28" s="759"/>
      <c r="P28" s="759"/>
      <c r="Q28" s="39"/>
      <c r="R28" s="39"/>
      <c r="S28" s="38"/>
      <c r="T28" s="717"/>
      <c r="U28" s="717"/>
      <c r="V28" s="734"/>
      <c r="W28" s="736"/>
      <c r="X28" s="808"/>
    </row>
    <row r="29" spans="1:24" ht="10.5" customHeight="1">
      <c r="A29" s="21"/>
      <c r="B29" s="40"/>
      <c r="C29" s="41"/>
      <c r="D29" s="41"/>
      <c r="E29" s="42"/>
      <c r="F29" s="42"/>
      <c r="G29" s="42"/>
      <c r="H29" s="43"/>
      <c r="I29" s="43"/>
      <c r="J29" s="43"/>
      <c r="K29" s="43"/>
      <c r="L29" s="44"/>
      <c r="M29" s="44"/>
      <c r="N29" s="45"/>
      <c r="O29" s="46"/>
      <c r="P29" s="46"/>
      <c r="Q29" s="39"/>
      <c r="R29" s="39"/>
      <c r="S29" s="38"/>
      <c r="T29" s="24" t="s">
        <v>23</v>
      </c>
      <c r="U29" s="81"/>
      <c r="V29" s="24" t="s">
        <v>23</v>
      </c>
      <c r="W29" s="24" t="s">
        <v>23</v>
      </c>
      <c r="X29" s="80"/>
    </row>
    <row r="30" spans="1:24" ht="38.5" customHeight="1">
      <c r="A30" s="21" t="s">
        <v>42</v>
      </c>
      <c r="B30" s="40"/>
      <c r="C30" s="762" t="s">
        <v>81</v>
      </c>
      <c r="D30" s="762"/>
      <c r="E30" s="762"/>
      <c r="F30" s="762"/>
      <c r="G30" s="762"/>
      <c r="H30" s="762"/>
      <c r="I30" s="762"/>
      <c r="J30" s="762"/>
      <c r="K30" s="762"/>
      <c r="L30" s="762"/>
      <c r="M30" s="762"/>
      <c r="N30" s="762"/>
      <c r="O30" s="762"/>
      <c r="P30" s="762"/>
      <c r="Q30" s="39"/>
      <c r="R30" s="39"/>
      <c r="S30" s="38"/>
      <c r="T30" s="49"/>
      <c r="U30" s="50"/>
      <c r="V30" s="51"/>
      <c r="W30" s="50"/>
      <c r="X30" s="82"/>
    </row>
    <row r="31" spans="1:24" ht="26" customHeight="1">
      <c r="A31" s="21" t="s">
        <v>59</v>
      </c>
      <c r="B31" s="17"/>
      <c r="C31" s="706" t="s">
        <v>44</v>
      </c>
      <c r="D31" s="706"/>
      <c r="E31" s="706"/>
      <c r="F31" s="706"/>
      <c r="G31" s="706"/>
      <c r="H31" s="706"/>
      <c r="I31" s="706"/>
      <c r="J31" s="706"/>
      <c r="K31" s="706"/>
      <c r="L31" s="706"/>
      <c r="M31" s="706"/>
      <c r="N31" s="706"/>
      <c r="O31" s="706"/>
      <c r="P31" s="706"/>
      <c r="Q31" s="29"/>
      <c r="R31" s="29"/>
      <c r="S31" s="38"/>
      <c r="T31" s="49"/>
      <c r="U31" s="50"/>
      <c r="V31" s="51"/>
      <c r="W31" s="50"/>
      <c r="X31" s="82"/>
    </row>
    <row r="32" spans="1:24" ht="10" customHeight="1" thickBot="1">
      <c r="A32" s="52"/>
      <c r="B32" s="53"/>
      <c r="C32" s="18"/>
      <c r="D32" s="18"/>
      <c r="E32" s="18"/>
      <c r="F32" s="18"/>
      <c r="G32" s="18"/>
      <c r="H32" s="18"/>
      <c r="I32" s="18"/>
      <c r="J32" s="18"/>
      <c r="K32" s="18"/>
      <c r="L32" s="18"/>
      <c r="M32" s="18"/>
      <c r="N32" s="18"/>
      <c r="O32" s="18"/>
      <c r="P32" s="18"/>
      <c r="Q32" s="53"/>
      <c r="R32" s="53"/>
      <c r="S32" s="53"/>
      <c r="T32" s="703" t="s">
        <v>14</v>
      </c>
      <c r="U32" s="779"/>
      <c r="V32" s="779"/>
      <c r="W32" s="703" t="s">
        <v>14</v>
      </c>
      <c r="X32" s="688"/>
    </row>
    <row r="33" spans="1:25" ht="18" customHeight="1" thickTop="1" thickBot="1">
      <c r="A33" s="52"/>
      <c r="B33" s="53"/>
      <c r="C33" s="793" t="s">
        <v>47</v>
      </c>
      <c r="D33" s="794"/>
      <c r="E33" s="794"/>
      <c r="F33" s="795"/>
      <c r="G33" s="796"/>
      <c r="H33" s="797"/>
      <c r="I33" s="797"/>
      <c r="J33" s="797"/>
      <c r="K33" s="797"/>
      <c r="L33" s="797"/>
      <c r="M33" s="797"/>
      <c r="N33" s="797"/>
      <c r="O33" s="797"/>
      <c r="P33" s="797"/>
      <c r="Q33" s="797"/>
      <c r="R33" s="797"/>
      <c r="S33" s="53"/>
      <c r="T33" s="680"/>
      <c r="U33" s="780"/>
      <c r="V33" s="780"/>
      <c r="W33" s="680"/>
      <c r="X33" s="688"/>
    </row>
    <row r="34" spans="1:25" ht="32" customHeight="1" thickTop="1">
      <c r="A34" s="52"/>
      <c r="B34" s="53"/>
      <c r="C34" s="798" t="s">
        <v>48</v>
      </c>
      <c r="D34" s="798"/>
      <c r="E34" s="798"/>
      <c r="F34" s="798"/>
      <c r="G34" s="54"/>
      <c r="H34" s="55" t="s">
        <v>49</v>
      </c>
      <c r="I34" s="799" t="s">
        <v>82</v>
      </c>
      <c r="J34" s="685"/>
      <c r="K34" s="685"/>
      <c r="L34" s="685"/>
      <c r="M34" s="800"/>
      <c r="N34" s="801"/>
      <c r="O34" s="56" t="s">
        <v>51</v>
      </c>
      <c r="P34" s="685"/>
      <c r="Q34" s="685"/>
      <c r="R34" s="685"/>
      <c r="S34" s="53"/>
      <c r="T34" s="680"/>
      <c r="U34" s="780"/>
      <c r="V34" s="780"/>
      <c r="W34" s="680"/>
      <c r="X34" s="688"/>
    </row>
    <row r="35" spans="1:25" ht="8" customHeight="1">
      <c r="A35" s="52"/>
      <c r="B35" s="53"/>
      <c r="C35" s="57"/>
      <c r="D35" s="57"/>
      <c r="E35" s="57"/>
      <c r="F35" s="57"/>
      <c r="G35" s="58"/>
      <c r="H35" s="57"/>
      <c r="I35" s="57"/>
      <c r="J35" s="57"/>
      <c r="K35" s="57"/>
      <c r="L35" s="57"/>
      <c r="M35" s="18"/>
      <c r="N35" s="57"/>
      <c r="O35" s="18"/>
      <c r="P35" s="57"/>
      <c r="Q35" s="57"/>
      <c r="R35" s="57"/>
      <c r="S35" s="53"/>
      <c r="T35" s="680"/>
      <c r="U35" s="780"/>
      <c r="V35" s="780"/>
      <c r="W35" s="680"/>
      <c r="X35" s="688"/>
    </row>
    <row r="36" spans="1:25" ht="22.5" customHeight="1">
      <c r="A36" s="52"/>
      <c r="B36" s="53"/>
      <c r="C36" s="802"/>
      <c r="D36" s="803"/>
      <c r="E36" s="803"/>
      <c r="F36" s="803"/>
      <c r="G36" s="803"/>
      <c r="H36" s="803"/>
      <c r="I36" s="804"/>
      <c r="J36" s="787" t="s">
        <v>52</v>
      </c>
      <c r="K36" s="788"/>
      <c r="L36" s="805"/>
      <c r="M36" s="787" t="s">
        <v>53</v>
      </c>
      <c r="N36" s="788"/>
      <c r="O36" s="805"/>
      <c r="P36" s="60"/>
      <c r="Q36" s="61"/>
      <c r="R36" s="61"/>
      <c r="S36" s="61"/>
      <c r="T36" s="680"/>
      <c r="U36" s="780"/>
      <c r="V36" s="780"/>
      <c r="W36" s="680"/>
      <c r="X36" s="688"/>
    </row>
    <row r="37" spans="1:25" ht="22.5" customHeight="1">
      <c r="A37" s="52"/>
      <c r="B37" s="53"/>
      <c r="C37" s="782" t="s">
        <v>54</v>
      </c>
      <c r="D37" s="783"/>
      <c r="E37" s="783"/>
      <c r="F37" s="783"/>
      <c r="G37" s="783"/>
      <c r="H37" s="786" t="s">
        <v>55</v>
      </c>
      <c r="I37" s="786"/>
      <c r="J37" s="787"/>
      <c r="K37" s="788"/>
      <c r="L37" s="59" t="s">
        <v>56</v>
      </c>
      <c r="M37" s="787"/>
      <c r="N37" s="788"/>
      <c r="O37" s="59" t="s">
        <v>56</v>
      </c>
      <c r="P37" s="60"/>
      <c r="Q37" s="61"/>
      <c r="R37" s="61"/>
      <c r="S37" s="61"/>
      <c r="T37" s="680"/>
      <c r="U37" s="780"/>
      <c r="V37" s="780"/>
      <c r="W37" s="680"/>
      <c r="X37" s="688"/>
    </row>
    <row r="38" spans="1:25" ht="22.5" customHeight="1">
      <c r="A38" s="52"/>
      <c r="B38" s="53"/>
      <c r="C38" s="784"/>
      <c r="D38" s="785"/>
      <c r="E38" s="785"/>
      <c r="F38" s="785"/>
      <c r="G38" s="785"/>
      <c r="H38" s="786" t="s">
        <v>57</v>
      </c>
      <c r="I38" s="786"/>
      <c r="J38" s="787"/>
      <c r="K38" s="788"/>
      <c r="L38" s="59" t="s">
        <v>56</v>
      </c>
      <c r="M38" s="787"/>
      <c r="N38" s="788"/>
      <c r="O38" s="59" t="s">
        <v>56</v>
      </c>
      <c r="P38" s="60"/>
      <c r="Q38" s="61"/>
      <c r="R38" s="61"/>
      <c r="S38" s="61"/>
      <c r="T38" s="680"/>
      <c r="U38" s="780"/>
      <c r="V38" s="780"/>
      <c r="W38" s="680"/>
      <c r="X38" s="688"/>
    </row>
    <row r="39" spans="1:25" ht="15.5" customHeight="1">
      <c r="A39" s="52"/>
      <c r="B39" s="53"/>
      <c r="C39" s="62"/>
      <c r="D39" s="62"/>
      <c r="E39" s="62"/>
      <c r="F39" s="62"/>
      <c r="G39" s="62"/>
      <c r="H39" s="63"/>
      <c r="I39" s="63"/>
      <c r="J39" s="63"/>
      <c r="K39" s="63"/>
      <c r="L39" s="63"/>
      <c r="M39" s="63"/>
      <c r="N39" s="63"/>
      <c r="O39" s="63"/>
      <c r="P39" s="61"/>
      <c r="Q39" s="61"/>
      <c r="R39" s="61"/>
      <c r="S39" s="61"/>
      <c r="T39" s="680"/>
      <c r="U39" s="780"/>
      <c r="V39" s="780"/>
      <c r="W39" s="680"/>
      <c r="X39" s="688"/>
    </row>
    <row r="40" spans="1:25" ht="23" customHeight="1">
      <c r="A40" s="792" t="s">
        <v>58</v>
      </c>
      <c r="B40" s="708"/>
      <c r="C40" s="708"/>
      <c r="D40" s="708"/>
      <c r="E40" s="708"/>
      <c r="F40" s="708"/>
      <c r="G40" s="708"/>
      <c r="H40" s="53"/>
      <c r="I40" s="53"/>
      <c r="J40" s="53"/>
      <c r="K40" s="53"/>
      <c r="L40" s="53"/>
      <c r="M40" s="53"/>
      <c r="N40" s="53"/>
      <c r="O40" s="53"/>
      <c r="P40" s="53"/>
      <c r="Q40" s="53"/>
      <c r="R40" s="53"/>
      <c r="S40" s="53"/>
      <c r="T40" s="681"/>
      <c r="U40" s="781"/>
      <c r="V40" s="781"/>
      <c r="W40" s="681"/>
      <c r="X40" s="688"/>
    </row>
    <row r="41" spans="1:25" ht="27.25" customHeight="1">
      <c r="A41" s="21" t="s">
        <v>83</v>
      </c>
      <c r="B41" s="17"/>
      <c r="C41" s="706" t="s">
        <v>84</v>
      </c>
      <c r="D41" s="706"/>
      <c r="E41" s="706"/>
      <c r="F41" s="706"/>
      <c r="G41" s="706"/>
      <c r="H41" s="706"/>
      <c r="I41" s="706"/>
      <c r="J41" s="706"/>
      <c r="K41" s="706"/>
      <c r="L41" s="706"/>
      <c r="M41" s="706"/>
      <c r="N41" s="706"/>
      <c r="O41" s="706"/>
      <c r="P41" s="706"/>
      <c r="Q41" s="53"/>
      <c r="R41" s="53"/>
      <c r="S41" s="38"/>
      <c r="T41" s="49"/>
      <c r="U41" s="50"/>
      <c r="V41" s="50"/>
      <c r="W41" s="51"/>
      <c r="X41" s="82"/>
    </row>
    <row r="42" spans="1:25" ht="9" customHeight="1">
      <c r="A42" s="64"/>
      <c r="B42" s="65"/>
      <c r="C42" s="65"/>
      <c r="D42" s="65"/>
      <c r="E42" s="65"/>
      <c r="F42" s="36"/>
      <c r="G42" s="36"/>
      <c r="H42" s="36"/>
      <c r="I42" s="65"/>
      <c r="J42" s="65"/>
      <c r="K42" s="65"/>
      <c r="L42" s="65"/>
      <c r="M42" s="65"/>
      <c r="N42" s="65"/>
      <c r="O42" s="65"/>
      <c r="P42" s="65"/>
      <c r="Q42" s="65"/>
      <c r="R42" s="65"/>
      <c r="S42" s="65"/>
      <c r="T42" s="3"/>
      <c r="U42" s="3"/>
      <c r="V42" s="3"/>
      <c r="W42" s="3"/>
      <c r="X42" s="23"/>
    </row>
    <row r="43" spans="1:25" ht="12.5" customHeight="1">
      <c r="A43" s="67"/>
      <c r="B43" s="67"/>
      <c r="C43" s="67"/>
      <c r="D43" s="67"/>
      <c r="E43" s="67"/>
      <c r="F43" s="33"/>
      <c r="G43" s="33"/>
      <c r="H43" s="33"/>
      <c r="I43" s="67"/>
      <c r="J43" s="67"/>
      <c r="K43" s="67"/>
      <c r="L43" s="67"/>
      <c r="M43" s="67"/>
      <c r="N43" s="67"/>
      <c r="O43" s="67"/>
      <c r="P43" s="67"/>
      <c r="Q43" s="67"/>
      <c r="R43" s="67"/>
      <c r="S43" s="68"/>
      <c r="T43" s="68"/>
      <c r="U43" s="68"/>
      <c r="V43" s="68"/>
      <c r="W43" s="68"/>
      <c r="X43" s="68"/>
    </row>
    <row r="44" spans="1:25" ht="15" customHeight="1">
      <c r="A44" s="706" t="s">
        <v>62</v>
      </c>
      <c r="B44" s="706"/>
      <c r="C44" s="706"/>
      <c r="D44" s="53"/>
      <c r="E44" s="53"/>
      <c r="F44" s="53"/>
      <c r="G44" s="53"/>
      <c r="H44" s="53"/>
      <c r="I44" s="53"/>
      <c r="J44" s="53"/>
      <c r="K44" s="53"/>
      <c r="L44" s="53"/>
      <c r="M44" s="53"/>
      <c r="N44" s="53"/>
      <c r="O44" s="53"/>
      <c r="P44" s="53"/>
      <c r="Q44" s="53"/>
      <c r="R44" s="53"/>
      <c r="S44" s="53"/>
      <c r="T44" s="53"/>
      <c r="U44" s="53"/>
      <c r="V44" s="53"/>
      <c r="W44" s="53"/>
      <c r="X44" s="53"/>
    </row>
    <row r="45" spans="1:25" ht="15" customHeight="1">
      <c r="A45" s="69">
        <v>1</v>
      </c>
      <c r="B45" s="706" t="s">
        <v>63</v>
      </c>
      <c r="C45" s="706"/>
      <c r="D45" s="706"/>
      <c r="E45" s="706"/>
      <c r="F45" s="706"/>
      <c r="G45" s="706"/>
      <c r="H45" s="706"/>
      <c r="I45" s="706"/>
      <c r="J45" s="706"/>
      <c r="K45" s="706"/>
      <c r="L45" s="706"/>
      <c r="M45" s="706"/>
      <c r="N45" s="706"/>
      <c r="O45" s="706"/>
      <c r="P45" s="706"/>
      <c r="Q45" s="706"/>
      <c r="R45" s="706"/>
      <c r="S45" s="706"/>
      <c r="T45" s="706"/>
      <c r="U45" s="706"/>
      <c r="V45" s="706"/>
      <c r="W45" s="706"/>
      <c r="X45" s="706"/>
    </row>
    <row r="46" spans="1:25" ht="29.5" customHeight="1">
      <c r="A46" s="70">
        <v>2</v>
      </c>
      <c r="B46" s="789" t="s">
        <v>64</v>
      </c>
      <c r="C46" s="789"/>
      <c r="D46" s="789"/>
      <c r="E46" s="789"/>
      <c r="F46" s="789"/>
      <c r="G46" s="789"/>
      <c r="H46" s="789"/>
      <c r="I46" s="789"/>
      <c r="J46" s="789"/>
      <c r="K46" s="789"/>
      <c r="L46" s="789"/>
      <c r="M46" s="789"/>
      <c r="N46" s="789"/>
      <c r="O46" s="789"/>
      <c r="P46" s="789"/>
      <c r="Q46" s="789"/>
      <c r="R46" s="789"/>
      <c r="S46" s="789"/>
      <c r="T46" s="789"/>
      <c r="U46" s="789"/>
      <c r="V46" s="789"/>
      <c r="W46" s="789"/>
      <c r="X46" s="789"/>
    </row>
    <row r="47" spans="1:25" ht="15" customHeight="1">
      <c r="A47" s="71">
        <v>3</v>
      </c>
      <c r="B47" s="790" t="s">
        <v>65</v>
      </c>
      <c r="C47" s="706"/>
      <c r="D47" s="706"/>
      <c r="E47" s="706"/>
      <c r="F47" s="706"/>
      <c r="G47" s="706"/>
      <c r="H47" s="706"/>
      <c r="I47" s="706"/>
      <c r="J47" s="706"/>
      <c r="K47" s="706"/>
      <c r="L47" s="706"/>
      <c r="M47" s="706"/>
      <c r="N47" s="706"/>
      <c r="O47" s="706"/>
      <c r="P47" s="706"/>
      <c r="Q47" s="706"/>
      <c r="R47" s="706"/>
      <c r="S47" s="706"/>
      <c r="T47" s="706"/>
      <c r="U47" s="706"/>
      <c r="V47" s="706"/>
      <c r="W47" s="706"/>
      <c r="X47" s="706"/>
      <c r="Y47" s="53"/>
    </row>
    <row r="48" spans="1:25" ht="41.5" customHeight="1">
      <c r="A48" s="72"/>
      <c r="B48" s="706"/>
      <c r="C48" s="791"/>
      <c r="D48" s="791"/>
      <c r="E48" s="791"/>
      <c r="F48" s="791"/>
      <c r="G48" s="791"/>
      <c r="H48" s="791"/>
      <c r="I48" s="791"/>
      <c r="J48" s="791"/>
      <c r="K48" s="791"/>
      <c r="L48" s="791"/>
      <c r="M48" s="791"/>
      <c r="N48" s="791"/>
      <c r="O48" s="791"/>
      <c r="P48" s="791"/>
      <c r="Q48" s="791"/>
      <c r="R48" s="791"/>
      <c r="S48" s="791"/>
      <c r="T48" s="791"/>
      <c r="U48" s="791"/>
      <c r="V48" s="791"/>
      <c r="W48" s="791"/>
      <c r="X48" s="791"/>
    </row>
    <row r="49" spans="1:1" ht="61" customHeight="1"/>
    <row r="50" spans="1:1" ht="34" customHeight="1">
      <c r="A50" s="73"/>
    </row>
    <row r="51" spans="1:1" ht="336.25" customHeight="1">
      <c r="A51" s="74"/>
    </row>
    <row r="52" spans="1:1" ht="68" customHeight="1"/>
  </sheetData>
  <mergeCells count="116">
    <mergeCell ref="B46:X46"/>
    <mergeCell ref="B47:X47"/>
    <mergeCell ref="B48:X48"/>
    <mergeCell ref="J38:K38"/>
    <mergeCell ref="M38:N38"/>
    <mergeCell ref="A40:G40"/>
    <mergeCell ref="C41:P41"/>
    <mergeCell ref="A44:C44"/>
    <mergeCell ref="B45:X45"/>
    <mergeCell ref="C31:P31"/>
    <mergeCell ref="T32:T40"/>
    <mergeCell ref="U32:U40"/>
    <mergeCell ref="V32:V40"/>
    <mergeCell ref="W32:W40"/>
    <mergeCell ref="X32:X40"/>
    <mergeCell ref="C33:F33"/>
    <mergeCell ref="G33:R33"/>
    <mergeCell ref="C34:F34"/>
    <mergeCell ref="I34:L34"/>
    <mergeCell ref="M34:N34"/>
    <mergeCell ref="P34:R34"/>
    <mergeCell ref="C36:I36"/>
    <mergeCell ref="J36:L36"/>
    <mergeCell ref="M36:O36"/>
    <mergeCell ref="C37:G38"/>
    <mergeCell ref="H37:I37"/>
    <mergeCell ref="J37:K37"/>
    <mergeCell ref="M37:N37"/>
    <mergeCell ref="H38:I38"/>
    <mergeCell ref="T27:T28"/>
    <mergeCell ref="U27:U28"/>
    <mergeCell ref="V27:V28"/>
    <mergeCell ref="W27:W28"/>
    <mergeCell ref="X27:X28"/>
    <mergeCell ref="C30:P30"/>
    <mergeCell ref="C27:D28"/>
    <mergeCell ref="E27:G28"/>
    <mergeCell ref="H27:K28"/>
    <mergeCell ref="L27:M28"/>
    <mergeCell ref="N27:N28"/>
    <mergeCell ref="O27:P28"/>
    <mergeCell ref="W25:W26"/>
    <mergeCell ref="X25:X26"/>
    <mergeCell ref="C23:D24"/>
    <mergeCell ref="E23:G24"/>
    <mergeCell ref="H23:J24"/>
    <mergeCell ref="K23:K24"/>
    <mergeCell ref="C25:D26"/>
    <mergeCell ref="E25:G26"/>
    <mergeCell ref="H25:J26"/>
    <mergeCell ref="K25:K26"/>
    <mergeCell ref="O22:P24"/>
    <mergeCell ref="T22:T24"/>
    <mergeCell ref="U22:U24"/>
    <mergeCell ref="V22:V24"/>
    <mergeCell ref="W22:W24"/>
    <mergeCell ref="X22:X24"/>
    <mergeCell ref="C22:D22"/>
    <mergeCell ref="E22:G22"/>
    <mergeCell ref="H22:J22"/>
    <mergeCell ref="L22:M22"/>
    <mergeCell ref="V17:V21"/>
    <mergeCell ref="O25:P26"/>
    <mergeCell ref="T25:T26"/>
    <mergeCell ref="U25:U26"/>
    <mergeCell ref="V25:V26"/>
    <mergeCell ref="W17:W21"/>
    <mergeCell ref="X17:X21"/>
    <mergeCell ref="A18:I18"/>
    <mergeCell ref="M18:O18"/>
    <mergeCell ref="Q18:R18"/>
    <mergeCell ref="A19:P19"/>
    <mergeCell ref="Q19:R20"/>
    <mergeCell ref="A20:B20"/>
    <mergeCell ref="C20:D20"/>
    <mergeCell ref="C21:D21"/>
    <mergeCell ref="E21:G21"/>
    <mergeCell ref="H21:K21"/>
    <mergeCell ref="L21:N21"/>
    <mergeCell ref="A13:S13"/>
    <mergeCell ref="A14:S14"/>
    <mergeCell ref="A15:S15"/>
    <mergeCell ref="A16:S16"/>
    <mergeCell ref="T17:T21"/>
    <mergeCell ref="U17:U21"/>
    <mergeCell ref="E20:G20"/>
    <mergeCell ref="H20:K20"/>
    <mergeCell ref="L20:N20"/>
    <mergeCell ref="O20:P21"/>
    <mergeCell ref="W8:W9"/>
    <mergeCell ref="X8:X9"/>
    <mergeCell ref="A9:S9"/>
    <mergeCell ref="A10:S10"/>
    <mergeCell ref="A11:S11"/>
    <mergeCell ref="A12:S12"/>
    <mergeCell ref="A7:O8"/>
    <mergeCell ref="P7:S8"/>
    <mergeCell ref="U7:V7"/>
    <mergeCell ref="T8:T9"/>
    <mergeCell ref="U8:U9"/>
    <mergeCell ref="V8:V9"/>
    <mergeCell ref="A5:F5"/>
    <mergeCell ref="G5:H5"/>
    <mergeCell ref="I5:M5"/>
    <mergeCell ref="N5:Q5"/>
    <mergeCell ref="R5:X5"/>
    <mergeCell ref="B6:O6"/>
    <mergeCell ref="P6:X6"/>
    <mergeCell ref="A1:D1"/>
    <mergeCell ref="A2:Y2"/>
    <mergeCell ref="A3:F3"/>
    <mergeCell ref="G3:L3"/>
    <mergeCell ref="M3:N4"/>
    <mergeCell ref="O3:X4"/>
    <mergeCell ref="A4:F4"/>
    <mergeCell ref="G4:L4"/>
  </mergeCells>
  <phoneticPr fontId="4"/>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4662A-1203-4793-8DCF-C19A46A8BF58}">
  <dimension ref="A1:Y56"/>
  <sheetViews>
    <sheetView workbookViewId="0">
      <selection activeCell="A2" sqref="A2:Y2"/>
    </sheetView>
  </sheetViews>
  <sheetFormatPr defaultRowHeight="12"/>
  <cols>
    <col min="1" max="1" width="2.4140625" style="1" customWidth="1"/>
    <col min="2" max="2" width="2" style="1" customWidth="1"/>
    <col min="3" max="3" width="3.9140625" style="1" customWidth="1"/>
    <col min="4" max="4" width="0.9140625" style="1" customWidth="1"/>
    <col min="5" max="5" width="3.5" style="1" customWidth="1"/>
    <col min="6" max="6" width="6.6640625" style="1" customWidth="1"/>
    <col min="7" max="7" width="17" style="1" customWidth="1"/>
    <col min="8" max="8" width="4.6640625" style="1" customWidth="1"/>
    <col min="9" max="9" width="3.33203125" style="1" customWidth="1"/>
    <col min="10" max="10" width="4.25" style="1" customWidth="1"/>
    <col min="11" max="11" width="5.75" style="1" customWidth="1"/>
    <col min="12" max="12" width="6.08203125" style="1" customWidth="1"/>
    <col min="13" max="13" width="8" style="1" customWidth="1"/>
    <col min="14" max="14" width="5.75" style="1" customWidth="1"/>
    <col min="15" max="15" width="14.6640625" style="1" customWidth="1"/>
    <col min="16" max="16" width="2" style="1" customWidth="1"/>
    <col min="17" max="17" width="0.58203125" style="1" customWidth="1"/>
    <col min="18" max="18" width="2.58203125" style="1" customWidth="1"/>
    <col min="19" max="19" width="1.33203125" style="1" customWidth="1"/>
    <col min="20" max="21" width="4.25" style="1" customWidth="1"/>
    <col min="22" max="22" width="4.4140625" style="1" customWidth="1"/>
    <col min="23" max="23" width="4.25" style="1" customWidth="1"/>
    <col min="24" max="24" width="4.4140625" style="1" customWidth="1"/>
    <col min="25" max="25" width="2.25" style="1" customWidth="1"/>
    <col min="26" max="16384" width="8.6640625" style="1"/>
  </cols>
  <sheetData>
    <row r="1" spans="1:25" ht="17.25" customHeight="1">
      <c r="A1" s="669" t="s">
        <v>85</v>
      </c>
      <c r="B1" s="669"/>
      <c r="C1" s="669"/>
      <c r="D1" s="669"/>
    </row>
    <row r="2" spans="1:25" ht="50.25" customHeight="1">
      <c r="A2" s="670" t="s">
        <v>341</v>
      </c>
      <c r="B2" s="670"/>
      <c r="C2" s="670"/>
      <c r="D2" s="670"/>
      <c r="E2" s="670"/>
      <c r="F2" s="670"/>
      <c r="G2" s="670"/>
      <c r="H2" s="670"/>
      <c r="I2" s="670"/>
      <c r="J2" s="670"/>
      <c r="K2" s="670"/>
      <c r="L2" s="670"/>
      <c r="M2" s="670"/>
      <c r="N2" s="670"/>
      <c r="O2" s="670"/>
      <c r="P2" s="670"/>
      <c r="Q2" s="670"/>
      <c r="R2" s="670"/>
      <c r="S2" s="670"/>
      <c r="T2" s="670"/>
      <c r="U2" s="670"/>
      <c r="V2" s="670"/>
      <c r="W2" s="670"/>
      <c r="X2" s="670"/>
      <c r="Y2" s="670"/>
    </row>
    <row r="3" spans="1:25" ht="25" customHeight="1">
      <c r="A3" s="671" t="s">
        <v>0</v>
      </c>
      <c r="B3" s="672"/>
      <c r="C3" s="672"/>
      <c r="D3" s="672"/>
      <c r="E3" s="672"/>
      <c r="F3" s="672"/>
      <c r="G3" s="673"/>
      <c r="H3" s="673"/>
      <c r="I3" s="673"/>
      <c r="J3" s="673"/>
      <c r="K3" s="673"/>
      <c r="L3" s="673"/>
      <c r="M3" s="674" t="s">
        <v>1</v>
      </c>
      <c r="N3" s="675"/>
      <c r="O3" s="678" t="s">
        <v>2</v>
      </c>
      <c r="P3" s="674"/>
      <c r="Q3" s="674"/>
      <c r="R3" s="674"/>
      <c r="S3" s="674"/>
      <c r="T3" s="674"/>
      <c r="U3" s="674"/>
      <c r="V3" s="674"/>
      <c r="W3" s="674"/>
      <c r="X3" s="675"/>
    </row>
    <row r="4" spans="1:25" ht="21.5" customHeight="1">
      <c r="A4" s="671" t="s">
        <v>3</v>
      </c>
      <c r="B4" s="672"/>
      <c r="C4" s="672"/>
      <c r="D4" s="672"/>
      <c r="E4" s="672"/>
      <c r="F4" s="672"/>
      <c r="G4" s="673"/>
      <c r="H4" s="673"/>
      <c r="I4" s="673"/>
      <c r="J4" s="673"/>
      <c r="K4" s="673"/>
      <c r="L4" s="673"/>
      <c r="M4" s="676"/>
      <c r="N4" s="677"/>
      <c r="O4" s="679"/>
      <c r="P4" s="676"/>
      <c r="Q4" s="676"/>
      <c r="R4" s="676"/>
      <c r="S4" s="676"/>
      <c r="T4" s="676"/>
      <c r="U4" s="676"/>
      <c r="V4" s="676"/>
      <c r="W4" s="676"/>
      <c r="X4" s="677"/>
    </row>
    <row r="5" spans="1:25" ht="56" customHeight="1">
      <c r="A5" s="654" t="s">
        <v>4</v>
      </c>
      <c r="B5" s="655"/>
      <c r="C5" s="655"/>
      <c r="D5" s="655"/>
      <c r="E5" s="655"/>
      <c r="F5" s="656"/>
      <c r="G5" s="657" t="s">
        <v>5</v>
      </c>
      <c r="H5" s="658"/>
      <c r="I5" s="657" t="s">
        <v>6</v>
      </c>
      <c r="J5" s="659"/>
      <c r="K5" s="659"/>
      <c r="L5" s="659"/>
      <c r="M5" s="656"/>
      <c r="N5" s="660" t="s">
        <v>7</v>
      </c>
      <c r="O5" s="655"/>
      <c r="P5" s="655"/>
      <c r="Q5" s="656"/>
      <c r="R5" s="661" t="s">
        <v>8</v>
      </c>
      <c r="S5" s="662"/>
      <c r="T5" s="662"/>
      <c r="U5" s="662"/>
      <c r="V5" s="662"/>
      <c r="W5" s="662"/>
      <c r="X5" s="663"/>
    </row>
    <row r="6" spans="1:25" ht="6.75" customHeight="1">
      <c r="A6" s="2"/>
      <c r="B6" s="664"/>
      <c r="C6" s="664"/>
      <c r="D6" s="664"/>
      <c r="E6" s="664"/>
      <c r="F6" s="664"/>
      <c r="G6" s="664"/>
      <c r="H6" s="664"/>
      <c r="I6" s="664"/>
      <c r="J6" s="664"/>
      <c r="K6" s="664"/>
      <c r="L6" s="664"/>
      <c r="M6" s="664"/>
      <c r="N6" s="664"/>
      <c r="O6" s="665"/>
      <c r="P6" s="666"/>
      <c r="Q6" s="667"/>
      <c r="R6" s="667"/>
      <c r="S6" s="667"/>
      <c r="T6" s="668"/>
      <c r="U6" s="668"/>
      <c r="V6" s="668"/>
      <c r="W6" s="668"/>
      <c r="X6" s="668"/>
    </row>
    <row r="7" spans="1:25" ht="18.25" customHeight="1" thickBot="1">
      <c r="A7" s="684" t="s">
        <v>9</v>
      </c>
      <c r="B7" s="684"/>
      <c r="C7" s="684"/>
      <c r="D7" s="684"/>
      <c r="E7" s="684"/>
      <c r="F7" s="684"/>
      <c r="G7" s="684"/>
      <c r="H7" s="684"/>
      <c r="I7" s="684"/>
      <c r="J7" s="684"/>
      <c r="K7" s="684"/>
      <c r="L7" s="684"/>
      <c r="M7" s="684"/>
      <c r="N7" s="684"/>
      <c r="O7" s="684"/>
      <c r="P7" s="685"/>
      <c r="Q7" s="685"/>
      <c r="R7" s="685"/>
      <c r="S7" s="685"/>
      <c r="T7" s="4" t="s">
        <v>10</v>
      </c>
      <c r="U7" s="686" t="s">
        <v>11</v>
      </c>
      <c r="V7" s="687"/>
      <c r="W7" s="5" t="s">
        <v>12</v>
      </c>
      <c r="X7" s="5" t="s">
        <v>13</v>
      </c>
    </row>
    <row r="8" spans="1:25" ht="7" customHeight="1" thickTop="1">
      <c r="A8" s="684"/>
      <c r="B8" s="684"/>
      <c r="C8" s="684"/>
      <c r="D8" s="684"/>
      <c r="E8" s="684"/>
      <c r="F8" s="684"/>
      <c r="G8" s="684"/>
      <c r="H8" s="684"/>
      <c r="I8" s="684"/>
      <c r="J8" s="684"/>
      <c r="K8" s="684"/>
      <c r="L8" s="684"/>
      <c r="M8" s="684"/>
      <c r="N8" s="684"/>
      <c r="O8" s="684"/>
      <c r="P8" s="685"/>
      <c r="Q8" s="685"/>
      <c r="R8" s="685"/>
      <c r="S8" s="685"/>
      <c r="T8" s="688" t="s">
        <v>14</v>
      </c>
      <c r="U8" s="680" t="s">
        <v>14</v>
      </c>
      <c r="V8" s="680" t="s">
        <v>14</v>
      </c>
      <c r="W8" s="680" t="s">
        <v>14</v>
      </c>
      <c r="X8" s="680" t="s">
        <v>14</v>
      </c>
    </row>
    <row r="9" spans="1:25" ht="22.25" customHeight="1">
      <c r="A9" s="682" t="s">
        <v>15</v>
      </c>
      <c r="B9" s="682"/>
      <c r="C9" s="682"/>
      <c r="D9" s="682"/>
      <c r="E9" s="682"/>
      <c r="F9" s="682"/>
      <c r="G9" s="682"/>
      <c r="H9" s="682"/>
      <c r="I9" s="682"/>
      <c r="J9" s="682"/>
      <c r="K9" s="682"/>
      <c r="L9" s="682"/>
      <c r="M9" s="682"/>
      <c r="N9" s="682"/>
      <c r="O9" s="682"/>
      <c r="P9" s="682"/>
      <c r="Q9" s="682"/>
      <c r="R9" s="682"/>
      <c r="S9" s="682"/>
      <c r="T9" s="689"/>
      <c r="U9" s="681"/>
      <c r="V9" s="681"/>
      <c r="W9" s="681"/>
      <c r="X9" s="681"/>
    </row>
    <row r="10" spans="1:25" ht="24" customHeight="1">
      <c r="A10" s="683" t="s">
        <v>86</v>
      </c>
      <c r="B10" s="683"/>
      <c r="C10" s="683"/>
      <c r="D10" s="683"/>
      <c r="E10" s="683"/>
      <c r="F10" s="683"/>
      <c r="G10" s="683"/>
      <c r="H10" s="683"/>
      <c r="I10" s="683"/>
      <c r="J10" s="683"/>
      <c r="K10" s="683"/>
      <c r="L10" s="683"/>
      <c r="M10" s="683"/>
      <c r="N10" s="683"/>
      <c r="O10" s="683"/>
      <c r="P10" s="683"/>
      <c r="Q10" s="683"/>
      <c r="R10" s="683"/>
      <c r="S10" s="683"/>
      <c r="T10" s="7"/>
      <c r="U10" s="8"/>
      <c r="V10" s="9"/>
      <c r="W10" s="9"/>
      <c r="X10" s="10"/>
    </row>
    <row r="11" spans="1:25" ht="25.75" customHeight="1">
      <c r="A11" s="683" t="s">
        <v>17</v>
      </c>
      <c r="B11" s="683"/>
      <c r="C11" s="683"/>
      <c r="D11" s="683"/>
      <c r="E11" s="683"/>
      <c r="F11" s="683"/>
      <c r="G11" s="683"/>
      <c r="H11" s="683"/>
      <c r="I11" s="683"/>
      <c r="J11" s="683"/>
      <c r="K11" s="683"/>
      <c r="L11" s="683"/>
      <c r="M11" s="683"/>
      <c r="N11" s="683"/>
      <c r="O11" s="683"/>
      <c r="P11" s="683"/>
      <c r="Q11" s="683"/>
      <c r="R11" s="683"/>
      <c r="S11" s="683"/>
      <c r="T11" s="11"/>
      <c r="U11" s="12"/>
      <c r="V11" s="10"/>
      <c r="W11" s="10"/>
      <c r="X11" s="9"/>
    </row>
    <row r="12" spans="1:25" ht="17.25" customHeight="1">
      <c r="A12" s="683" t="s">
        <v>87</v>
      </c>
      <c r="B12" s="683"/>
      <c r="C12" s="683"/>
      <c r="D12" s="683"/>
      <c r="E12" s="683"/>
      <c r="F12" s="683"/>
      <c r="G12" s="683"/>
      <c r="H12" s="683"/>
      <c r="I12" s="683"/>
      <c r="J12" s="683"/>
      <c r="K12" s="683"/>
      <c r="L12" s="683"/>
      <c r="M12" s="683"/>
      <c r="N12" s="683"/>
      <c r="O12" s="683"/>
      <c r="P12" s="683"/>
      <c r="Q12" s="683"/>
      <c r="R12" s="683"/>
      <c r="S12" s="683"/>
      <c r="T12" s="7"/>
      <c r="U12" s="8"/>
      <c r="V12" s="9"/>
      <c r="W12" s="9"/>
      <c r="X12" s="9"/>
    </row>
    <row r="13" spans="1:25" ht="17.25" customHeight="1">
      <c r="A13" s="683" t="s">
        <v>88</v>
      </c>
      <c r="B13" s="683"/>
      <c r="C13" s="683"/>
      <c r="D13" s="683"/>
      <c r="E13" s="683"/>
      <c r="F13" s="683"/>
      <c r="G13" s="683"/>
      <c r="H13" s="683"/>
      <c r="I13" s="683"/>
      <c r="J13" s="683"/>
      <c r="K13" s="683"/>
      <c r="L13" s="683"/>
      <c r="M13" s="683"/>
      <c r="N13" s="683"/>
      <c r="O13" s="683"/>
      <c r="P13" s="683"/>
      <c r="Q13" s="683"/>
      <c r="R13" s="683"/>
      <c r="S13" s="683"/>
      <c r="T13" s="7"/>
      <c r="U13" s="8"/>
      <c r="V13" s="9"/>
      <c r="W13" s="9"/>
      <c r="X13" s="9"/>
    </row>
    <row r="14" spans="1:25" ht="17.25" customHeight="1">
      <c r="A14" s="683" t="s">
        <v>89</v>
      </c>
      <c r="B14" s="683"/>
      <c r="C14" s="683"/>
      <c r="D14" s="683"/>
      <c r="E14" s="683"/>
      <c r="F14" s="683"/>
      <c r="G14" s="683"/>
      <c r="H14" s="683"/>
      <c r="I14" s="683"/>
      <c r="J14" s="683"/>
      <c r="K14" s="683"/>
      <c r="L14" s="683"/>
      <c r="M14" s="683"/>
      <c r="N14" s="683"/>
      <c r="O14" s="683"/>
      <c r="P14" s="683"/>
      <c r="Q14" s="683"/>
      <c r="R14" s="683"/>
      <c r="S14" s="683"/>
      <c r="T14" s="7"/>
      <c r="U14" s="8"/>
      <c r="V14" s="9"/>
      <c r="W14" s="9"/>
      <c r="X14" s="9"/>
    </row>
    <row r="15" spans="1:25" ht="17.25" customHeight="1">
      <c r="A15" s="683" t="s">
        <v>21</v>
      </c>
      <c r="B15" s="683"/>
      <c r="C15" s="683"/>
      <c r="D15" s="683"/>
      <c r="E15" s="683"/>
      <c r="F15" s="683"/>
      <c r="G15" s="683"/>
      <c r="H15" s="683"/>
      <c r="I15" s="683"/>
      <c r="J15" s="683"/>
      <c r="K15" s="683"/>
      <c r="L15" s="683"/>
      <c r="M15" s="683"/>
      <c r="N15" s="683"/>
      <c r="O15" s="683"/>
      <c r="P15" s="683"/>
      <c r="Q15" s="683"/>
      <c r="R15" s="683"/>
      <c r="S15" s="683"/>
      <c r="T15" s="7"/>
      <c r="U15" s="8"/>
      <c r="V15" s="9"/>
      <c r="W15" s="9"/>
      <c r="X15" s="9"/>
    </row>
    <row r="16" spans="1:25" ht="27.75" customHeight="1">
      <c r="A16" s="683" t="s">
        <v>90</v>
      </c>
      <c r="B16" s="683"/>
      <c r="C16" s="683"/>
      <c r="D16" s="683"/>
      <c r="E16" s="683"/>
      <c r="F16" s="683"/>
      <c r="G16" s="683"/>
      <c r="H16" s="683"/>
      <c r="I16" s="683"/>
      <c r="J16" s="683"/>
      <c r="K16" s="683"/>
      <c r="L16" s="683"/>
      <c r="M16" s="683"/>
      <c r="N16" s="683"/>
      <c r="O16" s="683"/>
      <c r="P16" s="683"/>
      <c r="Q16" s="683"/>
      <c r="R16" s="683"/>
      <c r="S16" s="683"/>
      <c r="T16" s="13"/>
      <c r="U16" s="8"/>
      <c r="V16" s="9"/>
      <c r="W16" s="9"/>
      <c r="X16" s="9"/>
    </row>
    <row r="17" spans="1:24" ht="17.5" customHeight="1">
      <c r="A17" s="14"/>
      <c r="B17" s="15"/>
      <c r="C17" s="15"/>
      <c r="D17" s="15"/>
      <c r="E17" s="15"/>
      <c r="F17" s="15"/>
      <c r="G17" s="15"/>
      <c r="H17" s="15"/>
      <c r="I17" s="15"/>
      <c r="J17" s="15"/>
      <c r="K17" s="15"/>
      <c r="L17" s="15"/>
      <c r="M17" s="15"/>
      <c r="N17" s="15"/>
      <c r="O17" s="15"/>
      <c r="P17" s="15"/>
      <c r="Q17" s="15"/>
      <c r="R17" s="15"/>
      <c r="S17" s="15"/>
      <c r="T17" s="690" t="s">
        <v>23</v>
      </c>
      <c r="U17" s="691" t="s">
        <v>14</v>
      </c>
      <c r="V17" s="703" t="s">
        <v>14</v>
      </c>
      <c r="W17" s="703" t="s">
        <v>14</v>
      </c>
      <c r="X17" s="703" t="s">
        <v>14</v>
      </c>
    </row>
    <row r="18" spans="1:24" ht="34.5" customHeight="1">
      <c r="A18" s="705" t="s">
        <v>91</v>
      </c>
      <c r="B18" s="706"/>
      <c r="C18" s="706"/>
      <c r="D18" s="706"/>
      <c r="E18" s="706"/>
      <c r="F18" s="706"/>
      <c r="G18" s="706"/>
      <c r="H18" s="706"/>
      <c r="I18" s="706"/>
      <c r="J18" s="18"/>
      <c r="K18" s="18"/>
      <c r="L18" s="18"/>
      <c r="M18" s="707"/>
      <c r="N18" s="707"/>
      <c r="O18" s="707"/>
      <c r="P18" s="18"/>
      <c r="Q18" s="708"/>
      <c r="R18" s="708"/>
      <c r="S18" s="17"/>
      <c r="T18" s="690"/>
      <c r="U18" s="688"/>
      <c r="V18" s="680"/>
      <c r="W18" s="680"/>
      <c r="X18" s="680"/>
    </row>
    <row r="19" spans="1:24" ht="17.25" customHeight="1">
      <c r="A19" s="705" t="s">
        <v>92</v>
      </c>
      <c r="B19" s="709"/>
      <c r="C19" s="709"/>
      <c r="D19" s="709"/>
      <c r="E19" s="709"/>
      <c r="F19" s="709"/>
      <c r="G19" s="709"/>
      <c r="H19" s="709"/>
      <c r="I19" s="709"/>
      <c r="J19" s="709"/>
      <c r="K19" s="709"/>
      <c r="L19" s="709"/>
      <c r="M19" s="709"/>
      <c r="N19" s="709"/>
      <c r="O19" s="709"/>
      <c r="P19" s="709"/>
      <c r="Q19" s="708"/>
      <c r="R19" s="708"/>
      <c r="S19" s="17"/>
      <c r="T19" s="690"/>
      <c r="U19" s="688"/>
      <c r="V19" s="680"/>
      <c r="W19" s="680"/>
      <c r="X19" s="680"/>
    </row>
    <row r="20" spans="1:24" ht="17.25" customHeight="1">
      <c r="A20" s="710"/>
      <c r="B20" s="711"/>
      <c r="C20" s="693"/>
      <c r="D20" s="695"/>
      <c r="E20" s="693"/>
      <c r="F20" s="694"/>
      <c r="G20" s="695"/>
      <c r="H20" s="678" t="s">
        <v>26</v>
      </c>
      <c r="I20" s="696"/>
      <c r="J20" s="696"/>
      <c r="K20" s="691"/>
      <c r="L20" s="697" t="s">
        <v>27</v>
      </c>
      <c r="M20" s="698"/>
      <c r="N20" s="698"/>
      <c r="O20" s="699" t="s">
        <v>28</v>
      </c>
      <c r="P20" s="700"/>
      <c r="Q20" s="708"/>
      <c r="R20" s="708"/>
      <c r="S20" s="17"/>
      <c r="T20" s="690"/>
      <c r="U20" s="688"/>
      <c r="V20" s="680"/>
      <c r="W20" s="680"/>
      <c r="X20" s="680"/>
    </row>
    <row r="21" spans="1:24" ht="18.5" customHeight="1">
      <c r="A21" s="21"/>
      <c r="B21" s="22"/>
      <c r="C21" s="712"/>
      <c r="D21" s="713"/>
      <c r="E21" s="714"/>
      <c r="F21" s="715"/>
      <c r="G21" s="716"/>
      <c r="H21" s="717" t="s">
        <v>29</v>
      </c>
      <c r="I21" s="718"/>
      <c r="J21" s="718"/>
      <c r="K21" s="689"/>
      <c r="L21" s="719" t="s">
        <v>30</v>
      </c>
      <c r="M21" s="720"/>
      <c r="N21" s="720"/>
      <c r="O21" s="701"/>
      <c r="P21" s="702"/>
      <c r="Q21" s="17"/>
      <c r="R21" s="17"/>
      <c r="S21" s="17"/>
      <c r="T21" s="690"/>
      <c r="U21" s="692"/>
      <c r="V21" s="704"/>
      <c r="W21" s="704"/>
      <c r="X21" s="704"/>
    </row>
    <row r="22" spans="1:24" ht="21" customHeight="1">
      <c r="A22" s="21"/>
      <c r="B22" s="22"/>
      <c r="C22" s="721">
        <v>-1</v>
      </c>
      <c r="D22" s="722"/>
      <c r="E22" s="723" t="s">
        <v>93</v>
      </c>
      <c r="F22" s="724"/>
      <c r="G22" s="725"/>
      <c r="H22" s="726"/>
      <c r="I22" s="727"/>
      <c r="J22" s="727"/>
      <c r="K22" s="25" t="s">
        <v>32</v>
      </c>
      <c r="L22" s="728"/>
      <c r="M22" s="729"/>
      <c r="N22" s="26" t="s">
        <v>33</v>
      </c>
      <c r="O22" s="759" t="s">
        <v>34</v>
      </c>
      <c r="P22" s="759"/>
      <c r="Q22" s="17"/>
      <c r="R22" s="17"/>
      <c r="S22" s="17"/>
      <c r="T22" s="760"/>
      <c r="U22" s="760"/>
      <c r="V22" s="761"/>
      <c r="W22" s="761"/>
      <c r="X22" s="761"/>
    </row>
    <row r="23" spans="1:24" ht="10.25" customHeight="1">
      <c r="A23" s="21"/>
      <c r="B23" s="22"/>
      <c r="C23" s="737">
        <v>-2</v>
      </c>
      <c r="D23" s="738"/>
      <c r="E23" s="741" t="s">
        <v>35</v>
      </c>
      <c r="F23" s="742"/>
      <c r="G23" s="743"/>
      <c r="H23" s="747"/>
      <c r="I23" s="748"/>
      <c r="J23" s="748"/>
      <c r="K23" s="751" t="s">
        <v>32</v>
      </c>
      <c r="L23" s="27"/>
      <c r="M23" s="28"/>
      <c r="N23" s="28"/>
      <c r="O23" s="759"/>
      <c r="P23" s="759"/>
      <c r="Q23" s="17"/>
      <c r="R23" s="17"/>
      <c r="S23" s="29"/>
      <c r="T23" s="760"/>
      <c r="U23" s="760"/>
      <c r="V23" s="761"/>
      <c r="W23" s="761"/>
      <c r="X23" s="761"/>
    </row>
    <row r="24" spans="1:24" ht="10.75" customHeight="1">
      <c r="A24" s="21"/>
      <c r="B24" s="22"/>
      <c r="C24" s="739"/>
      <c r="D24" s="740"/>
      <c r="E24" s="744"/>
      <c r="F24" s="745"/>
      <c r="G24" s="746"/>
      <c r="H24" s="749"/>
      <c r="I24" s="750"/>
      <c r="J24" s="750"/>
      <c r="K24" s="752"/>
      <c r="L24" s="30"/>
      <c r="M24" s="31"/>
      <c r="N24" s="31"/>
      <c r="O24" s="759"/>
      <c r="P24" s="759"/>
      <c r="Q24" s="17"/>
      <c r="R24" s="17"/>
      <c r="S24" s="29"/>
      <c r="T24" s="760"/>
      <c r="U24" s="760"/>
      <c r="V24" s="761"/>
      <c r="W24" s="761"/>
      <c r="X24" s="761"/>
    </row>
    <row r="25" spans="1:24" ht="34.25" customHeight="1">
      <c r="A25" s="21"/>
      <c r="B25" s="22"/>
      <c r="C25" s="737">
        <v>-3</v>
      </c>
      <c r="D25" s="738"/>
      <c r="E25" s="753" t="s">
        <v>36</v>
      </c>
      <c r="F25" s="754"/>
      <c r="G25" s="755"/>
      <c r="H25" s="747"/>
      <c r="I25" s="748"/>
      <c r="J25" s="748"/>
      <c r="K25" s="751" t="s">
        <v>32</v>
      </c>
      <c r="L25" s="32"/>
      <c r="M25" s="33"/>
      <c r="N25" s="33"/>
      <c r="O25" s="683" t="s">
        <v>37</v>
      </c>
      <c r="P25" s="683"/>
      <c r="Q25" s="17"/>
      <c r="R25" s="17"/>
      <c r="S25" s="34"/>
      <c r="T25" s="730"/>
      <c r="U25" s="731"/>
      <c r="V25" s="733"/>
      <c r="W25" s="735"/>
      <c r="X25" s="735"/>
    </row>
    <row r="26" spans="1:24" ht="11.75" customHeight="1">
      <c r="A26" s="21"/>
      <c r="B26" s="22"/>
      <c r="C26" s="739"/>
      <c r="D26" s="740"/>
      <c r="E26" s="756"/>
      <c r="F26" s="757"/>
      <c r="G26" s="758"/>
      <c r="H26" s="749"/>
      <c r="I26" s="750"/>
      <c r="J26" s="750"/>
      <c r="K26" s="752"/>
      <c r="L26" s="35"/>
      <c r="M26" s="36"/>
      <c r="N26" s="36"/>
      <c r="O26" s="683"/>
      <c r="P26" s="683"/>
      <c r="Q26" s="29"/>
      <c r="R26" s="29"/>
      <c r="S26" s="37"/>
      <c r="T26" s="681"/>
      <c r="U26" s="732"/>
      <c r="V26" s="734"/>
      <c r="W26" s="736"/>
      <c r="X26" s="736"/>
    </row>
    <row r="27" spans="1:24" ht="14.25" customHeight="1">
      <c r="A27" s="21"/>
      <c r="B27" s="22"/>
      <c r="C27" s="737">
        <v>-4</v>
      </c>
      <c r="D27" s="738"/>
      <c r="E27" s="753" t="s">
        <v>94</v>
      </c>
      <c r="F27" s="754"/>
      <c r="G27" s="755"/>
      <c r="H27" s="768"/>
      <c r="I27" s="769"/>
      <c r="J27" s="769"/>
      <c r="K27" s="770"/>
      <c r="L27" s="774"/>
      <c r="M27" s="775"/>
      <c r="N27" s="674" t="s">
        <v>33</v>
      </c>
      <c r="O27" s="759" t="s">
        <v>39</v>
      </c>
      <c r="P27" s="759"/>
      <c r="Q27" s="29"/>
      <c r="R27" s="29"/>
      <c r="S27" s="38"/>
      <c r="T27" s="678"/>
      <c r="U27" s="678"/>
      <c r="V27" s="733"/>
      <c r="W27" s="735"/>
      <c r="X27" s="735"/>
    </row>
    <row r="28" spans="1:24" ht="27" customHeight="1">
      <c r="A28" s="21"/>
      <c r="B28" s="22"/>
      <c r="C28" s="763"/>
      <c r="D28" s="764"/>
      <c r="E28" s="765"/>
      <c r="F28" s="766"/>
      <c r="G28" s="767"/>
      <c r="H28" s="771"/>
      <c r="I28" s="772"/>
      <c r="J28" s="772"/>
      <c r="K28" s="773"/>
      <c r="L28" s="776"/>
      <c r="M28" s="777"/>
      <c r="N28" s="778"/>
      <c r="O28" s="759"/>
      <c r="P28" s="759"/>
      <c r="Q28" s="39"/>
      <c r="R28" s="39"/>
      <c r="S28" s="38"/>
      <c r="T28" s="717"/>
      <c r="U28" s="717"/>
      <c r="V28" s="734"/>
      <c r="W28" s="736"/>
      <c r="X28" s="736"/>
    </row>
    <row r="29" spans="1:24" ht="42.5" customHeight="1">
      <c r="A29" s="21"/>
      <c r="B29" s="40"/>
      <c r="C29" s="810">
        <v>-5</v>
      </c>
      <c r="D29" s="811"/>
      <c r="E29" s="812" t="s">
        <v>95</v>
      </c>
      <c r="F29" s="812"/>
      <c r="G29" s="812"/>
      <c r="H29" s="813"/>
      <c r="I29" s="813"/>
      <c r="J29" s="814"/>
      <c r="K29" s="83" t="s">
        <v>56</v>
      </c>
      <c r="L29" s="815"/>
      <c r="M29" s="816"/>
      <c r="N29" s="83" t="s">
        <v>33</v>
      </c>
      <c r="O29" s="759" t="s">
        <v>96</v>
      </c>
      <c r="P29" s="759"/>
      <c r="Q29" s="39"/>
      <c r="R29" s="39"/>
      <c r="S29" s="38"/>
      <c r="T29" s="24"/>
      <c r="U29" s="24"/>
      <c r="V29" s="84"/>
      <c r="W29" s="85"/>
      <c r="X29" s="85"/>
    </row>
    <row r="30" spans="1:24" ht="35" customHeight="1">
      <c r="A30" s="21"/>
      <c r="B30" s="40"/>
      <c r="C30" s="810">
        <v>-6</v>
      </c>
      <c r="D30" s="811"/>
      <c r="E30" s="817" t="s">
        <v>97</v>
      </c>
      <c r="F30" s="818"/>
      <c r="G30" s="819"/>
      <c r="H30" s="814"/>
      <c r="I30" s="820"/>
      <c r="J30" s="820"/>
      <c r="K30" s="83" t="s">
        <v>56</v>
      </c>
      <c r="L30" s="816"/>
      <c r="M30" s="821"/>
      <c r="N30" s="83" t="s">
        <v>33</v>
      </c>
      <c r="O30" s="822" t="s">
        <v>98</v>
      </c>
      <c r="P30" s="823"/>
      <c r="Q30" s="39"/>
      <c r="R30" s="39"/>
      <c r="S30" s="38"/>
      <c r="T30" s="24"/>
      <c r="U30" s="24"/>
      <c r="V30" s="84"/>
      <c r="W30" s="85"/>
      <c r="X30" s="85"/>
    </row>
    <row r="31" spans="1:24" ht="10.5" customHeight="1">
      <c r="A31" s="21"/>
      <c r="B31" s="40"/>
      <c r="C31" s="41"/>
      <c r="D31" s="41"/>
      <c r="E31" s="42"/>
      <c r="F31" s="42"/>
      <c r="G31" s="42"/>
      <c r="H31" s="43"/>
      <c r="I31" s="43"/>
      <c r="J31" s="43"/>
      <c r="K31" s="43"/>
      <c r="L31" s="44"/>
      <c r="M31" s="44"/>
      <c r="N31" s="45"/>
      <c r="O31" s="46"/>
      <c r="P31" s="46"/>
      <c r="Q31" s="39"/>
      <c r="R31" s="39"/>
      <c r="S31" s="38"/>
      <c r="T31" s="47" t="s">
        <v>23</v>
      </c>
      <c r="U31" s="48"/>
      <c r="V31" s="47" t="s">
        <v>23</v>
      </c>
      <c r="W31" s="47" t="s">
        <v>23</v>
      </c>
      <c r="X31" s="47" t="s">
        <v>23</v>
      </c>
    </row>
    <row r="32" spans="1:24" ht="41" customHeight="1">
      <c r="A32" s="21" t="s">
        <v>40</v>
      </c>
      <c r="B32" s="40"/>
      <c r="C32" s="762" t="s">
        <v>99</v>
      </c>
      <c r="D32" s="762"/>
      <c r="E32" s="762"/>
      <c r="F32" s="762"/>
      <c r="G32" s="762"/>
      <c r="H32" s="762"/>
      <c r="I32" s="762"/>
      <c r="J32" s="762"/>
      <c r="K32" s="762"/>
      <c r="L32" s="762"/>
      <c r="M32" s="762"/>
      <c r="N32" s="762"/>
      <c r="O32" s="762"/>
      <c r="P32" s="762"/>
      <c r="Q32" s="39"/>
      <c r="R32" s="39"/>
      <c r="S32" s="38"/>
      <c r="T32" s="49"/>
      <c r="U32" s="50"/>
      <c r="V32" s="51"/>
      <c r="W32" s="50"/>
      <c r="X32" s="50"/>
    </row>
    <row r="33" spans="1:24" ht="26" customHeight="1">
      <c r="A33" s="21" t="s">
        <v>42</v>
      </c>
      <c r="B33" s="17" t="s">
        <v>43</v>
      </c>
      <c r="C33" s="706" t="s">
        <v>44</v>
      </c>
      <c r="D33" s="706"/>
      <c r="E33" s="706"/>
      <c r="F33" s="706"/>
      <c r="G33" s="706"/>
      <c r="H33" s="706"/>
      <c r="I33" s="706"/>
      <c r="J33" s="706"/>
      <c r="K33" s="706"/>
      <c r="L33" s="706"/>
      <c r="M33" s="706"/>
      <c r="N33" s="706"/>
      <c r="O33" s="706"/>
      <c r="P33" s="706"/>
      <c r="Q33" s="29"/>
      <c r="R33" s="29"/>
      <c r="S33" s="38"/>
      <c r="T33" s="49"/>
      <c r="U33" s="50"/>
      <c r="V33" s="51"/>
      <c r="W33" s="50"/>
      <c r="X33" s="50"/>
    </row>
    <row r="34" spans="1:24" ht="26" customHeight="1">
      <c r="A34" s="52"/>
      <c r="B34" s="17" t="s">
        <v>45</v>
      </c>
      <c r="C34" s="708" t="s">
        <v>46</v>
      </c>
      <c r="D34" s="708"/>
      <c r="E34" s="708"/>
      <c r="F34" s="708"/>
      <c r="G34" s="708"/>
      <c r="H34" s="708"/>
      <c r="I34" s="708"/>
      <c r="J34" s="708"/>
      <c r="K34" s="708"/>
      <c r="L34" s="708"/>
      <c r="M34" s="708"/>
      <c r="N34" s="708"/>
      <c r="O34" s="708"/>
      <c r="P34" s="708"/>
      <c r="Q34" s="53"/>
      <c r="R34" s="53"/>
      <c r="S34" s="38"/>
      <c r="T34" s="50"/>
      <c r="U34" s="50"/>
      <c r="V34" s="50"/>
      <c r="W34" s="50"/>
      <c r="X34" s="51"/>
    </row>
    <row r="35" spans="1:24" ht="10" customHeight="1" thickBot="1">
      <c r="A35" s="52"/>
      <c r="B35" s="53"/>
      <c r="C35" s="18"/>
      <c r="D35" s="18"/>
      <c r="E35" s="18"/>
      <c r="F35" s="18"/>
      <c r="G35" s="18"/>
      <c r="H35" s="18"/>
      <c r="I35" s="18"/>
      <c r="J35" s="18"/>
      <c r="K35" s="18"/>
      <c r="L35" s="18"/>
      <c r="M35" s="18"/>
      <c r="N35" s="18"/>
      <c r="O35" s="18"/>
      <c r="P35" s="18"/>
      <c r="Q35" s="53"/>
      <c r="R35" s="53"/>
      <c r="S35" s="53"/>
      <c r="T35" s="703" t="s">
        <v>14</v>
      </c>
      <c r="U35" s="779"/>
      <c r="V35" s="779"/>
      <c r="W35" s="703" t="s">
        <v>14</v>
      </c>
      <c r="X35" s="703" t="s">
        <v>14</v>
      </c>
    </row>
    <row r="36" spans="1:24" ht="18" customHeight="1" thickTop="1" thickBot="1">
      <c r="A36" s="52"/>
      <c r="B36" s="53"/>
      <c r="C36" s="793" t="s">
        <v>47</v>
      </c>
      <c r="D36" s="794"/>
      <c r="E36" s="794"/>
      <c r="F36" s="795"/>
      <c r="G36" s="796"/>
      <c r="H36" s="797"/>
      <c r="I36" s="797"/>
      <c r="J36" s="797"/>
      <c r="K36" s="797"/>
      <c r="L36" s="797"/>
      <c r="M36" s="797"/>
      <c r="N36" s="797"/>
      <c r="O36" s="797"/>
      <c r="P36" s="797"/>
      <c r="Q36" s="797"/>
      <c r="R36" s="797"/>
      <c r="S36" s="53"/>
      <c r="T36" s="680"/>
      <c r="U36" s="780"/>
      <c r="V36" s="780"/>
      <c r="W36" s="680"/>
      <c r="X36" s="680"/>
    </row>
    <row r="37" spans="1:24" ht="32" customHeight="1" thickTop="1">
      <c r="A37" s="52"/>
      <c r="B37" s="53"/>
      <c r="C37" s="798" t="s">
        <v>48</v>
      </c>
      <c r="D37" s="798"/>
      <c r="E37" s="798"/>
      <c r="F37" s="798"/>
      <c r="G37" s="54"/>
      <c r="H37" s="55" t="s">
        <v>49</v>
      </c>
      <c r="I37" s="799" t="s">
        <v>100</v>
      </c>
      <c r="J37" s="685"/>
      <c r="K37" s="685"/>
      <c r="L37" s="685"/>
      <c r="M37" s="800"/>
      <c r="N37" s="801"/>
      <c r="O37" s="56" t="s">
        <v>51</v>
      </c>
      <c r="P37" s="685"/>
      <c r="Q37" s="685"/>
      <c r="R37" s="685"/>
      <c r="S37" s="53"/>
      <c r="T37" s="680"/>
      <c r="U37" s="780"/>
      <c r="V37" s="780"/>
      <c r="W37" s="680"/>
      <c r="X37" s="680"/>
    </row>
    <row r="38" spans="1:24" ht="8" customHeight="1">
      <c r="A38" s="52"/>
      <c r="B38" s="53"/>
      <c r="C38" s="57"/>
      <c r="D38" s="57"/>
      <c r="E38" s="57"/>
      <c r="F38" s="57"/>
      <c r="G38" s="58"/>
      <c r="H38" s="57"/>
      <c r="I38" s="57"/>
      <c r="J38" s="57"/>
      <c r="K38" s="57"/>
      <c r="L38" s="57"/>
      <c r="M38" s="18"/>
      <c r="N38" s="57"/>
      <c r="O38" s="18"/>
      <c r="P38" s="57"/>
      <c r="Q38" s="57"/>
      <c r="R38" s="57"/>
      <c r="S38" s="53"/>
      <c r="T38" s="680"/>
      <c r="U38" s="780"/>
      <c r="V38" s="780"/>
      <c r="W38" s="680"/>
      <c r="X38" s="680"/>
    </row>
    <row r="39" spans="1:24" ht="22.5" customHeight="1">
      <c r="A39" s="52"/>
      <c r="B39" s="53"/>
      <c r="C39" s="802"/>
      <c r="D39" s="803"/>
      <c r="E39" s="803"/>
      <c r="F39" s="803"/>
      <c r="G39" s="803"/>
      <c r="H39" s="803"/>
      <c r="I39" s="804"/>
      <c r="J39" s="787" t="s">
        <v>52</v>
      </c>
      <c r="K39" s="788"/>
      <c r="L39" s="805"/>
      <c r="M39" s="787" t="s">
        <v>53</v>
      </c>
      <c r="N39" s="788"/>
      <c r="O39" s="805"/>
      <c r="P39" s="60"/>
      <c r="Q39" s="61"/>
      <c r="R39" s="61"/>
      <c r="S39" s="61"/>
      <c r="T39" s="680"/>
      <c r="U39" s="780"/>
      <c r="V39" s="780"/>
      <c r="W39" s="680"/>
      <c r="X39" s="680"/>
    </row>
    <row r="40" spans="1:24" ht="22.5" customHeight="1">
      <c r="A40" s="52"/>
      <c r="B40" s="53"/>
      <c r="C40" s="782" t="s">
        <v>54</v>
      </c>
      <c r="D40" s="783"/>
      <c r="E40" s="783"/>
      <c r="F40" s="783"/>
      <c r="G40" s="783"/>
      <c r="H40" s="786" t="s">
        <v>55</v>
      </c>
      <c r="I40" s="786"/>
      <c r="J40" s="787"/>
      <c r="K40" s="788"/>
      <c r="L40" s="59" t="s">
        <v>56</v>
      </c>
      <c r="M40" s="787"/>
      <c r="N40" s="788"/>
      <c r="O40" s="59" t="s">
        <v>56</v>
      </c>
      <c r="P40" s="60"/>
      <c r="Q40" s="61"/>
      <c r="R40" s="61"/>
      <c r="S40" s="61"/>
      <c r="T40" s="680"/>
      <c r="U40" s="780"/>
      <c r="V40" s="780"/>
      <c r="W40" s="680"/>
      <c r="X40" s="680"/>
    </row>
    <row r="41" spans="1:24" ht="22.5" customHeight="1">
      <c r="A41" s="52"/>
      <c r="B41" s="53"/>
      <c r="C41" s="784"/>
      <c r="D41" s="785"/>
      <c r="E41" s="785"/>
      <c r="F41" s="785"/>
      <c r="G41" s="785"/>
      <c r="H41" s="786" t="s">
        <v>57</v>
      </c>
      <c r="I41" s="786"/>
      <c r="J41" s="787"/>
      <c r="K41" s="788"/>
      <c r="L41" s="59" t="s">
        <v>56</v>
      </c>
      <c r="M41" s="787"/>
      <c r="N41" s="788"/>
      <c r="O41" s="59" t="s">
        <v>56</v>
      </c>
      <c r="P41" s="60"/>
      <c r="Q41" s="61"/>
      <c r="R41" s="61"/>
      <c r="S41" s="61"/>
      <c r="T41" s="680"/>
      <c r="U41" s="780"/>
      <c r="V41" s="780"/>
      <c r="W41" s="680"/>
      <c r="X41" s="680"/>
    </row>
    <row r="42" spans="1:24" ht="15.5" customHeight="1">
      <c r="A42" s="52"/>
      <c r="B42" s="53"/>
      <c r="C42" s="62"/>
      <c r="D42" s="62"/>
      <c r="E42" s="62"/>
      <c r="F42" s="62"/>
      <c r="G42" s="62"/>
      <c r="H42" s="63"/>
      <c r="I42" s="63"/>
      <c r="J42" s="63"/>
      <c r="K42" s="63"/>
      <c r="L42" s="63"/>
      <c r="M42" s="63"/>
      <c r="N42" s="63"/>
      <c r="O42" s="63"/>
      <c r="P42" s="61"/>
      <c r="Q42" s="61"/>
      <c r="R42" s="61"/>
      <c r="S42" s="61"/>
      <c r="T42" s="680"/>
      <c r="U42" s="780"/>
      <c r="V42" s="780"/>
      <c r="W42" s="680"/>
      <c r="X42" s="680"/>
    </row>
    <row r="43" spans="1:24" ht="23" customHeight="1">
      <c r="A43" s="792" t="s">
        <v>58</v>
      </c>
      <c r="B43" s="708"/>
      <c r="C43" s="708"/>
      <c r="D43" s="708"/>
      <c r="E43" s="708"/>
      <c r="F43" s="708"/>
      <c r="G43" s="708"/>
      <c r="H43" s="53"/>
      <c r="I43" s="53"/>
      <c r="J43" s="53"/>
      <c r="K43" s="53"/>
      <c r="L43" s="53"/>
      <c r="M43" s="53"/>
      <c r="N43" s="53"/>
      <c r="O43" s="53"/>
      <c r="P43" s="53"/>
      <c r="Q43" s="53"/>
      <c r="R43" s="53"/>
      <c r="S43" s="53"/>
      <c r="T43" s="681"/>
      <c r="U43" s="781"/>
      <c r="V43" s="781"/>
      <c r="W43" s="681"/>
      <c r="X43" s="681"/>
    </row>
    <row r="44" spans="1:24" ht="27.25" customHeight="1">
      <c r="A44" s="21" t="s">
        <v>59</v>
      </c>
      <c r="B44" s="17" t="s">
        <v>43</v>
      </c>
      <c r="C44" s="706" t="s">
        <v>101</v>
      </c>
      <c r="D44" s="706"/>
      <c r="E44" s="706"/>
      <c r="F44" s="706"/>
      <c r="G44" s="706"/>
      <c r="H44" s="706"/>
      <c r="I44" s="706"/>
      <c r="J44" s="706"/>
      <c r="K44" s="706"/>
      <c r="L44" s="706"/>
      <c r="M44" s="706"/>
      <c r="N44" s="706"/>
      <c r="O44" s="706"/>
      <c r="P44" s="706"/>
      <c r="Q44" s="53"/>
      <c r="R44" s="53"/>
      <c r="S44" s="38"/>
      <c r="T44" s="49"/>
      <c r="U44" s="50"/>
      <c r="V44" s="50"/>
      <c r="W44" s="51"/>
      <c r="X44" s="50"/>
    </row>
    <row r="45" spans="1:24" ht="27.25" customHeight="1">
      <c r="A45" s="52"/>
      <c r="B45" s="17" t="s">
        <v>45</v>
      </c>
      <c r="C45" s="706" t="s">
        <v>102</v>
      </c>
      <c r="D45" s="706"/>
      <c r="E45" s="706"/>
      <c r="F45" s="706"/>
      <c r="G45" s="706"/>
      <c r="H45" s="706"/>
      <c r="I45" s="706"/>
      <c r="J45" s="706"/>
      <c r="K45" s="706"/>
      <c r="L45" s="706"/>
      <c r="M45" s="706"/>
      <c r="N45" s="706"/>
      <c r="O45" s="706"/>
      <c r="P45" s="706"/>
      <c r="Q45" s="53"/>
      <c r="R45" s="53"/>
      <c r="S45" s="38"/>
      <c r="T45" s="50"/>
      <c r="U45" s="50"/>
      <c r="V45" s="50"/>
      <c r="W45" s="50"/>
      <c r="X45" s="51"/>
    </row>
    <row r="46" spans="1:24" ht="9" customHeight="1">
      <c r="A46" s="64"/>
      <c r="B46" s="65"/>
      <c r="C46" s="65"/>
      <c r="D46" s="65"/>
      <c r="E46" s="65"/>
      <c r="F46" s="36"/>
      <c r="G46" s="36"/>
      <c r="H46" s="36"/>
      <c r="I46" s="65"/>
      <c r="J46" s="65"/>
      <c r="K46" s="65"/>
      <c r="L46" s="65"/>
      <c r="M46" s="65"/>
      <c r="N46" s="65"/>
      <c r="O46" s="65"/>
      <c r="P46" s="65"/>
      <c r="Q46" s="65"/>
      <c r="R46" s="65"/>
      <c r="S46" s="65"/>
      <c r="T46" s="3"/>
      <c r="U46" s="3"/>
      <c r="V46" s="3"/>
      <c r="W46" s="3"/>
      <c r="X46" s="66"/>
    </row>
    <row r="47" spans="1:24" ht="12.5" customHeight="1">
      <c r="A47" s="67"/>
      <c r="B47" s="67"/>
      <c r="C47" s="67"/>
      <c r="D47" s="67"/>
      <c r="E47" s="67"/>
      <c r="F47" s="33"/>
      <c r="G47" s="33"/>
      <c r="H47" s="33"/>
      <c r="I47" s="67"/>
      <c r="J47" s="67"/>
      <c r="K47" s="67"/>
      <c r="L47" s="67"/>
      <c r="M47" s="67"/>
      <c r="N47" s="67"/>
      <c r="O47" s="67"/>
      <c r="P47" s="67"/>
      <c r="Q47" s="67"/>
      <c r="R47" s="67"/>
      <c r="S47" s="68"/>
      <c r="T47" s="68"/>
      <c r="U47" s="68"/>
      <c r="V47" s="68"/>
      <c r="W47" s="68"/>
      <c r="X47" s="68"/>
    </row>
    <row r="48" spans="1:24" ht="15" customHeight="1">
      <c r="A48" s="706" t="s">
        <v>62</v>
      </c>
      <c r="B48" s="706"/>
      <c r="C48" s="706"/>
      <c r="D48" s="53"/>
      <c r="E48" s="53"/>
      <c r="F48" s="53"/>
      <c r="G48" s="53"/>
      <c r="H48" s="53"/>
      <c r="I48" s="53"/>
      <c r="J48" s="53"/>
      <c r="K48" s="53"/>
      <c r="L48" s="53"/>
      <c r="M48" s="53"/>
      <c r="N48" s="53"/>
      <c r="O48" s="53"/>
      <c r="P48" s="53"/>
      <c r="Q48" s="53"/>
      <c r="R48" s="53"/>
      <c r="S48" s="53"/>
      <c r="T48" s="53"/>
      <c r="U48" s="53"/>
      <c r="V48" s="53"/>
      <c r="W48" s="53"/>
      <c r="X48" s="53"/>
    </row>
    <row r="49" spans="1:25" ht="15" customHeight="1">
      <c r="A49" s="69">
        <v>1</v>
      </c>
      <c r="B49" s="706" t="s">
        <v>63</v>
      </c>
      <c r="C49" s="706"/>
      <c r="D49" s="706"/>
      <c r="E49" s="706"/>
      <c r="F49" s="706"/>
      <c r="G49" s="706"/>
      <c r="H49" s="706"/>
      <c r="I49" s="706"/>
      <c r="J49" s="706"/>
      <c r="K49" s="706"/>
      <c r="L49" s="706"/>
      <c r="M49" s="706"/>
      <c r="N49" s="706"/>
      <c r="O49" s="706"/>
      <c r="P49" s="706"/>
      <c r="Q49" s="706"/>
      <c r="R49" s="706"/>
      <c r="S49" s="706"/>
      <c r="T49" s="706"/>
      <c r="U49" s="706"/>
      <c r="V49" s="706"/>
      <c r="W49" s="706"/>
      <c r="X49" s="706"/>
    </row>
    <row r="50" spans="1:25" ht="29.5" customHeight="1">
      <c r="A50" s="70">
        <v>2</v>
      </c>
      <c r="B50" s="789" t="s">
        <v>64</v>
      </c>
      <c r="C50" s="789"/>
      <c r="D50" s="789"/>
      <c r="E50" s="789"/>
      <c r="F50" s="789"/>
      <c r="G50" s="789"/>
      <c r="H50" s="789"/>
      <c r="I50" s="789"/>
      <c r="J50" s="789"/>
      <c r="K50" s="789"/>
      <c r="L50" s="789"/>
      <c r="M50" s="789"/>
      <c r="N50" s="789"/>
      <c r="O50" s="789"/>
      <c r="P50" s="789"/>
      <c r="Q50" s="789"/>
      <c r="R50" s="789"/>
      <c r="S50" s="789"/>
      <c r="T50" s="789"/>
      <c r="U50" s="789"/>
      <c r="V50" s="789"/>
      <c r="W50" s="789"/>
      <c r="X50" s="789"/>
    </row>
    <row r="51" spans="1:25" ht="15" customHeight="1">
      <c r="A51" s="71">
        <v>3</v>
      </c>
      <c r="B51" s="790" t="s">
        <v>65</v>
      </c>
      <c r="C51" s="706"/>
      <c r="D51" s="706"/>
      <c r="E51" s="706"/>
      <c r="F51" s="706"/>
      <c r="G51" s="706"/>
      <c r="H51" s="706"/>
      <c r="I51" s="706"/>
      <c r="J51" s="706"/>
      <c r="K51" s="706"/>
      <c r="L51" s="706"/>
      <c r="M51" s="706"/>
      <c r="N51" s="706"/>
      <c r="O51" s="706"/>
      <c r="P51" s="706"/>
      <c r="Q51" s="706"/>
      <c r="R51" s="706"/>
      <c r="S51" s="706"/>
      <c r="T51" s="706"/>
      <c r="U51" s="706"/>
      <c r="V51" s="706"/>
      <c r="W51" s="706"/>
      <c r="X51" s="706"/>
      <c r="Y51" s="53"/>
    </row>
    <row r="52" spans="1:25" ht="41.5" customHeight="1">
      <c r="A52" s="72"/>
      <c r="B52" s="706"/>
      <c r="C52" s="791"/>
      <c r="D52" s="791"/>
      <c r="E52" s="791"/>
      <c r="F52" s="791"/>
      <c r="G52" s="791"/>
      <c r="H52" s="791"/>
      <c r="I52" s="791"/>
      <c r="J52" s="791"/>
      <c r="K52" s="791"/>
      <c r="L52" s="791"/>
      <c r="M52" s="791"/>
      <c r="N52" s="791"/>
      <c r="O52" s="791"/>
      <c r="P52" s="791"/>
      <c r="Q52" s="791"/>
      <c r="R52" s="791"/>
      <c r="S52" s="791"/>
      <c r="T52" s="791"/>
      <c r="U52" s="791"/>
      <c r="V52" s="791"/>
      <c r="W52" s="791"/>
      <c r="X52" s="791"/>
    </row>
    <row r="53" spans="1:25" ht="61" customHeight="1"/>
    <row r="54" spans="1:25" ht="34" customHeight="1">
      <c r="A54" s="73"/>
    </row>
    <row r="55" spans="1:25" ht="336.25" customHeight="1">
      <c r="A55" s="74"/>
    </row>
    <row r="56" spans="1:25" ht="68" customHeight="1"/>
  </sheetData>
  <mergeCells count="128">
    <mergeCell ref="A48:C48"/>
    <mergeCell ref="B49:X49"/>
    <mergeCell ref="B50:X50"/>
    <mergeCell ref="B51:X51"/>
    <mergeCell ref="B52:X52"/>
    <mergeCell ref="H41:I41"/>
    <mergeCell ref="J41:K41"/>
    <mergeCell ref="M41:N41"/>
    <mergeCell ref="A43:G43"/>
    <mergeCell ref="C44:P44"/>
    <mergeCell ref="C45:P45"/>
    <mergeCell ref="X35:X43"/>
    <mergeCell ref="C36:F36"/>
    <mergeCell ref="G36:R36"/>
    <mergeCell ref="C37:F37"/>
    <mergeCell ref="I37:L37"/>
    <mergeCell ref="M37:N37"/>
    <mergeCell ref="P37:R37"/>
    <mergeCell ref="C39:I39"/>
    <mergeCell ref="J39:L39"/>
    <mergeCell ref="M39:O39"/>
    <mergeCell ref="C33:P33"/>
    <mergeCell ref="C34:P34"/>
    <mergeCell ref="T35:T43"/>
    <mergeCell ref="U35:U43"/>
    <mergeCell ref="V35:V43"/>
    <mergeCell ref="W35:W43"/>
    <mergeCell ref="C40:G41"/>
    <mergeCell ref="H40:I40"/>
    <mergeCell ref="J40:K40"/>
    <mergeCell ref="M40:N40"/>
    <mergeCell ref="C30:D30"/>
    <mergeCell ref="E30:G30"/>
    <mergeCell ref="H30:J30"/>
    <mergeCell ref="L30:M30"/>
    <mergeCell ref="O30:P30"/>
    <mergeCell ref="C32:P32"/>
    <mergeCell ref="T27:T28"/>
    <mergeCell ref="U27:U28"/>
    <mergeCell ref="V27:V28"/>
    <mergeCell ref="W27:W28"/>
    <mergeCell ref="X27:X28"/>
    <mergeCell ref="C29:D29"/>
    <mergeCell ref="E29:G29"/>
    <mergeCell ref="H29:J29"/>
    <mergeCell ref="L29:M29"/>
    <mergeCell ref="O29:P29"/>
    <mergeCell ref="C27:D28"/>
    <mergeCell ref="E27:G28"/>
    <mergeCell ref="H27:K28"/>
    <mergeCell ref="L27:M28"/>
    <mergeCell ref="N27:N28"/>
    <mergeCell ref="O27:P28"/>
    <mergeCell ref="W25:W26"/>
    <mergeCell ref="X25:X26"/>
    <mergeCell ref="C23:D24"/>
    <mergeCell ref="E23:G24"/>
    <mergeCell ref="H23:J24"/>
    <mergeCell ref="K23:K24"/>
    <mergeCell ref="C25:D26"/>
    <mergeCell ref="E25:G26"/>
    <mergeCell ref="H25:J26"/>
    <mergeCell ref="K25:K26"/>
    <mergeCell ref="O22:P24"/>
    <mergeCell ref="T22:T24"/>
    <mergeCell ref="U22:U24"/>
    <mergeCell ref="V22:V24"/>
    <mergeCell ref="W22:W24"/>
    <mergeCell ref="X22:X24"/>
    <mergeCell ref="C22:D22"/>
    <mergeCell ref="E22:G22"/>
    <mergeCell ref="H22:J22"/>
    <mergeCell ref="L22:M22"/>
    <mergeCell ref="V17:V21"/>
    <mergeCell ref="O25:P26"/>
    <mergeCell ref="T25:T26"/>
    <mergeCell ref="U25:U26"/>
    <mergeCell ref="V25:V26"/>
    <mergeCell ref="W17:W21"/>
    <mergeCell ref="X17:X21"/>
    <mergeCell ref="A18:I18"/>
    <mergeCell ref="M18:O18"/>
    <mergeCell ref="Q18:R18"/>
    <mergeCell ref="A19:P19"/>
    <mergeCell ref="Q19:R20"/>
    <mergeCell ref="A20:B20"/>
    <mergeCell ref="C20:D20"/>
    <mergeCell ref="C21:D21"/>
    <mergeCell ref="E21:G21"/>
    <mergeCell ref="H21:K21"/>
    <mergeCell ref="L21:N21"/>
    <mergeCell ref="A13:S13"/>
    <mergeCell ref="A14:S14"/>
    <mergeCell ref="A15:S15"/>
    <mergeCell ref="A16:S16"/>
    <mergeCell ref="T17:T21"/>
    <mergeCell ref="U17:U21"/>
    <mergeCell ref="E20:G20"/>
    <mergeCell ref="H20:K20"/>
    <mergeCell ref="L20:N20"/>
    <mergeCell ref="O20:P21"/>
    <mergeCell ref="W8:W9"/>
    <mergeCell ref="X8:X9"/>
    <mergeCell ref="A9:S9"/>
    <mergeCell ref="A10:S10"/>
    <mergeCell ref="A11:S11"/>
    <mergeCell ref="A12:S12"/>
    <mergeCell ref="A7:O8"/>
    <mergeCell ref="P7:S8"/>
    <mergeCell ref="U7:V7"/>
    <mergeCell ref="T8:T9"/>
    <mergeCell ref="U8:U9"/>
    <mergeCell ref="V8:V9"/>
    <mergeCell ref="A5:F5"/>
    <mergeCell ref="G5:H5"/>
    <mergeCell ref="I5:M5"/>
    <mergeCell ref="N5:Q5"/>
    <mergeCell ref="R5:X5"/>
    <mergeCell ref="B6:O6"/>
    <mergeCell ref="P6:X6"/>
    <mergeCell ref="A1:D1"/>
    <mergeCell ref="A2:Y2"/>
    <mergeCell ref="A3:F3"/>
    <mergeCell ref="G3:L3"/>
    <mergeCell ref="M3:N4"/>
    <mergeCell ref="O3:X4"/>
    <mergeCell ref="A4:F4"/>
    <mergeCell ref="G4:L4"/>
  </mergeCells>
  <phoneticPr fontId="4"/>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D1F5-9083-4CB2-9674-7374512109A5}">
  <dimension ref="A1:Y56"/>
  <sheetViews>
    <sheetView tabSelected="1" topLeftCell="A2" workbookViewId="0">
      <selection activeCell="A2" sqref="A2:Y2"/>
    </sheetView>
  </sheetViews>
  <sheetFormatPr defaultRowHeight="12"/>
  <cols>
    <col min="1" max="1" width="2.4140625" style="1" customWidth="1"/>
    <col min="2" max="2" width="2" style="1" customWidth="1"/>
    <col min="3" max="3" width="3.9140625" style="1" customWidth="1"/>
    <col min="4" max="4" width="0.9140625" style="1" customWidth="1"/>
    <col min="5" max="5" width="3.5" style="1" customWidth="1"/>
    <col min="6" max="6" width="6.6640625" style="1" customWidth="1"/>
    <col min="7" max="7" width="17" style="1" customWidth="1"/>
    <col min="8" max="8" width="4.6640625" style="1" customWidth="1"/>
    <col min="9" max="9" width="3.33203125" style="1" customWidth="1"/>
    <col min="10" max="10" width="4.25" style="1" customWidth="1"/>
    <col min="11" max="11" width="5.75" style="1" customWidth="1"/>
    <col min="12" max="12" width="6.08203125" style="1" customWidth="1"/>
    <col min="13" max="13" width="8" style="1" customWidth="1"/>
    <col min="14" max="14" width="5.75" style="1" customWidth="1"/>
    <col min="15" max="15" width="14.6640625" style="1" customWidth="1"/>
    <col min="16" max="16" width="2" style="1" customWidth="1"/>
    <col min="17" max="17" width="0.58203125" style="1" customWidth="1"/>
    <col min="18" max="18" width="2.58203125" style="1" customWidth="1"/>
    <col min="19" max="19" width="1.33203125" style="1" customWidth="1"/>
    <col min="20" max="21" width="4.25" style="1" customWidth="1"/>
    <col min="22" max="22" width="4.4140625" style="1" customWidth="1"/>
    <col min="23" max="23" width="4.25" style="1" customWidth="1"/>
    <col min="24" max="24" width="4.4140625" style="1" customWidth="1"/>
    <col min="25" max="25" width="2.25" style="1" customWidth="1"/>
    <col min="26" max="16384" width="8.6640625" style="1"/>
  </cols>
  <sheetData>
    <row r="1" spans="1:25" ht="17.25" customHeight="1">
      <c r="A1" s="669" t="s">
        <v>103</v>
      </c>
      <c r="B1" s="669"/>
      <c r="C1" s="669"/>
      <c r="D1" s="669"/>
      <c r="E1" s="669"/>
    </row>
    <row r="2" spans="1:25" ht="50.25" customHeight="1">
      <c r="A2" s="670" t="s">
        <v>342</v>
      </c>
      <c r="B2" s="670"/>
      <c r="C2" s="670"/>
      <c r="D2" s="670"/>
      <c r="E2" s="670"/>
      <c r="F2" s="670"/>
      <c r="G2" s="670"/>
      <c r="H2" s="670"/>
      <c r="I2" s="670"/>
      <c r="J2" s="670"/>
      <c r="K2" s="670"/>
      <c r="L2" s="670"/>
      <c r="M2" s="670"/>
      <c r="N2" s="670"/>
      <c r="O2" s="670"/>
      <c r="P2" s="670"/>
      <c r="Q2" s="670"/>
      <c r="R2" s="670"/>
      <c r="S2" s="670"/>
      <c r="T2" s="670"/>
      <c r="U2" s="670"/>
      <c r="V2" s="670"/>
      <c r="W2" s="670"/>
      <c r="X2" s="670"/>
      <c r="Y2" s="670"/>
    </row>
    <row r="3" spans="1:25" ht="25" customHeight="1">
      <c r="A3" s="671" t="s">
        <v>0</v>
      </c>
      <c r="B3" s="672"/>
      <c r="C3" s="672"/>
      <c r="D3" s="672"/>
      <c r="E3" s="672"/>
      <c r="F3" s="672"/>
      <c r="G3" s="673"/>
      <c r="H3" s="673"/>
      <c r="I3" s="673"/>
      <c r="J3" s="673"/>
      <c r="K3" s="673"/>
      <c r="L3" s="673"/>
      <c r="M3" s="674" t="s">
        <v>1</v>
      </c>
      <c r="N3" s="675"/>
      <c r="O3" s="678" t="s">
        <v>2</v>
      </c>
      <c r="P3" s="674"/>
      <c r="Q3" s="674"/>
      <c r="R3" s="674"/>
      <c r="S3" s="674"/>
      <c r="T3" s="674"/>
      <c r="U3" s="674"/>
      <c r="V3" s="674"/>
      <c r="W3" s="674"/>
      <c r="X3" s="675"/>
    </row>
    <row r="4" spans="1:25" ht="21.5" customHeight="1">
      <c r="A4" s="671" t="s">
        <v>3</v>
      </c>
      <c r="B4" s="672"/>
      <c r="C4" s="672"/>
      <c r="D4" s="672"/>
      <c r="E4" s="672"/>
      <c r="F4" s="672"/>
      <c r="G4" s="673"/>
      <c r="H4" s="673"/>
      <c r="I4" s="673"/>
      <c r="J4" s="673"/>
      <c r="K4" s="673"/>
      <c r="L4" s="673"/>
      <c r="M4" s="676"/>
      <c r="N4" s="677"/>
      <c r="O4" s="679"/>
      <c r="P4" s="676"/>
      <c r="Q4" s="676"/>
      <c r="R4" s="676"/>
      <c r="S4" s="676"/>
      <c r="T4" s="676"/>
      <c r="U4" s="676"/>
      <c r="V4" s="676"/>
      <c r="W4" s="676"/>
      <c r="X4" s="677"/>
    </row>
    <row r="5" spans="1:25" ht="56" customHeight="1">
      <c r="A5" s="654" t="s">
        <v>4</v>
      </c>
      <c r="B5" s="655"/>
      <c r="C5" s="655"/>
      <c r="D5" s="655"/>
      <c r="E5" s="655"/>
      <c r="F5" s="656"/>
      <c r="G5" s="657" t="s">
        <v>5</v>
      </c>
      <c r="H5" s="658"/>
      <c r="I5" s="657" t="s">
        <v>6</v>
      </c>
      <c r="J5" s="659"/>
      <c r="K5" s="659"/>
      <c r="L5" s="659"/>
      <c r="M5" s="656"/>
      <c r="N5" s="660" t="s">
        <v>7</v>
      </c>
      <c r="O5" s="655"/>
      <c r="P5" s="655"/>
      <c r="Q5" s="656"/>
      <c r="R5" s="661" t="s">
        <v>8</v>
      </c>
      <c r="S5" s="662"/>
      <c r="T5" s="662"/>
      <c r="U5" s="662"/>
      <c r="V5" s="662"/>
      <c r="W5" s="662"/>
      <c r="X5" s="663"/>
    </row>
    <row r="6" spans="1:25" ht="6.75" customHeight="1">
      <c r="A6" s="2"/>
      <c r="B6" s="664"/>
      <c r="C6" s="664"/>
      <c r="D6" s="664"/>
      <c r="E6" s="664"/>
      <c r="F6" s="664"/>
      <c r="G6" s="664"/>
      <c r="H6" s="664"/>
      <c r="I6" s="664"/>
      <c r="J6" s="664"/>
      <c r="K6" s="664"/>
      <c r="L6" s="664"/>
      <c r="M6" s="664"/>
      <c r="N6" s="664"/>
      <c r="O6" s="665"/>
      <c r="P6" s="666"/>
      <c r="Q6" s="667"/>
      <c r="R6" s="667"/>
      <c r="S6" s="667"/>
      <c r="T6" s="668"/>
      <c r="U6" s="668"/>
      <c r="V6" s="668"/>
      <c r="W6" s="668"/>
      <c r="X6" s="668"/>
    </row>
    <row r="7" spans="1:25" ht="18.25" customHeight="1" thickBot="1">
      <c r="A7" s="684" t="s">
        <v>9</v>
      </c>
      <c r="B7" s="684"/>
      <c r="C7" s="684"/>
      <c r="D7" s="684"/>
      <c r="E7" s="684"/>
      <c r="F7" s="684"/>
      <c r="G7" s="684"/>
      <c r="H7" s="684"/>
      <c r="I7" s="684"/>
      <c r="J7" s="684"/>
      <c r="K7" s="684"/>
      <c r="L7" s="684"/>
      <c r="M7" s="684"/>
      <c r="N7" s="684"/>
      <c r="O7" s="684"/>
      <c r="P7" s="685"/>
      <c r="Q7" s="685"/>
      <c r="R7" s="685"/>
      <c r="S7" s="685"/>
      <c r="T7" s="4" t="s">
        <v>10</v>
      </c>
      <c r="U7" s="686" t="s">
        <v>11</v>
      </c>
      <c r="V7" s="687"/>
      <c r="W7" s="5" t="s">
        <v>12</v>
      </c>
      <c r="X7" s="5" t="s">
        <v>13</v>
      </c>
    </row>
    <row r="8" spans="1:25" ht="7" customHeight="1" thickTop="1">
      <c r="A8" s="684"/>
      <c r="B8" s="684"/>
      <c r="C8" s="684"/>
      <c r="D8" s="684"/>
      <c r="E8" s="684"/>
      <c r="F8" s="684"/>
      <c r="G8" s="684"/>
      <c r="H8" s="684"/>
      <c r="I8" s="684"/>
      <c r="J8" s="684"/>
      <c r="K8" s="684"/>
      <c r="L8" s="684"/>
      <c r="M8" s="684"/>
      <c r="N8" s="684"/>
      <c r="O8" s="684"/>
      <c r="P8" s="685"/>
      <c r="Q8" s="685"/>
      <c r="R8" s="685"/>
      <c r="S8" s="685"/>
      <c r="T8" s="688" t="s">
        <v>14</v>
      </c>
      <c r="U8" s="680" t="s">
        <v>14</v>
      </c>
      <c r="V8" s="680" t="s">
        <v>14</v>
      </c>
      <c r="W8" s="680" t="s">
        <v>14</v>
      </c>
      <c r="X8" s="680" t="s">
        <v>14</v>
      </c>
    </row>
    <row r="9" spans="1:25" ht="22.25" customHeight="1">
      <c r="A9" s="682" t="s">
        <v>15</v>
      </c>
      <c r="B9" s="682"/>
      <c r="C9" s="682"/>
      <c r="D9" s="682"/>
      <c r="E9" s="682"/>
      <c r="F9" s="682"/>
      <c r="G9" s="682"/>
      <c r="H9" s="682"/>
      <c r="I9" s="682"/>
      <c r="J9" s="682"/>
      <c r="K9" s="682"/>
      <c r="L9" s="682"/>
      <c r="M9" s="682"/>
      <c r="N9" s="682"/>
      <c r="O9" s="682"/>
      <c r="P9" s="682"/>
      <c r="Q9" s="682"/>
      <c r="R9" s="682"/>
      <c r="S9" s="682"/>
      <c r="T9" s="689"/>
      <c r="U9" s="681"/>
      <c r="V9" s="681"/>
      <c r="W9" s="681"/>
      <c r="X9" s="681"/>
    </row>
    <row r="10" spans="1:25" ht="24" customHeight="1">
      <c r="A10" s="683" t="s">
        <v>104</v>
      </c>
      <c r="B10" s="683"/>
      <c r="C10" s="683"/>
      <c r="D10" s="683"/>
      <c r="E10" s="683"/>
      <c r="F10" s="683"/>
      <c r="G10" s="683"/>
      <c r="H10" s="683"/>
      <c r="I10" s="683"/>
      <c r="J10" s="683"/>
      <c r="K10" s="683"/>
      <c r="L10" s="683"/>
      <c r="M10" s="683"/>
      <c r="N10" s="683"/>
      <c r="O10" s="683"/>
      <c r="P10" s="683"/>
      <c r="Q10" s="683"/>
      <c r="R10" s="683"/>
      <c r="S10" s="683"/>
      <c r="T10" s="7"/>
      <c r="U10" s="8"/>
      <c r="V10" s="9"/>
      <c r="W10" s="9"/>
      <c r="X10" s="10"/>
    </row>
    <row r="11" spans="1:25" ht="25.75" customHeight="1">
      <c r="A11" s="683" t="s">
        <v>17</v>
      </c>
      <c r="B11" s="683"/>
      <c r="C11" s="683"/>
      <c r="D11" s="683"/>
      <c r="E11" s="683"/>
      <c r="F11" s="683"/>
      <c r="G11" s="683"/>
      <c r="H11" s="683"/>
      <c r="I11" s="683"/>
      <c r="J11" s="683"/>
      <c r="K11" s="683"/>
      <c r="L11" s="683"/>
      <c r="M11" s="683"/>
      <c r="N11" s="683"/>
      <c r="O11" s="683"/>
      <c r="P11" s="683"/>
      <c r="Q11" s="683"/>
      <c r="R11" s="683"/>
      <c r="S11" s="683"/>
      <c r="T11" s="11"/>
      <c r="U11" s="12"/>
      <c r="V11" s="10"/>
      <c r="W11" s="10"/>
      <c r="X11" s="9"/>
    </row>
    <row r="12" spans="1:25" ht="17.25" customHeight="1">
      <c r="A12" s="683" t="s">
        <v>105</v>
      </c>
      <c r="B12" s="683"/>
      <c r="C12" s="683"/>
      <c r="D12" s="683"/>
      <c r="E12" s="683"/>
      <c r="F12" s="683"/>
      <c r="G12" s="683"/>
      <c r="H12" s="683"/>
      <c r="I12" s="683"/>
      <c r="J12" s="683"/>
      <c r="K12" s="683"/>
      <c r="L12" s="683"/>
      <c r="M12" s="683"/>
      <c r="N12" s="683"/>
      <c r="O12" s="683"/>
      <c r="P12" s="683"/>
      <c r="Q12" s="683"/>
      <c r="R12" s="683"/>
      <c r="S12" s="683"/>
      <c r="T12" s="7"/>
      <c r="U12" s="8"/>
      <c r="V12" s="9"/>
      <c r="W12" s="9"/>
      <c r="X12" s="9"/>
    </row>
    <row r="13" spans="1:25" ht="17.25" customHeight="1">
      <c r="A13" s="683" t="s">
        <v>106</v>
      </c>
      <c r="B13" s="683"/>
      <c r="C13" s="683"/>
      <c r="D13" s="683"/>
      <c r="E13" s="683"/>
      <c r="F13" s="683"/>
      <c r="G13" s="683"/>
      <c r="H13" s="683"/>
      <c r="I13" s="683"/>
      <c r="J13" s="683"/>
      <c r="K13" s="683"/>
      <c r="L13" s="683"/>
      <c r="M13" s="683"/>
      <c r="N13" s="683"/>
      <c r="O13" s="683"/>
      <c r="P13" s="683"/>
      <c r="Q13" s="683"/>
      <c r="R13" s="683"/>
      <c r="S13" s="683"/>
      <c r="T13" s="7"/>
      <c r="U13" s="8"/>
      <c r="V13" s="9"/>
      <c r="W13" s="9"/>
      <c r="X13" s="9"/>
    </row>
    <row r="14" spans="1:25" ht="24.5" customHeight="1">
      <c r="A14" s="824" t="s">
        <v>107</v>
      </c>
      <c r="B14" s="825"/>
      <c r="C14" s="825"/>
      <c r="D14" s="825"/>
      <c r="E14" s="825"/>
      <c r="F14" s="825"/>
      <c r="G14" s="825"/>
      <c r="H14" s="825"/>
      <c r="I14" s="825"/>
      <c r="J14" s="825"/>
      <c r="K14" s="825"/>
      <c r="L14" s="825"/>
      <c r="M14" s="825"/>
      <c r="N14" s="825"/>
      <c r="O14" s="825"/>
      <c r="P14" s="825"/>
      <c r="Q14" s="825"/>
      <c r="R14" s="825"/>
      <c r="S14" s="826"/>
      <c r="T14" s="7"/>
      <c r="U14" s="8"/>
      <c r="V14" s="9"/>
      <c r="W14" s="9"/>
      <c r="X14" s="9"/>
    </row>
    <row r="15" spans="1:25" ht="17.25" customHeight="1">
      <c r="A15" s="683" t="s">
        <v>108</v>
      </c>
      <c r="B15" s="683"/>
      <c r="C15" s="683"/>
      <c r="D15" s="683"/>
      <c r="E15" s="683"/>
      <c r="F15" s="683"/>
      <c r="G15" s="683"/>
      <c r="H15" s="683"/>
      <c r="I15" s="683"/>
      <c r="J15" s="683"/>
      <c r="K15" s="683"/>
      <c r="L15" s="683"/>
      <c r="M15" s="683"/>
      <c r="N15" s="683"/>
      <c r="O15" s="683"/>
      <c r="P15" s="683"/>
      <c r="Q15" s="683"/>
      <c r="R15" s="683"/>
      <c r="S15" s="683"/>
      <c r="T15" s="7"/>
      <c r="U15" s="8"/>
      <c r="V15" s="9"/>
      <c r="W15" s="9"/>
      <c r="X15" s="9"/>
    </row>
    <row r="16" spans="1:25" ht="17.25" customHeight="1">
      <c r="A16" s="683" t="s">
        <v>109</v>
      </c>
      <c r="B16" s="683"/>
      <c r="C16" s="683"/>
      <c r="D16" s="683"/>
      <c r="E16" s="683"/>
      <c r="F16" s="683"/>
      <c r="G16" s="683"/>
      <c r="H16" s="683"/>
      <c r="I16" s="683"/>
      <c r="J16" s="683"/>
      <c r="K16" s="683"/>
      <c r="L16" s="683"/>
      <c r="M16" s="683"/>
      <c r="N16" s="683"/>
      <c r="O16" s="683"/>
      <c r="P16" s="683"/>
      <c r="Q16" s="683"/>
      <c r="R16" s="683"/>
      <c r="S16" s="683"/>
      <c r="T16" s="7"/>
      <c r="U16" s="8"/>
      <c r="V16" s="9"/>
      <c r="W16" s="9"/>
      <c r="X16" s="9"/>
    </row>
    <row r="17" spans="1:24" ht="27.75" customHeight="1">
      <c r="A17" s="683" t="s">
        <v>110</v>
      </c>
      <c r="B17" s="683"/>
      <c r="C17" s="683"/>
      <c r="D17" s="683"/>
      <c r="E17" s="683"/>
      <c r="F17" s="683"/>
      <c r="G17" s="683"/>
      <c r="H17" s="683"/>
      <c r="I17" s="683"/>
      <c r="J17" s="683"/>
      <c r="K17" s="683"/>
      <c r="L17" s="683"/>
      <c r="M17" s="683"/>
      <c r="N17" s="683"/>
      <c r="O17" s="683"/>
      <c r="P17" s="683"/>
      <c r="Q17" s="683"/>
      <c r="R17" s="683"/>
      <c r="S17" s="683"/>
      <c r="T17" s="13"/>
      <c r="U17" s="8"/>
      <c r="V17" s="9"/>
      <c r="W17" s="9"/>
      <c r="X17" s="9"/>
    </row>
    <row r="18" spans="1:24" ht="17.5" customHeight="1">
      <c r="A18" s="14"/>
      <c r="B18" s="15"/>
      <c r="C18" s="15"/>
      <c r="D18" s="15"/>
      <c r="E18" s="15"/>
      <c r="F18" s="15"/>
      <c r="G18" s="15"/>
      <c r="H18" s="15"/>
      <c r="I18" s="15"/>
      <c r="J18" s="15"/>
      <c r="K18" s="15"/>
      <c r="L18" s="15"/>
      <c r="M18" s="15"/>
      <c r="N18" s="15"/>
      <c r="O18" s="15"/>
      <c r="P18" s="15"/>
      <c r="Q18" s="15"/>
      <c r="R18" s="15"/>
      <c r="S18" s="15"/>
      <c r="T18" s="690" t="s">
        <v>23</v>
      </c>
      <c r="U18" s="691" t="s">
        <v>14</v>
      </c>
      <c r="V18" s="703" t="s">
        <v>14</v>
      </c>
      <c r="W18" s="703" t="s">
        <v>14</v>
      </c>
      <c r="X18" s="703" t="s">
        <v>14</v>
      </c>
    </row>
    <row r="19" spans="1:24" ht="34.5" customHeight="1">
      <c r="A19" s="705" t="s">
        <v>111</v>
      </c>
      <c r="B19" s="706"/>
      <c r="C19" s="706"/>
      <c r="D19" s="706"/>
      <c r="E19" s="706"/>
      <c r="F19" s="706"/>
      <c r="G19" s="706"/>
      <c r="H19" s="706"/>
      <c r="I19" s="706"/>
      <c r="J19" s="18"/>
      <c r="K19" s="18"/>
      <c r="L19" s="18"/>
      <c r="M19" s="707"/>
      <c r="N19" s="707"/>
      <c r="O19" s="707"/>
      <c r="P19" s="18"/>
      <c r="Q19" s="708"/>
      <c r="R19" s="708"/>
      <c r="S19" s="17"/>
      <c r="T19" s="690"/>
      <c r="U19" s="688"/>
      <c r="V19" s="680"/>
      <c r="W19" s="680"/>
      <c r="X19" s="680"/>
    </row>
    <row r="20" spans="1:24" ht="17.25" customHeight="1">
      <c r="A20" s="705" t="s">
        <v>112</v>
      </c>
      <c r="B20" s="709"/>
      <c r="C20" s="709"/>
      <c r="D20" s="709"/>
      <c r="E20" s="709"/>
      <c r="F20" s="709"/>
      <c r="G20" s="709"/>
      <c r="H20" s="709"/>
      <c r="I20" s="709"/>
      <c r="J20" s="709"/>
      <c r="K20" s="709"/>
      <c r="L20" s="709"/>
      <c r="M20" s="709"/>
      <c r="N20" s="709"/>
      <c r="O20" s="709"/>
      <c r="P20" s="709"/>
      <c r="Q20" s="708"/>
      <c r="R20" s="708"/>
      <c r="S20" s="17"/>
      <c r="T20" s="690"/>
      <c r="U20" s="688"/>
      <c r="V20" s="680"/>
      <c r="W20" s="680"/>
      <c r="X20" s="680"/>
    </row>
    <row r="21" spans="1:24" ht="17.25" customHeight="1">
      <c r="A21" s="710"/>
      <c r="B21" s="711"/>
      <c r="C21" s="693"/>
      <c r="D21" s="695"/>
      <c r="E21" s="693"/>
      <c r="F21" s="694"/>
      <c r="G21" s="695"/>
      <c r="H21" s="678" t="s">
        <v>113</v>
      </c>
      <c r="I21" s="696"/>
      <c r="J21" s="696"/>
      <c r="K21" s="691"/>
      <c r="L21" s="697" t="s">
        <v>27</v>
      </c>
      <c r="M21" s="698"/>
      <c r="N21" s="698"/>
      <c r="O21" s="699" t="s">
        <v>28</v>
      </c>
      <c r="P21" s="700"/>
      <c r="Q21" s="708"/>
      <c r="R21" s="708"/>
      <c r="S21" s="17"/>
      <c r="T21" s="690"/>
      <c r="U21" s="688"/>
      <c r="V21" s="680"/>
      <c r="W21" s="680"/>
      <c r="X21" s="680"/>
    </row>
    <row r="22" spans="1:24" ht="18.5" customHeight="1">
      <c r="A22" s="21"/>
      <c r="B22" s="22"/>
      <c r="C22" s="712"/>
      <c r="D22" s="713"/>
      <c r="E22" s="714"/>
      <c r="F22" s="715"/>
      <c r="G22" s="716"/>
      <c r="H22" s="827" t="s">
        <v>114</v>
      </c>
      <c r="I22" s="828"/>
      <c r="J22" s="828"/>
      <c r="K22" s="829"/>
      <c r="L22" s="719" t="s">
        <v>30</v>
      </c>
      <c r="M22" s="720"/>
      <c r="N22" s="720"/>
      <c r="O22" s="701"/>
      <c r="P22" s="702"/>
      <c r="Q22" s="17"/>
      <c r="R22" s="17"/>
      <c r="S22" s="17"/>
      <c r="T22" s="690"/>
      <c r="U22" s="692"/>
      <c r="V22" s="704"/>
      <c r="W22" s="704"/>
      <c r="X22" s="704"/>
    </row>
    <row r="23" spans="1:24" ht="21" customHeight="1">
      <c r="A23" s="21"/>
      <c r="B23" s="22"/>
      <c r="C23" s="721">
        <v>-1</v>
      </c>
      <c r="D23" s="722"/>
      <c r="E23" s="723" t="s">
        <v>115</v>
      </c>
      <c r="F23" s="724"/>
      <c r="G23" s="725"/>
      <c r="H23" s="726"/>
      <c r="I23" s="727"/>
      <c r="J23" s="727"/>
      <c r="K23" s="25" t="s">
        <v>32</v>
      </c>
      <c r="L23" s="728"/>
      <c r="M23" s="729"/>
      <c r="N23" s="26" t="s">
        <v>33</v>
      </c>
      <c r="O23" s="759" t="s">
        <v>34</v>
      </c>
      <c r="P23" s="759"/>
      <c r="Q23" s="17"/>
      <c r="R23" s="17"/>
      <c r="S23" s="17"/>
      <c r="T23" s="760"/>
      <c r="U23" s="760"/>
      <c r="V23" s="761"/>
      <c r="W23" s="761"/>
      <c r="X23" s="761"/>
    </row>
    <row r="24" spans="1:24" ht="10.25" customHeight="1">
      <c r="A24" s="21"/>
      <c r="B24" s="22"/>
      <c r="C24" s="737">
        <v>-2</v>
      </c>
      <c r="D24" s="738"/>
      <c r="E24" s="741" t="s">
        <v>35</v>
      </c>
      <c r="F24" s="742"/>
      <c r="G24" s="743"/>
      <c r="H24" s="747"/>
      <c r="I24" s="748"/>
      <c r="J24" s="748"/>
      <c r="K24" s="751" t="s">
        <v>32</v>
      </c>
      <c r="L24" s="27"/>
      <c r="M24" s="28"/>
      <c r="N24" s="28"/>
      <c r="O24" s="759"/>
      <c r="P24" s="759"/>
      <c r="Q24" s="17"/>
      <c r="R24" s="17"/>
      <c r="S24" s="29"/>
      <c r="T24" s="760"/>
      <c r="U24" s="760"/>
      <c r="V24" s="761"/>
      <c r="W24" s="761"/>
      <c r="X24" s="761"/>
    </row>
    <row r="25" spans="1:24" ht="10.75" customHeight="1">
      <c r="A25" s="21"/>
      <c r="B25" s="22"/>
      <c r="C25" s="739"/>
      <c r="D25" s="740"/>
      <c r="E25" s="744"/>
      <c r="F25" s="745"/>
      <c r="G25" s="746"/>
      <c r="H25" s="749"/>
      <c r="I25" s="750"/>
      <c r="J25" s="750"/>
      <c r="K25" s="752"/>
      <c r="L25" s="30"/>
      <c r="M25" s="31"/>
      <c r="N25" s="31"/>
      <c r="O25" s="759"/>
      <c r="P25" s="759"/>
      <c r="Q25" s="17"/>
      <c r="R25" s="17"/>
      <c r="S25" s="29"/>
      <c r="T25" s="760"/>
      <c r="U25" s="760"/>
      <c r="V25" s="761"/>
      <c r="W25" s="761"/>
      <c r="X25" s="761"/>
    </row>
    <row r="26" spans="1:24" ht="34.25" customHeight="1">
      <c r="A26" s="21"/>
      <c r="B26" s="22"/>
      <c r="C26" s="737">
        <v>-3</v>
      </c>
      <c r="D26" s="738"/>
      <c r="E26" s="753" t="s">
        <v>36</v>
      </c>
      <c r="F26" s="754"/>
      <c r="G26" s="755"/>
      <c r="H26" s="747"/>
      <c r="I26" s="748"/>
      <c r="J26" s="748"/>
      <c r="K26" s="751" t="s">
        <v>32</v>
      </c>
      <c r="L26" s="32"/>
      <c r="M26" s="33"/>
      <c r="N26" s="33"/>
      <c r="O26" s="683" t="s">
        <v>37</v>
      </c>
      <c r="P26" s="683"/>
      <c r="Q26" s="17"/>
      <c r="R26" s="17"/>
      <c r="S26" s="34"/>
      <c r="T26" s="730"/>
      <c r="U26" s="731"/>
      <c r="V26" s="733"/>
      <c r="W26" s="735"/>
      <c r="X26" s="735"/>
    </row>
    <row r="27" spans="1:24" ht="11.75" customHeight="1">
      <c r="A27" s="21"/>
      <c r="B27" s="22"/>
      <c r="C27" s="739"/>
      <c r="D27" s="740"/>
      <c r="E27" s="756"/>
      <c r="F27" s="757"/>
      <c r="G27" s="758"/>
      <c r="H27" s="749"/>
      <c r="I27" s="750"/>
      <c r="J27" s="750"/>
      <c r="K27" s="752"/>
      <c r="L27" s="35"/>
      <c r="M27" s="36"/>
      <c r="N27" s="36"/>
      <c r="O27" s="683"/>
      <c r="P27" s="683"/>
      <c r="Q27" s="29"/>
      <c r="R27" s="29"/>
      <c r="S27" s="37"/>
      <c r="T27" s="681"/>
      <c r="U27" s="732"/>
      <c r="V27" s="734"/>
      <c r="W27" s="736"/>
      <c r="X27" s="736"/>
    </row>
    <row r="28" spans="1:24" ht="14.25" customHeight="1">
      <c r="A28" s="21"/>
      <c r="B28" s="22"/>
      <c r="C28" s="737">
        <v>-4</v>
      </c>
      <c r="D28" s="738"/>
      <c r="E28" s="753" t="s">
        <v>116</v>
      </c>
      <c r="F28" s="754"/>
      <c r="G28" s="755"/>
      <c r="H28" s="768"/>
      <c r="I28" s="769"/>
      <c r="J28" s="769"/>
      <c r="K28" s="770"/>
      <c r="L28" s="774"/>
      <c r="M28" s="775"/>
      <c r="N28" s="674" t="s">
        <v>33</v>
      </c>
      <c r="O28" s="759" t="s">
        <v>39</v>
      </c>
      <c r="P28" s="759"/>
      <c r="Q28" s="29"/>
      <c r="R28" s="29"/>
      <c r="S28" s="38"/>
      <c r="T28" s="678"/>
      <c r="U28" s="678"/>
      <c r="V28" s="733"/>
      <c r="W28" s="735"/>
      <c r="X28" s="735"/>
    </row>
    <row r="29" spans="1:24" ht="27" customHeight="1">
      <c r="A29" s="21"/>
      <c r="B29" s="22"/>
      <c r="C29" s="763"/>
      <c r="D29" s="764"/>
      <c r="E29" s="765"/>
      <c r="F29" s="766"/>
      <c r="G29" s="767"/>
      <c r="H29" s="771"/>
      <c r="I29" s="772"/>
      <c r="J29" s="772"/>
      <c r="K29" s="773"/>
      <c r="L29" s="776"/>
      <c r="M29" s="777"/>
      <c r="N29" s="778"/>
      <c r="O29" s="759"/>
      <c r="P29" s="759"/>
      <c r="Q29" s="39"/>
      <c r="R29" s="39"/>
      <c r="S29" s="38"/>
      <c r="T29" s="717"/>
      <c r="U29" s="717"/>
      <c r="V29" s="734"/>
      <c r="W29" s="736"/>
      <c r="X29" s="736"/>
    </row>
    <row r="30" spans="1:24" ht="34.5" customHeight="1">
      <c r="A30" s="21"/>
      <c r="B30" s="40"/>
      <c r="C30" s="830">
        <v>-5</v>
      </c>
      <c r="D30" s="830"/>
      <c r="E30" s="812" t="s">
        <v>117</v>
      </c>
      <c r="F30" s="812"/>
      <c r="G30" s="812"/>
      <c r="H30" s="685"/>
      <c r="I30" s="685"/>
      <c r="J30" s="800"/>
      <c r="K30" s="83" t="s">
        <v>56</v>
      </c>
      <c r="L30" s="815"/>
      <c r="M30" s="815"/>
      <c r="N30" s="815"/>
      <c r="O30" s="685" t="s">
        <v>118</v>
      </c>
      <c r="P30" s="685"/>
      <c r="Q30" s="39"/>
      <c r="R30" s="39"/>
      <c r="S30" s="38"/>
      <c r="T30" s="24"/>
      <c r="U30" s="24"/>
      <c r="V30" s="84"/>
      <c r="W30" s="85"/>
      <c r="X30" s="85"/>
    </row>
    <row r="31" spans="1:24" ht="10.5" customHeight="1">
      <c r="A31" s="21"/>
      <c r="B31" s="40"/>
      <c r="C31" s="41"/>
      <c r="D31" s="41"/>
      <c r="E31" s="42"/>
      <c r="F31" s="42"/>
      <c r="G31" s="42"/>
      <c r="H31" s="43"/>
      <c r="I31" s="43"/>
      <c r="J31" s="43"/>
      <c r="K31" s="43"/>
      <c r="L31" s="44"/>
      <c r="M31" s="44"/>
      <c r="N31" s="45"/>
      <c r="O31" s="46"/>
      <c r="P31" s="46"/>
      <c r="Q31" s="39"/>
      <c r="R31" s="39"/>
      <c r="S31" s="38"/>
      <c r="T31" s="47" t="s">
        <v>23</v>
      </c>
      <c r="U31" s="48"/>
      <c r="V31" s="47" t="s">
        <v>23</v>
      </c>
      <c r="W31" s="47" t="s">
        <v>23</v>
      </c>
      <c r="X31" s="47" t="s">
        <v>23</v>
      </c>
    </row>
    <row r="32" spans="1:24" ht="27" customHeight="1">
      <c r="A32" s="21" t="s">
        <v>40</v>
      </c>
      <c r="B32" s="40"/>
      <c r="C32" s="762" t="s">
        <v>41</v>
      </c>
      <c r="D32" s="762"/>
      <c r="E32" s="762"/>
      <c r="F32" s="762"/>
      <c r="G32" s="762"/>
      <c r="H32" s="762"/>
      <c r="I32" s="762"/>
      <c r="J32" s="762"/>
      <c r="K32" s="762"/>
      <c r="L32" s="762"/>
      <c r="M32" s="762"/>
      <c r="N32" s="762"/>
      <c r="O32" s="762"/>
      <c r="P32" s="762"/>
      <c r="Q32" s="39"/>
      <c r="R32" s="39"/>
      <c r="S32" s="38"/>
      <c r="T32" s="49"/>
      <c r="U32" s="50"/>
      <c r="V32" s="51"/>
      <c r="W32" s="50"/>
      <c r="X32" s="50"/>
    </row>
    <row r="33" spans="1:24" ht="26" customHeight="1">
      <c r="A33" s="21" t="s">
        <v>42</v>
      </c>
      <c r="B33" s="17" t="s">
        <v>43</v>
      </c>
      <c r="C33" s="706" t="s">
        <v>44</v>
      </c>
      <c r="D33" s="706"/>
      <c r="E33" s="706"/>
      <c r="F33" s="706"/>
      <c r="G33" s="706"/>
      <c r="H33" s="706"/>
      <c r="I33" s="706"/>
      <c r="J33" s="706"/>
      <c r="K33" s="706"/>
      <c r="L33" s="706"/>
      <c r="M33" s="706"/>
      <c r="N33" s="706"/>
      <c r="O33" s="706"/>
      <c r="P33" s="706"/>
      <c r="Q33" s="29"/>
      <c r="R33" s="29"/>
      <c r="S33" s="38"/>
      <c r="T33" s="49"/>
      <c r="U33" s="50"/>
      <c r="V33" s="51"/>
      <c r="W33" s="50"/>
      <c r="X33" s="50"/>
    </row>
    <row r="34" spans="1:24" ht="26" customHeight="1">
      <c r="A34" s="52"/>
      <c r="B34" s="17" t="s">
        <v>45</v>
      </c>
      <c r="C34" s="708" t="s">
        <v>46</v>
      </c>
      <c r="D34" s="708"/>
      <c r="E34" s="708"/>
      <c r="F34" s="708"/>
      <c r="G34" s="708"/>
      <c r="H34" s="708"/>
      <c r="I34" s="708"/>
      <c r="J34" s="708"/>
      <c r="K34" s="708"/>
      <c r="L34" s="708"/>
      <c r="M34" s="708"/>
      <c r="N34" s="708"/>
      <c r="O34" s="708"/>
      <c r="P34" s="708"/>
      <c r="Q34" s="53"/>
      <c r="R34" s="53"/>
      <c r="S34" s="38"/>
      <c r="T34" s="50"/>
      <c r="U34" s="50"/>
      <c r="V34" s="50"/>
      <c r="W34" s="50"/>
      <c r="X34" s="51"/>
    </row>
    <row r="35" spans="1:24" ht="10" customHeight="1" thickBot="1">
      <c r="A35" s="52"/>
      <c r="B35" s="53"/>
      <c r="C35" s="18"/>
      <c r="D35" s="18"/>
      <c r="E35" s="18"/>
      <c r="F35" s="18"/>
      <c r="G35" s="18"/>
      <c r="H35" s="18"/>
      <c r="I35" s="18"/>
      <c r="J35" s="18"/>
      <c r="K35" s="18"/>
      <c r="L35" s="18"/>
      <c r="M35" s="18"/>
      <c r="N35" s="18"/>
      <c r="O35" s="18"/>
      <c r="P35" s="18"/>
      <c r="Q35" s="53"/>
      <c r="R35" s="53"/>
      <c r="S35" s="53"/>
      <c r="T35" s="703" t="s">
        <v>14</v>
      </c>
      <c r="U35" s="779"/>
      <c r="V35" s="779"/>
      <c r="W35" s="703" t="s">
        <v>14</v>
      </c>
      <c r="X35" s="703" t="s">
        <v>14</v>
      </c>
    </row>
    <row r="36" spans="1:24" ht="18" customHeight="1" thickTop="1" thickBot="1">
      <c r="A36" s="52"/>
      <c r="B36" s="53"/>
      <c r="C36" s="793" t="s">
        <v>47</v>
      </c>
      <c r="D36" s="794"/>
      <c r="E36" s="794"/>
      <c r="F36" s="795"/>
      <c r="G36" s="796"/>
      <c r="H36" s="797"/>
      <c r="I36" s="797"/>
      <c r="J36" s="797"/>
      <c r="K36" s="797"/>
      <c r="L36" s="797"/>
      <c r="M36" s="797"/>
      <c r="N36" s="797"/>
      <c r="O36" s="797"/>
      <c r="P36" s="797"/>
      <c r="Q36" s="797"/>
      <c r="R36" s="797"/>
      <c r="S36" s="53"/>
      <c r="T36" s="680"/>
      <c r="U36" s="780"/>
      <c r="V36" s="780"/>
      <c r="W36" s="680"/>
      <c r="X36" s="680"/>
    </row>
    <row r="37" spans="1:24" ht="32" customHeight="1" thickTop="1">
      <c r="A37" s="52"/>
      <c r="B37" s="53"/>
      <c r="C37" s="798" t="s">
        <v>48</v>
      </c>
      <c r="D37" s="798"/>
      <c r="E37" s="798"/>
      <c r="F37" s="798"/>
      <c r="G37" s="54"/>
      <c r="H37" s="55" t="s">
        <v>49</v>
      </c>
      <c r="I37" s="799" t="s">
        <v>119</v>
      </c>
      <c r="J37" s="685"/>
      <c r="K37" s="685"/>
      <c r="L37" s="685"/>
      <c r="M37" s="800"/>
      <c r="N37" s="801"/>
      <c r="O37" s="56" t="s">
        <v>51</v>
      </c>
      <c r="P37" s="685"/>
      <c r="Q37" s="685"/>
      <c r="R37" s="685"/>
      <c r="S37" s="53"/>
      <c r="T37" s="680"/>
      <c r="U37" s="780"/>
      <c r="V37" s="780"/>
      <c r="W37" s="680"/>
      <c r="X37" s="680"/>
    </row>
    <row r="38" spans="1:24" ht="8" customHeight="1">
      <c r="A38" s="52"/>
      <c r="B38" s="53"/>
      <c r="C38" s="57"/>
      <c r="D38" s="57"/>
      <c r="E38" s="57"/>
      <c r="F38" s="57"/>
      <c r="G38" s="58"/>
      <c r="H38" s="57"/>
      <c r="I38" s="57"/>
      <c r="J38" s="57"/>
      <c r="K38" s="57"/>
      <c r="L38" s="57"/>
      <c r="M38" s="18"/>
      <c r="N38" s="57"/>
      <c r="O38" s="18"/>
      <c r="P38" s="57"/>
      <c r="Q38" s="57"/>
      <c r="R38" s="57"/>
      <c r="S38" s="53"/>
      <c r="T38" s="680"/>
      <c r="U38" s="780"/>
      <c r="V38" s="780"/>
      <c r="W38" s="680"/>
      <c r="X38" s="680"/>
    </row>
    <row r="39" spans="1:24" ht="22.5" customHeight="1">
      <c r="A39" s="52"/>
      <c r="B39" s="53"/>
      <c r="C39" s="802"/>
      <c r="D39" s="803"/>
      <c r="E39" s="803"/>
      <c r="F39" s="803"/>
      <c r="G39" s="803"/>
      <c r="H39" s="803"/>
      <c r="I39" s="804"/>
      <c r="J39" s="787" t="s">
        <v>52</v>
      </c>
      <c r="K39" s="788"/>
      <c r="L39" s="805"/>
      <c r="M39" s="787" t="s">
        <v>53</v>
      </c>
      <c r="N39" s="788"/>
      <c r="O39" s="805"/>
      <c r="P39" s="60"/>
      <c r="Q39" s="61"/>
      <c r="R39" s="61"/>
      <c r="S39" s="61"/>
      <c r="T39" s="680"/>
      <c r="U39" s="780"/>
      <c r="V39" s="780"/>
      <c r="W39" s="680"/>
      <c r="X39" s="680"/>
    </row>
    <row r="40" spans="1:24" ht="22.5" customHeight="1">
      <c r="A40" s="52"/>
      <c r="B40" s="53"/>
      <c r="C40" s="782" t="s">
        <v>54</v>
      </c>
      <c r="D40" s="783"/>
      <c r="E40" s="783"/>
      <c r="F40" s="783"/>
      <c r="G40" s="783"/>
      <c r="H40" s="786" t="s">
        <v>55</v>
      </c>
      <c r="I40" s="786"/>
      <c r="J40" s="787"/>
      <c r="K40" s="788"/>
      <c r="L40" s="59" t="s">
        <v>56</v>
      </c>
      <c r="M40" s="787"/>
      <c r="N40" s="788"/>
      <c r="O40" s="59" t="s">
        <v>56</v>
      </c>
      <c r="P40" s="60"/>
      <c r="Q40" s="61"/>
      <c r="R40" s="61"/>
      <c r="S40" s="61"/>
      <c r="T40" s="680"/>
      <c r="U40" s="780"/>
      <c r="V40" s="780"/>
      <c r="W40" s="680"/>
      <c r="X40" s="680"/>
    </row>
    <row r="41" spans="1:24" ht="22.5" customHeight="1">
      <c r="A41" s="52"/>
      <c r="B41" s="53"/>
      <c r="C41" s="784"/>
      <c r="D41" s="785"/>
      <c r="E41" s="785"/>
      <c r="F41" s="785"/>
      <c r="G41" s="785"/>
      <c r="H41" s="786" t="s">
        <v>57</v>
      </c>
      <c r="I41" s="786"/>
      <c r="J41" s="787"/>
      <c r="K41" s="788"/>
      <c r="L41" s="59" t="s">
        <v>56</v>
      </c>
      <c r="M41" s="787"/>
      <c r="N41" s="788"/>
      <c r="O41" s="59" t="s">
        <v>56</v>
      </c>
      <c r="P41" s="60"/>
      <c r="Q41" s="61"/>
      <c r="R41" s="61"/>
      <c r="S41" s="61"/>
      <c r="T41" s="680"/>
      <c r="U41" s="780"/>
      <c r="V41" s="780"/>
      <c r="W41" s="680"/>
      <c r="X41" s="680"/>
    </row>
    <row r="42" spans="1:24" ht="15.5" customHeight="1">
      <c r="A42" s="52"/>
      <c r="B42" s="53"/>
      <c r="C42" s="62"/>
      <c r="D42" s="62"/>
      <c r="E42" s="62"/>
      <c r="F42" s="62"/>
      <c r="G42" s="62"/>
      <c r="H42" s="63"/>
      <c r="I42" s="63"/>
      <c r="J42" s="63"/>
      <c r="K42" s="63"/>
      <c r="L42" s="63"/>
      <c r="M42" s="63"/>
      <c r="N42" s="63"/>
      <c r="O42" s="63"/>
      <c r="P42" s="61"/>
      <c r="Q42" s="61"/>
      <c r="R42" s="61"/>
      <c r="S42" s="61"/>
      <c r="T42" s="680"/>
      <c r="U42" s="780"/>
      <c r="V42" s="780"/>
      <c r="W42" s="680"/>
      <c r="X42" s="680"/>
    </row>
    <row r="43" spans="1:24" ht="23" customHeight="1">
      <c r="A43" s="792" t="s">
        <v>58</v>
      </c>
      <c r="B43" s="708"/>
      <c r="C43" s="708"/>
      <c r="D43" s="708"/>
      <c r="E43" s="708"/>
      <c r="F43" s="708"/>
      <c r="G43" s="708"/>
      <c r="H43" s="53"/>
      <c r="I43" s="53"/>
      <c r="J43" s="53"/>
      <c r="K43" s="53"/>
      <c r="L43" s="53"/>
      <c r="M43" s="53"/>
      <c r="N43" s="53"/>
      <c r="O43" s="53"/>
      <c r="P43" s="53"/>
      <c r="Q43" s="53"/>
      <c r="R43" s="53"/>
      <c r="S43" s="53"/>
      <c r="T43" s="681"/>
      <c r="U43" s="781"/>
      <c r="V43" s="781"/>
      <c r="W43" s="681"/>
      <c r="X43" s="681"/>
    </row>
    <row r="44" spans="1:24" ht="27.25" customHeight="1">
      <c r="A44" s="21" t="s">
        <v>59</v>
      </c>
      <c r="B44" s="17" t="s">
        <v>43</v>
      </c>
      <c r="C44" s="706" t="s">
        <v>120</v>
      </c>
      <c r="D44" s="706"/>
      <c r="E44" s="706"/>
      <c r="F44" s="706"/>
      <c r="G44" s="706"/>
      <c r="H44" s="706"/>
      <c r="I44" s="706"/>
      <c r="J44" s="706"/>
      <c r="K44" s="706"/>
      <c r="L44" s="706"/>
      <c r="M44" s="706"/>
      <c r="N44" s="706"/>
      <c r="O44" s="706"/>
      <c r="P44" s="706"/>
      <c r="Q44" s="53"/>
      <c r="R44" s="53"/>
      <c r="S44" s="38"/>
      <c r="T44" s="49"/>
      <c r="U44" s="50"/>
      <c r="V44" s="50"/>
      <c r="W44" s="51"/>
      <c r="X44" s="50"/>
    </row>
    <row r="45" spans="1:24" ht="27.25" customHeight="1">
      <c r="A45" s="52"/>
      <c r="B45" s="17" t="s">
        <v>45</v>
      </c>
      <c r="C45" s="706" t="s">
        <v>102</v>
      </c>
      <c r="D45" s="706"/>
      <c r="E45" s="706"/>
      <c r="F45" s="706"/>
      <c r="G45" s="706"/>
      <c r="H45" s="706"/>
      <c r="I45" s="706"/>
      <c r="J45" s="706"/>
      <c r="K45" s="706"/>
      <c r="L45" s="706"/>
      <c r="M45" s="706"/>
      <c r="N45" s="706"/>
      <c r="O45" s="706"/>
      <c r="P45" s="706"/>
      <c r="Q45" s="53"/>
      <c r="R45" s="53"/>
      <c r="S45" s="38"/>
      <c r="T45" s="50"/>
      <c r="U45" s="50"/>
      <c r="V45" s="50"/>
      <c r="W45" s="50"/>
      <c r="X45" s="51"/>
    </row>
    <row r="46" spans="1:24" ht="9" customHeight="1">
      <c r="A46" s="64"/>
      <c r="B46" s="65"/>
      <c r="C46" s="65"/>
      <c r="D46" s="65"/>
      <c r="E46" s="65"/>
      <c r="F46" s="36"/>
      <c r="G46" s="36"/>
      <c r="H46" s="36"/>
      <c r="I46" s="65"/>
      <c r="J46" s="65"/>
      <c r="K46" s="65"/>
      <c r="L46" s="65"/>
      <c r="M46" s="65"/>
      <c r="N46" s="65"/>
      <c r="O46" s="65"/>
      <c r="P46" s="65"/>
      <c r="Q46" s="65"/>
      <c r="R46" s="65"/>
      <c r="S46" s="65"/>
      <c r="T46" s="3"/>
      <c r="U46" s="3"/>
      <c r="V46" s="3"/>
      <c r="W46" s="3"/>
      <c r="X46" s="66"/>
    </row>
    <row r="47" spans="1:24" ht="12.5" customHeight="1">
      <c r="A47" s="67"/>
      <c r="B47" s="67"/>
      <c r="C47" s="67"/>
      <c r="D47" s="67"/>
      <c r="E47" s="67"/>
      <c r="F47" s="33"/>
      <c r="G47" s="33"/>
      <c r="H47" s="33"/>
      <c r="I47" s="67"/>
      <c r="J47" s="67"/>
      <c r="K47" s="67"/>
      <c r="L47" s="67"/>
      <c r="M47" s="67"/>
      <c r="N47" s="67"/>
      <c r="O47" s="67"/>
      <c r="P47" s="67"/>
      <c r="Q47" s="67"/>
      <c r="R47" s="67"/>
      <c r="S47" s="68"/>
      <c r="T47" s="68"/>
      <c r="U47" s="68"/>
      <c r="V47" s="68"/>
      <c r="W47" s="68"/>
      <c r="X47" s="68"/>
    </row>
    <row r="48" spans="1:24" ht="15" customHeight="1">
      <c r="A48" s="706" t="s">
        <v>62</v>
      </c>
      <c r="B48" s="706"/>
      <c r="C48" s="706"/>
      <c r="D48" s="53"/>
      <c r="E48" s="53"/>
      <c r="F48" s="53"/>
      <c r="G48" s="53"/>
      <c r="H48" s="53"/>
      <c r="I48" s="53"/>
      <c r="J48" s="53"/>
      <c r="K48" s="53"/>
      <c r="L48" s="53"/>
      <c r="M48" s="53"/>
      <c r="N48" s="53"/>
      <c r="O48" s="53"/>
      <c r="P48" s="53"/>
      <c r="Q48" s="53"/>
      <c r="R48" s="53"/>
      <c r="S48" s="53"/>
      <c r="T48" s="53"/>
      <c r="U48" s="53"/>
      <c r="V48" s="53"/>
      <c r="W48" s="53"/>
      <c r="X48" s="53"/>
    </row>
    <row r="49" spans="1:25" ht="15" customHeight="1">
      <c r="A49" s="69">
        <v>1</v>
      </c>
      <c r="B49" s="706" t="s">
        <v>63</v>
      </c>
      <c r="C49" s="706"/>
      <c r="D49" s="706"/>
      <c r="E49" s="706"/>
      <c r="F49" s="706"/>
      <c r="G49" s="706"/>
      <c r="H49" s="706"/>
      <c r="I49" s="706"/>
      <c r="J49" s="706"/>
      <c r="K49" s="706"/>
      <c r="L49" s="706"/>
      <c r="M49" s="706"/>
      <c r="N49" s="706"/>
      <c r="O49" s="706"/>
      <c r="P49" s="706"/>
      <c r="Q49" s="706"/>
      <c r="R49" s="706"/>
      <c r="S49" s="706"/>
      <c r="T49" s="706"/>
      <c r="U49" s="706"/>
      <c r="V49" s="706"/>
      <c r="W49" s="706"/>
      <c r="X49" s="706"/>
    </row>
    <row r="50" spans="1:25" ht="29.5" customHeight="1">
      <c r="A50" s="70">
        <v>2</v>
      </c>
      <c r="B50" s="789" t="s">
        <v>64</v>
      </c>
      <c r="C50" s="789"/>
      <c r="D50" s="789"/>
      <c r="E50" s="789"/>
      <c r="F50" s="789"/>
      <c r="G50" s="789"/>
      <c r="H50" s="789"/>
      <c r="I50" s="789"/>
      <c r="J50" s="789"/>
      <c r="K50" s="789"/>
      <c r="L50" s="789"/>
      <c r="M50" s="789"/>
      <c r="N50" s="789"/>
      <c r="O50" s="789"/>
      <c r="P50" s="789"/>
      <c r="Q50" s="789"/>
      <c r="R50" s="789"/>
      <c r="S50" s="789"/>
      <c r="T50" s="789"/>
      <c r="U50" s="789"/>
      <c r="V50" s="789"/>
      <c r="W50" s="789"/>
      <c r="X50" s="789"/>
    </row>
    <row r="51" spans="1:25" ht="15" customHeight="1">
      <c r="A51" s="71">
        <v>3</v>
      </c>
      <c r="B51" s="790" t="s">
        <v>65</v>
      </c>
      <c r="C51" s="706"/>
      <c r="D51" s="706"/>
      <c r="E51" s="706"/>
      <c r="F51" s="706"/>
      <c r="G51" s="706"/>
      <c r="H51" s="706"/>
      <c r="I51" s="706"/>
      <c r="J51" s="706"/>
      <c r="K51" s="706"/>
      <c r="L51" s="706"/>
      <c r="M51" s="706"/>
      <c r="N51" s="706"/>
      <c r="O51" s="706"/>
      <c r="P51" s="706"/>
      <c r="Q51" s="706"/>
      <c r="R51" s="706"/>
      <c r="S51" s="706"/>
      <c r="T51" s="706"/>
      <c r="U51" s="706"/>
      <c r="V51" s="706"/>
      <c r="W51" s="706"/>
      <c r="X51" s="706"/>
      <c r="Y51" s="53"/>
    </row>
    <row r="52" spans="1:25" ht="41.5" customHeight="1">
      <c r="A52" s="72">
        <v>4</v>
      </c>
      <c r="B52" s="706" t="s">
        <v>66</v>
      </c>
      <c r="C52" s="791"/>
      <c r="D52" s="791"/>
      <c r="E52" s="791"/>
      <c r="F52" s="791"/>
      <c r="G52" s="791"/>
      <c r="H52" s="791"/>
      <c r="I52" s="791"/>
      <c r="J52" s="791"/>
      <c r="K52" s="791"/>
      <c r="L52" s="791"/>
      <c r="M52" s="791"/>
      <c r="N52" s="791"/>
      <c r="O52" s="791"/>
      <c r="P52" s="791"/>
      <c r="Q52" s="791"/>
      <c r="R52" s="791"/>
      <c r="S52" s="791"/>
      <c r="T52" s="791"/>
      <c r="U52" s="791"/>
      <c r="V52" s="791"/>
      <c r="W52" s="791"/>
      <c r="X52" s="791"/>
    </row>
    <row r="53" spans="1:25" ht="61" customHeight="1"/>
    <row r="54" spans="1:25" ht="34" customHeight="1">
      <c r="A54" s="73"/>
    </row>
    <row r="55" spans="1:25" ht="336.25" customHeight="1">
      <c r="A55" s="74"/>
    </row>
    <row r="56" spans="1:25" ht="68" customHeight="1"/>
  </sheetData>
  <mergeCells count="124">
    <mergeCell ref="C45:P45"/>
    <mergeCell ref="A48:C48"/>
    <mergeCell ref="B49:X49"/>
    <mergeCell ref="B50:X50"/>
    <mergeCell ref="B51:X51"/>
    <mergeCell ref="B52:X52"/>
    <mergeCell ref="M40:N40"/>
    <mergeCell ref="H41:I41"/>
    <mergeCell ref="J41:K41"/>
    <mergeCell ref="M41:N41"/>
    <mergeCell ref="A43:G43"/>
    <mergeCell ref="C44:P44"/>
    <mergeCell ref="W35:W43"/>
    <mergeCell ref="X35:X43"/>
    <mergeCell ref="C36:F36"/>
    <mergeCell ref="G36:R36"/>
    <mergeCell ref="C37:F37"/>
    <mergeCell ref="I37:L37"/>
    <mergeCell ref="M37:N37"/>
    <mergeCell ref="P37:R37"/>
    <mergeCell ref="C39:I39"/>
    <mergeCell ref="J39:L39"/>
    <mergeCell ref="C32:P32"/>
    <mergeCell ref="C33:P33"/>
    <mergeCell ref="C34:P34"/>
    <mergeCell ref="T35:T43"/>
    <mergeCell ref="U35:U43"/>
    <mergeCell ref="V35:V43"/>
    <mergeCell ref="M39:O39"/>
    <mergeCell ref="C40:G41"/>
    <mergeCell ref="H40:I40"/>
    <mergeCell ref="J40:K40"/>
    <mergeCell ref="T28:T29"/>
    <mergeCell ref="U28:U29"/>
    <mergeCell ref="V28:V29"/>
    <mergeCell ref="W28:W29"/>
    <mergeCell ref="X28:X29"/>
    <mergeCell ref="C30:D30"/>
    <mergeCell ref="E30:G30"/>
    <mergeCell ref="H30:J30"/>
    <mergeCell ref="L30:N30"/>
    <mergeCell ref="O30:P30"/>
    <mergeCell ref="C28:D29"/>
    <mergeCell ref="E28:G29"/>
    <mergeCell ref="H28:K29"/>
    <mergeCell ref="L28:M29"/>
    <mergeCell ref="N28:N29"/>
    <mergeCell ref="O28:P29"/>
    <mergeCell ref="C26:D27"/>
    <mergeCell ref="E26:G27"/>
    <mergeCell ref="H26:J27"/>
    <mergeCell ref="K26:K27"/>
    <mergeCell ref="O26:P27"/>
    <mergeCell ref="X23:X25"/>
    <mergeCell ref="C24:D25"/>
    <mergeCell ref="E24:G25"/>
    <mergeCell ref="H24:J25"/>
    <mergeCell ref="K24:K25"/>
    <mergeCell ref="U26:U27"/>
    <mergeCell ref="V26:V27"/>
    <mergeCell ref="W26:W27"/>
    <mergeCell ref="X26:X27"/>
    <mergeCell ref="T26:T27"/>
    <mergeCell ref="C23:D23"/>
    <mergeCell ref="E23:G23"/>
    <mergeCell ref="H23:J23"/>
    <mergeCell ref="L23:M23"/>
    <mergeCell ref="O23:P25"/>
    <mergeCell ref="T23:T25"/>
    <mergeCell ref="U23:U25"/>
    <mergeCell ref="V23:V25"/>
    <mergeCell ref="W23:W25"/>
    <mergeCell ref="U18:U22"/>
    <mergeCell ref="V18:V22"/>
    <mergeCell ref="W18:W22"/>
    <mergeCell ref="X18:X22"/>
    <mergeCell ref="A19:I19"/>
    <mergeCell ref="M19:O19"/>
    <mergeCell ref="Q19:R19"/>
    <mergeCell ref="A20:P20"/>
    <mergeCell ref="Q20:R21"/>
    <mergeCell ref="A21:B21"/>
    <mergeCell ref="O21:P22"/>
    <mergeCell ref="C22:D22"/>
    <mergeCell ref="E22:G22"/>
    <mergeCell ref="H22:K22"/>
    <mergeCell ref="L22:N22"/>
    <mergeCell ref="A13:S13"/>
    <mergeCell ref="A14:S14"/>
    <mergeCell ref="A15:S15"/>
    <mergeCell ref="A16:S16"/>
    <mergeCell ref="A17:S17"/>
    <mergeCell ref="T18:T22"/>
    <mergeCell ref="C21:D21"/>
    <mergeCell ref="E21:G21"/>
    <mergeCell ref="H21:K21"/>
    <mergeCell ref="L21:N21"/>
    <mergeCell ref="W8:W9"/>
    <mergeCell ref="X8:X9"/>
    <mergeCell ref="A9:S9"/>
    <mergeCell ref="A10:S10"/>
    <mergeCell ref="A11:S11"/>
    <mergeCell ref="A12:S12"/>
    <mergeCell ref="A7:O8"/>
    <mergeCell ref="P7:S8"/>
    <mergeCell ref="U7:V7"/>
    <mergeCell ref="T8:T9"/>
    <mergeCell ref="U8:U9"/>
    <mergeCell ref="V8:V9"/>
    <mergeCell ref="A5:F5"/>
    <mergeCell ref="G5:H5"/>
    <mergeCell ref="I5:M5"/>
    <mergeCell ref="N5:Q5"/>
    <mergeCell ref="R5:X5"/>
    <mergeCell ref="B6:O6"/>
    <mergeCell ref="P6:X6"/>
    <mergeCell ref="A1:E1"/>
    <mergeCell ref="A2:Y2"/>
    <mergeCell ref="A3:F3"/>
    <mergeCell ref="G3:L3"/>
    <mergeCell ref="M3:N4"/>
    <mergeCell ref="O3:X4"/>
    <mergeCell ref="A4:F4"/>
    <mergeCell ref="G4:L4"/>
  </mergeCells>
  <phoneticPr fontId="4"/>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D831-34CE-412B-9523-3FF9CE8EDFF5}">
  <dimension ref="A1:AT64"/>
  <sheetViews>
    <sheetView view="pageBreakPreview" zoomScale="60" zoomScaleNormal="85" workbookViewId="0">
      <selection activeCell="B2" sqref="B2"/>
    </sheetView>
  </sheetViews>
  <sheetFormatPr defaultColWidth="8.25" defaultRowHeight="20.25" customHeight="1"/>
  <cols>
    <col min="1" max="1" width="2.08203125" style="91" customWidth="1"/>
    <col min="2" max="2" width="4.08203125" style="91" customWidth="1"/>
    <col min="3" max="3" width="10" style="91" customWidth="1"/>
    <col min="4" max="45" width="3.6640625" style="91" customWidth="1"/>
    <col min="46" max="46" width="1.5" style="91" customWidth="1"/>
    <col min="47" max="16384" width="8.25" style="91"/>
  </cols>
  <sheetData>
    <row r="1" spans="1:46" ht="27" customHeight="1">
      <c r="A1" s="86"/>
      <c r="B1" s="87"/>
      <c r="C1" s="88"/>
      <c r="D1" s="88"/>
      <c r="E1" s="88"/>
      <c r="F1" s="89"/>
      <c r="G1" s="89"/>
      <c r="H1" s="835" t="s">
        <v>121</v>
      </c>
      <c r="I1" s="835"/>
      <c r="J1" s="835"/>
      <c r="K1" s="835"/>
      <c r="L1" s="835"/>
      <c r="M1" s="835"/>
      <c r="N1" s="835"/>
      <c r="O1" s="835"/>
      <c r="P1" s="835"/>
      <c r="Q1" s="835"/>
      <c r="R1" s="835"/>
      <c r="S1" s="835"/>
      <c r="T1" s="835"/>
      <c r="U1" s="835"/>
      <c r="V1" s="835"/>
      <c r="W1" s="835"/>
      <c r="X1" s="835"/>
      <c r="Y1" s="835"/>
      <c r="Z1" s="835"/>
      <c r="AA1" s="835"/>
      <c r="AB1" s="835"/>
      <c r="AC1" s="835"/>
      <c r="AD1" s="835"/>
      <c r="AE1" s="835"/>
      <c r="AF1" s="835"/>
      <c r="AG1" s="835"/>
      <c r="AH1" s="835"/>
      <c r="AI1" s="89"/>
      <c r="AJ1" s="836" t="s">
        <v>122</v>
      </c>
      <c r="AK1" s="836"/>
      <c r="AL1" s="836"/>
      <c r="AM1" s="836"/>
      <c r="AN1" s="836"/>
      <c r="AO1" s="836"/>
      <c r="AP1" s="836"/>
      <c r="AQ1" s="836"/>
      <c r="AR1" s="88"/>
      <c r="AS1" s="88"/>
      <c r="AT1" s="88"/>
    </row>
    <row r="2" spans="1:46" ht="12.75" customHeight="1">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36"/>
      <c r="AK2" s="836"/>
      <c r="AL2" s="836"/>
      <c r="AM2" s="836"/>
      <c r="AN2" s="836"/>
      <c r="AO2" s="836"/>
      <c r="AP2" s="836"/>
      <c r="AQ2" s="836"/>
      <c r="AR2" s="88"/>
      <c r="AS2" s="88"/>
      <c r="AT2" s="88"/>
    </row>
    <row r="3" spans="1:46" ht="48.75" customHeight="1">
      <c r="A3" s="88"/>
      <c r="B3" s="88"/>
      <c r="C3" s="88"/>
      <c r="D3" s="88"/>
      <c r="E3" s="88"/>
      <c r="F3" s="88"/>
      <c r="G3" s="88"/>
      <c r="H3" s="88"/>
      <c r="I3" s="837" t="s">
        <v>123</v>
      </c>
      <c r="J3" s="837"/>
      <c r="K3" s="837"/>
      <c r="L3" s="838"/>
      <c r="M3" s="839"/>
      <c r="N3" s="839"/>
      <c r="O3" s="839"/>
      <c r="P3" s="839"/>
      <c r="Q3" s="839"/>
      <c r="R3" s="840"/>
      <c r="S3" s="841" t="s">
        <v>124</v>
      </c>
      <c r="T3" s="842"/>
      <c r="U3" s="842"/>
      <c r="V3" s="843"/>
      <c r="W3" s="844"/>
      <c r="X3" s="845"/>
      <c r="Y3" s="845"/>
      <c r="Z3" s="845"/>
      <c r="AA3" s="845"/>
      <c r="AB3" s="845"/>
      <c r="AC3" s="845"/>
      <c r="AD3" s="845"/>
      <c r="AE3" s="845"/>
      <c r="AF3" s="845"/>
      <c r="AG3" s="846"/>
      <c r="AH3" s="88"/>
      <c r="AI3" s="88"/>
      <c r="AJ3" s="836"/>
      <c r="AK3" s="836"/>
      <c r="AL3" s="836"/>
      <c r="AM3" s="836"/>
      <c r="AN3" s="836"/>
      <c r="AO3" s="836"/>
      <c r="AP3" s="836"/>
      <c r="AQ3" s="836"/>
      <c r="AR3" s="88"/>
      <c r="AS3" s="88"/>
      <c r="AT3" s="88"/>
    </row>
    <row r="4" spans="1:46" ht="32.25" customHeight="1">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row>
    <row r="5" spans="1:46" ht="32.25" customHeight="1">
      <c r="A5" s="88"/>
      <c r="B5" s="88"/>
      <c r="C5" s="88"/>
      <c r="D5" s="88"/>
      <c r="E5" s="88"/>
      <c r="F5" s="88"/>
      <c r="G5" s="88"/>
      <c r="H5" s="88"/>
      <c r="I5" s="850" t="s">
        <v>125</v>
      </c>
      <c r="J5" s="851"/>
      <c r="K5" s="851"/>
      <c r="L5" s="851"/>
      <c r="M5" s="851"/>
      <c r="N5" s="851"/>
      <c r="O5" s="851"/>
      <c r="P5" s="851"/>
      <c r="Q5" s="851"/>
      <c r="R5" s="851"/>
      <c r="S5" s="851"/>
      <c r="T5" s="851"/>
      <c r="U5" s="851"/>
      <c r="V5" s="852"/>
      <c r="W5" s="853"/>
      <c r="X5" s="854"/>
      <c r="Y5" s="92" t="s">
        <v>126</v>
      </c>
      <c r="Z5" s="93" t="s">
        <v>127</v>
      </c>
      <c r="AA5" s="94" t="s">
        <v>128</v>
      </c>
      <c r="AB5" s="88"/>
      <c r="AC5" s="88"/>
      <c r="AD5" s="88"/>
      <c r="AE5" s="88"/>
      <c r="AF5" s="88"/>
      <c r="AG5" s="88"/>
      <c r="AH5" s="88"/>
      <c r="AI5" s="88"/>
      <c r="AJ5" s="88"/>
      <c r="AK5" s="88"/>
      <c r="AL5" s="88"/>
      <c r="AM5" s="88"/>
      <c r="AN5" s="88"/>
      <c r="AO5" s="88"/>
      <c r="AP5" s="88"/>
      <c r="AQ5" s="88"/>
      <c r="AR5" s="88"/>
      <c r="AS5" s="88"/>
      <c r="AT5" s="88"/>
    </row>
    <row r="6" spans="1:46" ht="9"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row>
    <row r="7" spans="1:46" ht="32.25" customHeight="1">
      <c r="A7" s="88"/>
      <c r="B7" s="88"/>
      <c r="C7" s="88"/>
      <c r="D7" s="88"/>
      <c r="E7" s="88"/>
      <c r="F7" s="88"/>
      <c r="G7" s="88"/>
      <c r="H7" s="88"/>
      <c r="I7" s="841" t="s">
        <v>129</v>
      </c>
      <c r="J7" s="842"/>
      <c r="K7" s="842"/>
      <c r="L7" s="842"/>
      <c r="M7" s="842"/>
      <c r="N7" s="842"/>
      <c r="O7" s="842"/>
      <c r="P7" s="842"/>
      <c r="Q7" s="842"/>
      <c r="R7" s="842"/>
      <c r="S7" s="842"/>
      <c r="T7" s="842"/>
      <c r="U7" s="842"/>
      <c r="V7" s="843"/>
      <c r="W7" s="855"/>
      <c r="X7" s="855"/>
      <c r="Y7" s="88"/>
      <c r="Z7" s="96" t="s">
        <v>127</v>
      </c>
      <c r="AA7" s="94" t="s">
        <v>130</v>
      </c>
      <c r="AB7" s="94"/>
      <c r="AC7" s="94"/>
      <c r="AD7" s="94"/>
      <c r="AE7" s="94"/>
      <c r="AF7" s="94"/>
      <c r="AG7" s="94"/>
      <c r="AH7" s="88"/>
      <c r="AI7" s="88"/>
      <c r="AJ7" s="88"/>
      <c r="AK7" s="88"/>
      <c r="AL7" s="88"/>
      <c r="AM7" s="88"/>
      <c r="AN7" s="88"/>
      <c r="AO7" s="88"/>
      <c r="AP7" s="88"/>
      <c r="AQ7" s="88"/>
      <c r="AR7" s="88"/>
      <c r="AS7" s="88"/>
      <c r="AT7" s="88"/>
    </row>
    <row r="8" spans="1:46" ht="20.25" customHeight="1" thickBot="1">
      <c r="A8" s="88"/>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row>
    <row r="9" spans="1:46" ht="20" customHeight="1">
      <c r="A9" s="88"/>
      <c r="B9" s="88"/>
      <c r="C9" s="88"/>
      <c r="D9" s="88"/>
      <c r="E9" s="88"/>
      <c r="F9" s="88"/>
      <c r="G9" s="88"/>
      <c r="H9" s="88"/>
      <c r="I9" s="856" t="s">
        <v>131</v>
      </c>
      <c r="J9" s="857"/>
      <c r="K9" s="857"/>
      <c r="L9" s="857"/>
      <c r="M9" s="857"/>
      <c r="N9" s="857"/>
      <c r="O9" s="857"/>
      <c r="P9" s="857"/>
      <c r="Q9" s="857"/>
      <c r="R9" s="857"/>
      <c r="S9" s="857"/>
      <c r="T9" s="857"/>
      <c r="U9" s="857"/>
      <c r="V9" s="857"/>
      <c r="W9" s="857"/>
      <c r="X9" s="857"/>
      <c r="Y9" s="857"/>
      <c r="Z9" s="857"/>
      <c r="AA9" s="857"/>
      <c r="AB9" s="857"/>
      <c r="AC9" s="857"/>
      <c r="AD9" s="857"/>
      <c r="AE9" s="857"/>
      <c r="AF9" s="857"/>
      <c r="AG9" s="858"/>
      <c r="AH9" s="97"/>
      <c r="AI9" s="97"/>
      <c r="AJ9" s="88"/>
      <c r="AK9" s="88"/>
      <c r="AL9" s="88"/>
      <c r="AM9" s="90"/>
      <c r="AN9" s="88"/>
      <c r="AO9" s="88"/>
      <c r="AP9" s="88"/>
      <c r="AQ9" s="88"/>
      <c r="AR9" s="88"/>
      <c r="AS9" s="88"/>
      <c r="AT9" s="88"/>
    </row>
    <row r="10" spans="1:46" ht="20" customHeight="1">
      <c r="A10" s="88"/>
      <c r="B10" s="88"/>
      <c r="C10" s="88"/>
      <c r="D10" s="88"/>
      <c r="E10" s="88"/>
      <c r="F10" s="88"/>
      <c r="G10" s="90"/>
      <c r="H10" s="97"/>
      <c r="I10" s="859"/>
      <c r="J10" s="860"/>
      <c r="K10" s="860"/>
      <c r="L10" s="860"/>
      <c r="M10" s="860"/>
      <c r="N10" s="860"/>
      <c r="O10" s="860"/>
      <c r="P10" s="860"/>
      <c r="Q10" s="860"/>
      <c r="R10" s="860"/>
      <c r="S10" s="860"/>
      <c r="T10" s="860"/>
      <c r="U10" s="860"/>
      <c r="V10" s="860"/>
      <c r="W10" s="860"/>
      <c r="X10" s="860"/>
      <c r="Y10" s="860"/>
      <c r="Z10" s="860"/>
      <c r="AA10" s="860"/>
      <c r="AB10" s="860"/>
      <c r="AC10" s="860"/>
      <c r="AD10" s="860"/>
      <c r="AE10" s="860"/>
      <c r="AF10" s="860"/>
      <c r="AG10" s="861"/>
      <c r="AH10" s="97"/>
      <c r="AI10" s="97"/>
      <c r="AJ10" s="88"/>
      <c r="AK10" s="88"/>
      <c r="AL10" s="88"/>
      <c r="AM10" s="90"/>
      <c r="AN10" s="88"/>
      <c r="AO10" s="88"/>
      <c r="AP10" s="88"/>
      <c r="AQ10" s="88"/>
      <c r="AR10" s="88"/>
      <c r="AS10" s="88"/>
      <c r="AT10" s="88"/>
    </row>
    <row r="11" spans="1:46" ht="20" customHeight="1">
      <c r="A11" s="88"/>
      <c r="B11" s="88"/>
      <c r="C11" s="88"/>
      <c r="D11" s="88"/>
      <c r="E11" s="88"/>
      <c r="F11" s="88"/>
      <c r="G11" s="90"/>
      <c r="H11" s="97"/>
      <c r="I11" s="859"/>
      <c r="J11" s="860"/>
      <c r="K11" s="860"/>
      <c r="L11" s="860"/>
      <c r="M11" s="860"/>
      <c r="N11" s="860"/>
      <c r="O11" s="860"/>
      <c r="P11" s="860"/>
      <c r="Q11" s="860"/>
      <c r="R11" s="860"/>
      <c r="S11" s="860"/>
      <c r="T11" s="860"/>
      <c r="U11" s="860"/>
      <c r="V11" s="860"/>
      <c r="W11" s="860"/>
      <c r="X11" s="860"/>
      <c r="Y11" s="860"/>
      <c r="Z11" s="860"/>
      <c r="AA11" s="860"/>
      <c r="AB11" s="860"/>
      <c r="AC11" s="860"/>
      <c r="AD11" s="860"/>
      <c r="AE11" s="860"/>
      <c r="AF11" s="860"/>
      <c r="AG11" s="861"/>
      <c r="AH11" s="97"/>
      <c r="AI11" s="97"/>
      <c r="AJ11" s="88"/>
      <c r="AK11" s="88"/>
      <c r="AL11" s="88"/>
      <c r="AM11" s="90"/>
      <c r="AN11" s="88"/>
      <c r="AO11" s="88"/>
      <c r="AP11" s="88"/>
      <c r="AQ11" s="88"/>
      <c r="AR11" s="88"/>
      <c r="AS11" s="88"/>
      <c r="AT11" s="88"/>
    </row>
    <row r="12" spans="1:46" ht="36.5" customHeight="1">
      <c r="A12" s="88"/>
      <c r="B12" s="88"/>
      <c r="C12" s="88"/>
      <c r="D12" s="88"/>
      <c r="E12" s="88"/>
      <c r="F12" s="88"/>
      <c r="G12" s="90"/>
      <c r="H12" s="97"/>
      <c r="I12" s="859"/>
      <c r="J12" s="860"/>
      <c r="K12" s="860"/>
      <c r="L12" s="860"/>
      <c r="M12" s="860"/>
      <c r="N12" s="860"/>
      <c r="O12" s="860"/>
      <c r="P12" s="860"/>
      <c r="Q12" s="860"/>
      <c r="R12" s="860"/>
      <c r="S12" s="860"/>
      <c r="T12" s="860"/>
      <c r="U12" s="860"/>
      <c r="V12" s="860"/>
      <c r="W12" s="860"/>
      <c r="X12" s="860"/>
      <c r="Y12" s="860"/>
      <c r="Z12" s="860"/>
      <c r="AA12" s="860"/>
      <c r="AB12" s="860"/>
      <c r="AC12" s="860"/>
      <c r="AD12" s="860"/>
      <c r="AE12" s="860"/>
      <c r="AF12" s="860"/>
      <c r="AG12" s="861"/>
      <c r="AH12" s="97"/>
      <c r="AI12" s="97"/>
      <c r="AJ12" s="88"/>
      <c r="AK12" s="88"/>
      <c r="AL12" s="88"/>
      <c r="AM12" s="90"/>
      <c r="AN12" s="88"/>
      <c r="AO12" s="88"/>
      <c r="AP12" s="88"/>
      <c r="AQ12" s="88"/>
      <c r="AR12" s="88"/>
      <c r="AS12" s="88"/>
      <c r="AT12" s="88"/>
    </row>
    <row r="13" spans="1:46" ht="20.25" customHeight="1" thickBot="1">
      <c r="A13" s="88"/>
      <c r="B13" s="88"/>
      <c r="C13" s="88"/>
      <c r="D13" s="88"/>
      <c r="E13" s="88"/>
      <c r="F13" s="88"/>
      <c r="G13" s="90"/>
      <c r="H13" s="97"/>
      <c r="I13" s="862"/>
      <c r="J13" s="863"/>
      <c r="K13" s="863"/>
      <c r="L13" s="863"/>
      <c r="M13" s="863"/>
      <c r="N13" s="863"/>
      <c r="O13" s="863"/>
      <c r="P13" s="863"/>
      <c r="Q13" s="863"/>
      <c r="R13" s="863"/>
      <c r="S13" s="863"/>
      <c r="T13" s="863"/>
      <c r="U13" s="863"/>
      <c r="V13" s="863"/>
      <c r="W13" s="863"/>
      <c r="X13" s="863"/>
      <c r="Y13" s="863"/>
      <c r="Z13" s="863"/>
      <c r="AA13" s="863"/>
      <c r="AB13" s="863"/>
      <c r="AC13" s="863"/>
      <c r="AD13" s="863"/>
      <c r="AE13" s="863"/>
      <c r="AF13" s="863"/>
      <c r="AG13" s="864"/>
      <c r="AH13" s="97"/>
      <c r="AI13" s="97"/>
      <c r="AJ13" s="88"/>
      <c r="AK13" s="88"/>
      <c r="AL13" s="88"/>
      <c r="AM13" s="90"/>
      <c r="AN13" s="88"/>
      <c r="AO13" s="88"/>
      <c r="AP13" s="88"/>
      <c r="AQ13" s="88"/>
      <c r="AR13" s="88"/>
      <c r="AS13" s="88"/>
      <c r="AT13" s="88"/>
    </row>
    <row r="14" spans="1:46" ht="12.75" customHeight="1">
      <c r="A14" s="88"/>
      <c r="B14" s="88"/>
      <c r="C14" s="88"/>
      <c r="D14" s="88"/>
      <c r="E14" s="88"/>
      <c r="F14" s="88"/>
      <c r="G14" s="90"/>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88"/>
      <c r="AK14" s="88"/>
      <c r="AL14" s="88"/>
      <c r="AM14" s="90"/>
      <c r="AN14" s="88"/>
      <c r="AO14" s="88"/>
      <c r="AP14" s="88"/>
      <c r="AQ14" s="88"/>
      <c r="AR14" s="88"/>
      <c r="AS14" s="88"/>
      <c r="AT14" s="88"/>
    </row>
    <row r="15" spans="1:46" ht="14.25" customHeight="1">
      <c r="A15" s="88"/>
      <c r="B15" s="98"/>
      <c r="C15" s="88"/>
      <c r="D15" s="88"/>
      <c r="E15" s="88"/>
      <c r="F15" s="88"/>
      <c r="G15" s="90"/>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0"/>
      <c r="AG15" s="88"/>
      <c r="AH15" s="88"/>
      <c r="AI15" s="88"/>
      <c r="AJ15" s="88"/>
      <c r="AK15" s="88"/>
      <c r="AL15" s="88"/>
      <c r="AM15" s="90"/>
      <c r="AN15" s="88"/>
      <c r="AO15" s="88"/>
      <c r="AP15" s="88"/>
      <c r="AQ15" s="88"/>
      <c r="AR15" s="88"/>
      <c r="AS15" s="88"/>
      <c r="AT15" s="88"/>
    </row>
    <row r="16" spans="1:46" ht="20.25" customHeight="1">
      <c r="A16" s="88"/>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row>
    <row r="17" spans="1:46" ht="29.25" customHeight="1">
      <c r="A17" s="88"/>
      <c r="B17" s="831" t="s">
        <v>132</v>
      </c>
      <c r="C17" s="832"/>
      <c r="D17" s="833"/>
      <c r="E17" s="834"/>
      <c r="F17" s="99" t="s">
        <v>133</v>
      </c>
      <c r="G17" s="95"/>
      <c r="H17" s="99" t="s">
        <v>134</v>
      </c>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row>
    <row r="18" spans="1:46" ht="9" customHeight="1">
      <c r="A18" s="88"/>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row>
    <row r="19" spans="1:46" ht="20.25" customHeight="1">
      <c r="A19" s="88"/>
      <c r="B19" s="878"/>
      <c r="C19" s="100" t="s">
        <v>135</v>
      </c>
      <c r="D19" s="866" t="s">
        <v>136</v>
      </c>
      <c r="E19" s="848"/>
      <c r="F19" s="848"/>
      <c r="G19" s="848"/>
      <c r="H19" s="848"/>
      <c r="I19" s="848"/>
      <c r="J19" s="867"/>
      <c r="K19" s="866" t="s">
        <v>137</v>
      </c>
      <c r="L19" s="848"/>
      <c r="M19" s="848"/>
      <c r="N19" s="848"/>
      <c r="O19" s="848"/>
      <c r="P19" s="848"/>
      <c r="Q19" s="867"/>
      <c r="R19" s="866" t="s">
        <v>138</v>
      </c>
      <c r="S19" s="848"/>
      <c r="T19" s="848"/>
      <c r="U19" s="848"/>
      <c r="V19" s="848"/>
      <c r="W19" s="848"/>
      <c r="X19" s="867"/>
      <c r="Y19" s="866" t="s">
        <v>139</v>
      </c>
      <c r="Z19" s="848"/>
      <c r="AA19" s="848"/>
      <c r="AB19" s="848"/>
      <c r="AC19" s="848"/>
      <c r="AD19" s="848"/>
      <c r="AE19" s="867"/>
      <c r="AF19" s="847" t="s">
        <v>140</v>
      </c>
      <c r="AG19" s="848"/>
      <c r="AH19" s="848"/>
      <c r="AI19" s="848"/>
      <c r="AJ19" s="848"/>
      <c r="AK19" s="848"/>
      <c r="AL19" s="849"/>
      <c r="AM19" s="866" t="s">
        <v>141</v>
      </c>
      <c r="AN19" s="848"/>
      <c r="AO19" s="848"/>
      <c r="AP19" s="848"/>
      <c r="AQ19" s="848"/>
      <c r="AR19" s="848"/>
      <c r="AS19" s="867"/>
      <c r="AT19" s="88"/>
    </row>
    <row r="20" spans="1:46" ht="20.25" customHeight="1" thickBot="1">
      <c r="A20" s="88"/>
      <c r="B20" s="879"/>
      <c r="C20" s="101" t="s">
        <v>142</v>
      </c>
      <c r="D20" s="102" t="s">
        <v>143</v>
      </c>
      <c r="E20" s="103" t="s">
        <v>144</v>
      </c>
      <c r="F20" s="103" t="s">
        <v>145</v>
      </c>
      <c r="G20" s="103" t="s">
        <v>146</v>
      </c>
      <c r="H20" s="103" t="s">
        <v>147</v>
      </c>
      <c r="I20" s="103" t="s">
        <v>148</v>
      </c>
      <c r="J20" s="104" t="s">
        <v>149</v>
      </c>
      <c r="K20" s="102" t="s">
        <v>150</v>
      </c>
      <c r="L20" s="103" t="s">
        <v>144</v>
      </c>
      <c r="M20" s="103" t="s">
        <v>145</v>
      </c>
      <c r="N20" s="103" t="s">
        <v>146</v>
      </c>
      <c r="O20" s="103" t="s">
        <v>147</v>
      </c>
      <c r="P20" s="103" t="s">
        <v>148</v>
      </c>
      <c r="Q20" s="104" t="s">
        <v>149</v>
      </c>
      <c r="R20" s="102" t="s">
        <v>150</v>
      </c>
      <c r="S20" s="103" t="s">
        <v>144</v>
      </c>
      <c r="T20" s="103" t="s">
        <v>145</v>
      </c>
      <c r="U20" s="103" t="s">
        <v>146</v>
      </c>
      <c r="V20" s="103" t="s">
        <v>147</v>
      </c>
      <c r="W20" s="103" t="s">
        <v>148</v>
      </c>
      <c r="X20" s="104" t="s">
        <v>149</v>
      </c>
      <c r="Y20" s="102" t="s">
        <v>150</v>
      </c>
      <c r="Z20" s="103" t="s">
        <v>144</v>
      </c>
      <c r="AA20" s="103" t="s">
        <v>145</v>
      </c>
      <c r="AB20" s="103" t="s">
        <v>146</v>
      </c>
      <c r="AC20" s="103" t="s">
        <v>147</v>
      </c>
      <c r="AD20" s="103" t="s">
        <v>148</v>
      </c>
      <c r="AE20" s="104" t="s">
        <v>149</v>
      </c>
      <c r="AF20" s="105" t="s">
        <v>150</v>
      </c>
      <c r="AG20" s="103" t="s">
        <v>144</v>
      </c>
      <c r="AH20" s="103" t="s">
        <v>145</v>
      </c>
      <c r="AI20" s="103" t="s">
        <v>146</v>
      </c>
      <c r="AJ20" s="103" t="s">
        <v>147</v>
      </c>
      <c r="AK20" s="103" t="s">
        <v>148</v>
      </c>
      <c r="AL20" s="106" t="s">
        <v>149</v>
      </c>
      <c r="AM20" s="102" t="s">
        <v>150</v>
      </c>
      <c r="AN20" s="103" t="s">
        <v>144</v>
      </c>
      <c r="AO20" s="103" t="s">
        <v>145</v>
      </c>
      <c r="AP20" s="103" t="s">
        <v>146</v>
      </c>
      <c r="AQ20" s="103" t="s">
        <v>147</v>
      </c>
      <c r="AR20" s="103" t="s">
        <v>148</v>
      </c>
      <c r="AS20" s="107" t="s">
        <v>149</v>
      </c>
      <c r="AT20" s="88"/>
    </row>
    <row r="21" spans="1:46" ht="24" customHeight="1" thickBot="1">
      <c r="A21" s="88"/>
      <c r="B21" s="880"/>
      <c r="C21" s="108" t="s">
        <v>151</v>
      </c>
      <c r="D21" s="109"/>
      <c r="E21" s="110"/>
      <c r="F21" s="110"/>
      <c r="G21" s="110"/>
      <c r="H21" s="110"/>
      <c r="I21" s="110"/>
      <c r="J21" s="111"/>
      <c r="K21" s="109"/>
      <c r="L21" s="110"/>
      <c r="M21" s="110"/>
      <c r="N21" s="110"/>
      <c r="O21" s="110"/>
      <c r="P21" s="110"/>
      <c r="Q21" s="111"/>
      <c r="R21" s="109"/>
      <c r="S21" s="110"/>
      <c r="T21" s="110"/>
      <c r="U21" s="110"/>
      <c r="V21" s="110"/>
      <c r="W21" s="110"/>
      <c r="X21" s="111"/>
      <c r="Y21" s="109"/>
      <c r="Z21" s="110"/>
      <c r="AA21" s="110"/>
      <c r="AB21" s="110"/>
      <c r="AC21" s="110"/>
      <c r="AD21" s="110"/>
      <c r="AE21" s="111"/>
      <c r="AF21" s="112"/>
      <c r="AG21" s="110"/>
      <c r="AH21" s="110"/>
      <c r="AI21" s="110"/>
      <c r="AJ21" s="110"/>
      <c r="AK21" s="110"/>
      <c r="AL21" s="113"/>
      <c r="AM21" s="109"/>
      <c r="AN21" s="110"/>
      <c r="AO21" s="110"/>
      <c r="AP21" s="110"/>
      <c r="AQ21" s="110"/>
      <c r="AR21" s="110"/>
      <c r="AS21" s="114"/>
      <c r="AT21" s="88"/>
    </row>
    <row r="22" spans="1:46" ht="24" customHeight="1">
      <c r="A22" s="88"/>
      <c r="B22" s="868" t="s">
        <v>152</v>
      </c>
      <c r="C22" s="115" t="s">
        <v>153</v>
      </c>
      <c r="D22" s="116"/>
      <c r="E22" s="117"/>
      <c r="F22" s="117"/>
      <c r="G22" s="117"/>
      <c r="H22" s="117"/>
      <c r="I22" s="117"/>
      <c r="J22" s="118"/>
      <c r="K22" s="116"/>
      <c r="L22" s="117"/>
      <c r="M22" s="117"/>
      <c r="N22" s="117"/>
      <c r="O22" s="117"/>
      <c r="P22" s="117"/>
      <c r="Q22" s="118"/>
      <c r="R22" s="116"/>
      <c r="S22" s="117"/>
      <c r="T22" s="117"/>
      <c r="U22" s="117"/>
      <c r="V22" s="117"/>
      <c r="W22" s="117"/>
      <c r="X22" s="118"/>
      <c r="Y22" s="116"/>
      <c r="Z22" s="117"/>
      <c r="AA22" s="117"/>
      <c r="AB22" s="117"/>
      <c r="AC22" s="117"/>
      <c r="AD22" s="117"/>
      <c r="AE22" s="118"/>
      <c r="AF22" s="119"/>
      <c r="AG22" s="117"/>
      <c r="AH22" s="117"/>
      <c r="AI22" s="117"/>
      <c r="AJ22" s="117"/>
      <c r="AK22" s="117"/>
      <c r="AL22" s="120"/>
      <c r="AM22" s="116"/>
      <c r="AN22" s="117"/>
      <c r="AO22" s="117"/>
      <c r="AP22" s="117"/>
      <c r="AQ22" s="117"/>
      <c r="AR22" s="117"/>
      <c r="AS22" s="121"/>
      <c r="AT22" s="88"/>
    </row>
    <row r="23" spans="1:46" ht="24" customHeight="1" thickBot="1">
      <c r="A23" s="88"/>
      <c r="B23" s="868"/>
      <c r="C23" s="122" t="s">
        <v>154</v>
      </c>
      <c r="D23" s="123"/>
      <c r="E23" s="124"/>
      <c r="F23" s="124"/>
      <c r="G23" s="124"/>
      <c r="H23" s="124"/>
      <c r="I23" s="124"/>
      <c r="J23" s="125"/>
      <c r="K23" s="123"/>
      <c r="L23" s="124"/>
      <c r="M23" s="124"/>
      <c r="N23" s="124"/>
      <c r="O23" s="124"/>
      <c r="P23" s="124"/>
      <c r="Q23" s="125"/>
      <c r="R23" s="123"/>
      <c r="S23" s="124"/>
      <c r="T23" s="124"/>
      <c r="U23" s="124"/>
      <c r="V23" s="124"/>
      <c r="W23" s="124"/>
      <c r="X23" s="125"/>
      <c r="Y23" s="123"/>
      <c r="Z23" s="124"/>
      <c r="AA23" s="124"/>
      <c r="AB23" s="124"/>
      <c r="AC23" s="124"/>
      <c r="AD23" s="124"/>
      <c r="AE23" s="125"/>
      <c r="AF23" s="126"/>
      <c r="AG23" s="124"/>
      <c r="AH23" s="124"/>
      <c r="AI23" s="124"/>
      <c r="AJ23" s="124"/>
      <c r="AK23" s="124"/>
      <c r="AL23" s="127"/>
      <c r="AM23" s="123"/>
      <c r="AN23" s="124"/>
      <c r="AO23" s="124"/>
      <c r="AP23" s="124"/>
      <c r="AQ23" s="124"/>
      <c r="AR23" s="124"/>
      <c r="AS23" s="128"/>
      <c r="AT23" s="88"/>
    </row>
    <row r="24" spans="1:46" ht="24" customHeight="1">
      <c r="A24" s="88"/>
      <c r="B24" s="869"/>
      <c r="C24" s="129" t="s">
        <v>155</v>
      </c>
      <c r="D24" s="130">
        <f>D23+D22</f>
        <v>0</v>
      </c>
      <c r="E24" s="131">
        <f t="shared" ref="E24:AS24" si="0">E23+E22</f>
        <v>0</v>
      </c>
      <c r="F24" s="131">
        <f t="shared" si="0"/>
        <v>0</v>
      </c>
      <c r="G24" s="131">
        <f t="shared" si="0"/>
        <v>0</v>
      </c>
      <c r="H24" s="131">
        <f t="shared" si="0"/>
        <v>0</v>
      </c>
      <c r="I24" s="131">
        <f t="shared" si="0"/>
        <v>0</v>
      </c>
      <c r="J24" s="132">
        <f t="shared" si="0"/>
        <v>0</v>
      </c>
      <c r="K24" s="130">
        <f t="shared" si="0"/>
        <v>0</v>
      </c>
      <c r="L24" s="131">
        <f t="shared" si="0"/>
        <v>0</v>
      </c>
      <c r="M24" s="131">
        <f t="shared" si="0"/>
        <v>0</v>
      </c>
      <c r="N24" s="131">
        <f t="shared" si="0"/>
        <v>0</v>
      </c>
      <c r="O24" s="131">
        <f t="shared" si="0"/>
        <v>0</v>
      </c>
      <c r="P24" s="131">
        <f t="shared" si="0"/>
        <v>0</v>
      </c>
      <c r="Q24" s="132">
        <f t="shared" si="0"/>
        <v>0</v>
      </c>
      <c r="R24" s="130">
        <f t="shared" si="0"/>
        <v>0</v>
      </c>
      <c r="S24" s="131">
        <f t="shared" si="0"/>
        <v>0</v>
      </c>
      <c r="T24" s="131">
        <f t="shared" si="0"/>
        <v>0</v>
      </c>
      <c r="U24" s="131">
        <f t="shared" si="0"/>
        <v>0</v>
      </c>
      <c r="V24" s="131">
        <f t="shared" si="0"/>
        <v>0</v>
      </c>
      <c r="W24" s="131">
        <f t="shared" si="0"/>
        <v>0</v>
      </c>
      <c r="X24" s="132">
        <f t="shared" si="0"/>
        <v>0</v>
      </c>
      <c r="Y24" s="130">
        <f t="shared" si="0"/>
        <v>0</v>
      </c>
      <c r="Z24" s="131">
        <f t="shared" si="0"/>
        <v>0</v>
      </c>
      <c r="AA24" s="131">
        <f t="shared" si="0"/>
        <v>0</v>
      </c>
      <c r="AB24" s="131">
        <f t="shared" si="0"/>
        <v>0</v>
      </c>
      <c r="AC24" s="131">
        <f t="shared" si="0"/>
        <v>0</v>
      </c>
      <c r="AD24" s="131">
        <f t="shared" si="0"/>
        <v>0</v>
      </c>
      <c r="AE24" s="132">
        <f t="shared" si="0"/>
        <v>0</v>
      </c>
      <c r="AF24" s="133">
        <f t="shared" si="0"/>
        <v>0</v>
      </c>
      <c r="AG24" s="131">
        <f t="shared" si="0"/>
        <v>0</v>
      </c>
      <c r="AH24" s="131">
        <f t="shared" si="0"/>
        <v>0</v>
      </c>
      <c r="AI24" s="131">
        <f t="shared" si="0"/>
        <v>0</v>
      </c>
      <c r="AJ24" s="131">
        <f t="shared" si="0"/>
        <v>0</v>
      </c>
      <c r="AK24" s="131">
        <f t="shared" si="0"/>
        <v>0</v>
      </c>
      <c r="AL24" s="134">
        <f t="shared" si="0"/>
        <v>0</v>
      </c>
      <c r="AM24" s="130">
        <f t="shared" si="0"/>
        <v>0</v>
      </c>
      <c r="AN24" s="131">
        <f t="shared" si="0"/>
        <v>0</v>
      </c>
      <c r="AO24" s="131">
        <f t="shared" si="0"/>
        <v>0</v>
      </c>
      <c r="AP24" s="131">
        <f t="shared" si="0"/>
        <v>0</v>
      </c>
      <c r="AQ24" s="131">
        <f t="shared" si="0"/>
        <v>0</v>
      </c>
      <c r="AR24" s="131">
        <f t="shared" si="0"/>
        <v>0</v>
      </c>
      <c r="AS24" s="132">
        <f t="shared" si="0"/>
        <v>0</v>
      </c>
      <c r="AT24" s="88"/>
    </row>
    <row r="25" spans="1:46" ht="24" customHeight="1">
      <c r="A25" s="88"/>
      <c r="B25" s="870" t="s">
        <v>156</v>
      </c>
      <c r="C25" s="871"/>
      <c r="D25" s="135">
        <f>COUNTIF(D22:D23,"&gt;0")</f>
        <v>0</v>
      </c>
      <c r="E25" s="136">
        <f t="shared" ref="E25:AS25" si="1">COUNTIF(E22:E23,"&gt;0")</f>
        <v>0</v>
      </c>
      <c r="F25" s="136">
        <f t="shared" si="1"/>
        <v>0</v>
      </c>
      <c r="G25" s="136">
        <f t="shared" si="1"/>
        <v>0</v>
      </c>
      <c r="H25" s="136">
        <f t="shared" si="1"/>
        <v>0</v>
      </c>
      <c r="I25" s="136">
        <f t="shared" si="1"/>
        <v>0</v>
      </c>
      <c r="J25" s="137">
        <f t="shared" si="1"/>
        <v>0</v>
      </c>
      <c r="K25" s="135">
        <f t="shared" si="1"/>
        <v>0</v>
      </c>
      <c r="L25" s="136">
        <f t="shared" si="1"/>
        <v>0</v>
      </c>
      <c r="M25" s="136">
        <f t="shared" si="1"/>
        <v>0</v>
      </c>
      <c r="N25" s="136">
        <f t="shared" si="1"/>
        <v>0</v>
      </c>
      <c r="O25" s="136">
        <f t="shared" si="1"/>
        <v>0</v>
      </c>
      <c r="P25" s="136">
        <f t="shared" si="1"/>
        <v>0</v>
      </c>
      <c r="Q25" s="137">
        <f t="shared" si="1"/>
        <v>0</v>
      </c>
      <c r="R25" s="135">
        <f t="shared" si="1"/>
        <v>0</v>
      </c>
      <c r="S25" s="136">
        <f t="shared" si="1"/>
        <v>0</v>
      </c>
      <c r="T25" s="136">
        <f t="shared" si="1"/>
        <v>0</v>
      </c>
      <c r="U25" s="136">
        <f t="shared" si="1"/>
        <v>0</v>
      </c>
      <c r="V25" s="136">
        <f t="shared" si="1"/>
        <v>0</v>
      </c>
      <c r="W25" s="136">
        <f t="shared" si="1"/>
        <v>0</v>
      </c>
      <c r="X25" s="137">
        <f t="shared" si="1"/>
        <v>0</v>
      </c>
      <c r="Y25" s="135">
        <f t="shared" si="1"/>
        <v>0</v>
      </c>
      <c r="Z25" s="136">
        <f t="shared" si="1"/>
        <v>0</v>
      </c>
      <c r="AA25" s="136">
        <f t="shared" si="1"/>
        <v>0</v>
      </c>
      <c r="AB25" s="136">
        <f t="shared" si="1"/>
        <v>0</v>
      </c>
      <c r="AC25" s="136">
        <f t="shared" si="1"/>
        <v>0</v>
      </c>
      <c r="AD25" s="136">
        <f t="shared" si="1"/>
        <v>0</v>
      </c>
      <c r="AE25" s="137">
        <f t="shared" si="1"/>
        <v>0</v>
      </c>
      <c r="AF25" s="138">
        <f t="shared" si="1"/>
        <v>0</v>
      </c>
      <c r="AG25" s="136">
        <f t="shared" si="1"/>
        <v>0</v>
      </c>
      <c r="AH25" s="136">
        <f t="shared" si="1"/>
        <v>0</v>
      </c>
      <c r="AI25" s="136">
        <f t="shared" si="1"/>
        <v>0</v>
      </c>
      <c r="AJ25" s="136">
        <f t="shared" si="1"/>
        <v>0</v>
      </c>
      <c r="AK25" s="136">
        <f t="shared" si="1"/>
        <v>0</v>
      </c>
      <c r="AL25" s="139">
        <f t="shared" si="1"/>
        <v>0</v>
      </c>
      <c r="AM25" s="135">
        <f t="shared" si="1"/>
        <v>0</v>
      </c>
      <c r="AN25" s="136">
        <f t="shared" si="1"/>
        <v>0</v>
      </c>
      <c r="AO25" s="136">
        <f t="shared" si="1"/>
        <v>0</v>
      </c>
      <c r="AP25" s="136">
        <f t="shared" si="1"/>
        <v>0</v>
      </c>
      <c r="AQ25" s="136">
        <f t="shared" si="1"/>
        <v>0</v>
      </c>
      <c r="AR25" s="136">
        <f t="shared" si="1"/>
        <v>0</v>
      </c>
      <c r="AS25" s="137">
        <f t="shared" si="1"/>
        <v>0</v>
      </c>
      <c r="AT25" s="88"/>
    </row>
    <row r="26" spans="1:46" ht="24" customHeight="1">
      <c r="A26" s="88"/>
      <c r="B26" s="872" t="s">
        <v>157</v>
      </c>
      <c r="C26" s="873"/>
      <c r="D26" s="874">
        <f>SUM(D25:J25)</f>
        <v>0</v>
      </c>
      <c r="E26" s="875"/>
      <c r="F26" s="875"/>
      <c r="G26" s="875"/>
      <c r="H26" s="875"/>
      <c r="I26" s="875"/>
      <c r="J26" s="876"/>
      <c r="K26" s="874">
        <f>SUM(K25:Q25)</f>
        <v>0</v>
      </c>
      <c r="L26" s="875"/>
      <c r="M26" s="875"/>
      <c r="N26" s="875"/>
      <c r="O26" s="875"/>
      <c r="P26" s="875"/>
      <c r="Q26" s="876"/>
      <c r="R26" s="874">
        <f>SUM(R25:X25)</f>
        <v>0</v>
      </c>
      <c r="S26" s="875"/>
      <c r="T26" s="875"/>
      <c r="U26" s="875"/>
      <c r="V26" s="875"/>
      <c r="W26" s="875"/>
      <c r="X26" s="876"/>
      <c r="Y26" s="874">
        <f>SUM(Y25:AE25)</f>
        <v>0</v>
      </c>
      <c r="Z26" s="875"/>
      <c r="AA26" s="875"/>
      <c r="AB26" s="875"/>
      <c r="AC26" s="875"/>
      <c r="AD26" s="875"/>
      <c r="AE26" s="876"/>
      <c r="AF26" s="874">
        <f>SUM(AF25:AL25)</f>
        <v>0</v>
      </c>
      <c r="AG26" s="875"/>
      <c r="AH26" s="875"/>
      <c r="AI26" s="875"/>
      <c r="AJ26" s="875"/>
      <c r="AK26" s="875"/>
      <c r="AL26" s="877"/>
      <c r="AM26" s="874">
        <f>SUM(AM25:AS25)</f>
        <v>0</v>
      </c>
      <c r="AN26" s="875"/>
      <c r="AO26" s="875"/>
      <c r="AP26" s="875"/>
      <c r="AQ26" s="875"/>
      <c r="AR26" s="875"/>
      <c r="AS26" s="876"/>
      <c r="AT26" s="88"/>
    </row>
    <row r="27" spans="1:46" ht="15" customHeight="1">
      <c r="A27" s="88"/>
      <c r="B27" s="88"/>
      <c r="C27" s="88"/>
      <c r="D27" s="865">
        <f>IF(COUNTA(D21:J21)&gt;=1,1,0)</f>
        <v>0</v>
      </c>
      <c r="E27" s="865"/>
      <c r="F27" s="865"/>
      <c r="G27" s="865"/>
      <c r="H27" s="865"/>
      <c r="I27" s="865"/>
      <c r="J27" s="865"/>
      <c r="K27" s="865">
        <f>IF(COUNTA(K21:Q21)&gt;=1,1,0)</f>
        <v>0</v>
      </c>
      <c r="L27" s="865"/>
      <c r="M27" s="865"/>
      <c r="N27" s="865"/>
      <c r="O27" s="865"/>
      <c r="P27" s="865"/>
      <c r="Q27" s="865"/>
      <c r="R27" s="865">
        <f>IF(COUNTA(R21:X21)&gt;=1,1,0)</f>
        <v>0</v>
      </c>
      <c r="S27" s="865"/>
      <c r="T27" s="865"/>
      <c r="U27" s="865"/>
      <c r="V27" s="865"/>
      <c r="W27" s="865"/>
      <c r="X27" s="865"/>
      <c r="Y27" s="865">
        <f>IF(COUNTA(Y21:AE21)&gt;=1,1,0)</f>
        <v>0</v>
      </c>
      <c r="Z27" s="865"/>
      <c r="AA27" s="865"/>
      <c r="AB27" s="865"/>
      <c r="AC27" s="865"/>
      <c r="AD27" s="865"/>
      <c r="AE27" s="865"/>
      <c r="AF27" s="865">
        <f>IF(COUNTA(AF21:AL21)&gt;=1,1,0)</f>
        <v>0</v>
      </c>
      <c r="AG27" s="865"/>
      <c r="AH27" s="865"/>
      <c r="AI27" s="865"/>
      <c r="AJ27" s="865"/>
      <c r="AK27" s="865"/>
      <c r="AL27" s="865"/>
      <c r="AM27" s="865">
        <f>IF(COUNTA(AM21:AS21)&gt;=1,1,0)</f>
        <v>0</v>
      </c>
      <c r="AN27" s="865"/>
      <c r="AO27" s="865"/>
      <c r="AP27" s="865"/>
      <c r="AQ27" s="865"/>
      <c r="AR27" s="865"/>
      <c r="AS27" s="865"/>
      <c r="AT27" s="88"/>
    </row>
    <row r="28" spans="1:46" ht="23.25" customHeight="1">
      <c r="A28" s="88"/>
      <c r="B28" s="88"/>
      <c r="C28" s="94" t="s">
        <v>158</v>
      </c>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row>
    <row r="29" spans="1:46" ht="20.25" customHeight="1">
      <c r="A29" s="88"/>
      <c r="B29" s="88"/>
      <c r="C29" s="140" t="s">
        <v>159</v>
      </c>
      <c r="D29" s="141"/>
      <c r="E29" s="141"/>
      <c r="F29" s="141"/>
      <c r="G29" s="141"/>
      <c r="H29" s="141"/>
      <c r="I29" s="141"/>
      <c r="J29" s="141"/>
      <c r="K29" s="141"/>
      <c r="L29" s="141"/>
      <c r="M29" s="141"/>
      <c r="N29" s="141"/>
      <c r="O29" s="141"/>
      <c r="P29" s="141"/>
      <c r="Q29" s="882" t="s">
        <v>160</v>
      </c>
      <c r="R29" s="882"/>
      <c r="S29" s="883" t="str">
        <f>IF($W$5&gt;19,IF(AA29&gt;=10,"該当","非該当"),"-")</f>
        <v>-</v>
      </c>
      <c r="T29" s="884"/>
      <c r="U29" s="885"/>
      <c r="V29" s="88"/>
      <c r="W29" s="886" t="s">
        <v>161</v>
      </c>
      <c r="X29" s="886"/>
      <c r="Y29" s="886"/>
      <c r="Z29" s="886"/>
      <c r="AA29" s="888" t="e">
        <f>TRUNC(SUM(D24:AS24)/SUMIF(D25:AS25,"&gt;0"),2)</f>
        <v>#DIV/0!</v>
      </c>
      <c r="AB29" s="888"/>
      <c r="AC29" s="94" t="s">
        <v>162</v>
      </c>
      <c r="AD29" s="94"/>
      <c r="AE29" s="88"/>
      <c r="AF29" s="889" t="s">
        <v>163</v>
      </c>
      <c r="AG29" s="890"/>
      <c r="AH29" s="890"/>
      <c r="AI29" s="890"/>
      <c r="AJ29" s="890"/>
      <c r="AK29" s="890"/>
      <c r="AL29" s="890"/>
      <c r="AM29" s="890"/>
      <c r="AN29" s="890"/>
      <c r="AO29" s="890"/>
      <c r="AP29" s="890"/>
      <c r="AQ29" s="890"/>
      <c r="AR29" s="890"/>
      <c r="AS29" s="891"/>
      <c r="AT29" s="88"/>
    </row>
    <row r="30" spans="1:46" ht="20.25" customHeight="1">
      <c r="A30" s="88"/>
      <c r="B30" s="88"/>
      <c r="C30" s="881" t="s">
        <v>164</v>
      </c>
      <c r="D30" s="881"/>
      <c r="E30" s="881"/>
      <c r="F30" s="881"/>
      <c r="G30" s="881"/>
      <c r="H30" s="881"/>
      <c r="I30" s="881"/>
      <c r="J30" s="881"/>
      <c r="K30" s="881"/>
      <c r="L30" s="881"/>
      <c r="M30" s="881"/>
      <c r="N30" s="881"/>
      <c r="O30" s="881"/>
      <c r="P30" s="881"/>
      <c r="Q30" s="882" t="s">
        <v>160</v>
      </c>
      <c r="R30" s="882"/>
      <c r="S30" s="883" t="e">
        <f>IF($W$5&lt;20,IF(AA30&gt;=50,"該当","非該当"),"-")</f>
        <v>#DIV/0!</v>
      </c>
      <c r="T30" s="884"/>
      <c r="U30" s="885"/>
      <c r="V30" s="88"/>
      <c r="W30" s="886" t="s">
        <v>165</v>
      </c>
      <c r="X30" s="886"/>
      <c r="Y30" s="886"/>
      <c r="Z30" s="886"/>
      <c r="AA30" s="887" t="e">
        <f>TRUNC((SUM(D24:AS24)/SUMIF(D25:AS25,"&gt;0"))/$W$5*100,2)</f>
        <v>#DIV/0!</v>
      </c>
      <c r="AB30" s="887"/>
      <c r="AC30" s="94" t="s">
        <v>162</v>
      </c>
      <c r="AD30" s="94"/>
      <c r="AE30" s="88"/>
      <c r="AF30" s="892"/>
      <c r="AG30" s="860"/>
      <c r="AH30" s="860"/>
      <c r="AI30" s="860"/>
      <c r="AJ30" s="860"/>
      <c r="AK30" s="860"/>
      <c r="AL30" s="860"/>
      <c r="AM30" s="860"/>
      <c r="AN30" s="860"/>
      <c r="AO30" s="860"/>
      <c r="AP30" s="860"/>
      <c r="AQ30" s="860"/>
      <c r="AR30" s="860"/>
      <c r="AS30" s="893"/>
      <c r="AT30" s="88"/>
    </row>
    <row r="31" spans="1:46" ht="20.25" customHeight="1">
      <c r="A31" s="88"/>
      <c r="B31" s="88"/>
      <c r="C31" s="142" t="s">
        <v>166</v>
      </c>
      <c r="D31" s="143"/>
      <c r="E31" s="143"/>
      <c r="F31" s="143"/>
      <c r="G31" s="143"/>
      <c r="H31" s="143"/>
      <c r="I31" s="143"/>
      <c r="J31" s="143"/>
      <c r="K31" s="143" t="s">
        <v>167</v>
      </c>
      <c r="L31" s="143"/>
      <c r="M31" s="143"/>
      <c r="N31" s="144">
        <f>SUM(D27:AS27)</f>
        <v>0</v>
      </c>
      <c r="O31" s="145" t="s">
        <v>168</v>
      </c>
      <c r="P31" s="143"/>
      <c r="Q31" s="882" t="s">
        <v>160</v>
      </c>
      <c r="R31" s="882"/>
      <c r="S31" s="883" t="e">
        <f>IF(AA31&gt;=3,"該当","非該当")</f>
        <v>#DIV/0!</v>
      </c>
      <c r="T31" s="884"/>
      <c r="U31" s="885"/>
      <c r="V31" s="88"/>
      <c r="W31" s="886" t="s">
        <v>169</v>
      </c>
      <c r="X31" s="886"/>
      <c r="Y31" s="886"/>
      <c r="Z31" s="886"/>
      <c r="AA31" s="897" t="e">
        <f>TRUNC((SUM(D26:AS26)/N31),2)</f>
        <v>#DIV/0!</v>
      </c>
      <c r="AB31" s="897"/>
      <c r="AC31" s="94" t="s">
        <v>170</v>
      </c>
      <c r="AD31" s="94"/>
      <c r="AE31" s="88"/>
      <c r="AF31" s="894"/>
      <c r="AG31" s="895"/>
      <c r="AH31" s="895"/>
      <c r="AI31" s="895"/>
      <c r="AJ31" s="895"/>
      <c r="AK31" s="895"/>
      <c r="AL31" s="895"/>
      <c r="AM31" s="895"/>
      <c r="AN31" s="895"/>
      <c r="AO31" s="895"/>
      <c r="AP31" s="895"/>
      <c r="AQ31" s="895"/>
      <c r="AR31" s="895"/>
      <c r="AS31" s="896"/>
      <c r="AT31" s="88"/>
    </row>
    <row r="32" spans="1:46" ht="21" customHeight="1">
      <c r="A32" s="88"/>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row>
    <row r="34" spans="1:45" ht="20.25" customHeight="1">
      <c r="A34" s="88"/>
      <c r="B34" s="88"/>
      <c r="C34" s="88"/>
      <c r="D34" s="88"/>
      <c r="E34" s="88"/>
      <c r="F34" s="88"/>
      <c r="G34" s="88"/>
      <c r="H34" s="898" t="s">
        <v>171</v>
      </c>
      <c r="I34" s="898"/>
      <c r="J34" s="898"/>
      <c r="K34" s="898"/>
      <c r="L34" s="898"/>
      <c r="M34" s="898"/>
      <c r="N34" s="898"/>
      <c r="O34" s="898"/>
      <c r="P34" s="898"/>
      <c r="Q34" s="898"/>
      <c r="R34" s="898"/>
      <c r="S34" s="898"/>
      <c r="T34" s="898"/>
      <c r="U34" s="898"/>
      <c r="V34" s="898"/>
      <c r="W34" s="898"/>
      <c r="X34" s="898"/>
      <c r="Y34" s="898"/>
      <c r="Z34" s="898"/>
      <c r="AA34" s="898"/>
      <c r="AB34" s="898"/>
      <c r="AC34" s="898"/>
      <c r="AD34" s="898"/>
      <c r="AE34" s="898"/>
      <c r="AF34" s="898"/>
      <c r="AG34" s="898"/>
      <c r="AH34" s="898"/>
      <c r="AI34" s="88"/>
      <c r="AJ34" s="836" t="s">
        <v>122</v>
      </c>
      <c r="AK34" s="836"/>
      <c r="AL34" s="836"/>
      <c r="AM34" s="836"/>
      <c r="AN34" s="836"/>
      <c r="AO34" s="836"/>
      <c r="AP34" s="836"/>
      <c r="AQ34" s="836"/>
      <c r="AR34" s="88"/>
      <c r="AS34" s="88"/>
    </row>
    <row r="35" spans="1:45" ht="20.25" customHeight="1">
      <c r="A35" s="88"/>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36"/>
      <c r="AK35" s="836"/>
      <c r="AL35" s="836"/>
      <c r="AM35" s="836"/>
      <c r="AN35" s="836"/>
      <c r="AO35" s="836"/>
      <c r="AP35" s="836"/>
      <c r="AQ35" s="836"/>
      <c r="AR35" s="88"/>
      <c r="AS35" s="88"/>
    </row>
    <row r="36" spans="1:45" ht="20.25" customHeight="1">
      <c r="A36" s="88"/>
      <c r="B36" s="88"/>
      <c r="C36" s="88"/>
      <c r="D36" s="88"/>
      <c r="E36" s="88"/>
      <c r="F36" s="88"/>
      <c r="G36" s="88"/>
      <c r="H36" s="88"/>
      <c r="I36" s="837" t="s">
        <v>123</v>
      </c>
      <c r="J36" s="837"/>
      <c r="K36" s="837"/>
      <c r="L36" s="838">
        <v>2214200999</v>
      </c>
      <c r="M36" s="839"/>
      <c r="N36" s="839"/>
      <c r="O36" s="839"/>
      <c r="P36" s="839"/>
      <c r="Q36" s="839"/>
      <c r="R36" s="840"/>
      <c r="S36" s="841" t="s">
        <v>124</v>
      </c>
      <c r="T36" s="842"/>
      <c r="U36" s="842"/>
      <c r="V36" s="843"/>
      <c r="W36" s="899" t="s">
        <v>172</v>
      </c>
      <c r="X36" s="900"/>
      <c r="Y36" s="900"/>
      <c r="Z36" s="900"/>
      <c r="AA36" s="900"/>
      <c r="AB36" s="900"/>
      <c r="AC36" s="900"/>
      <c r="AD36" s="900"/>
      <c r="AE36" s="900"/>
      <c r="AF36" s="900"/>
      <c r="AG36" s="901"/>
      <c r="AH36" s="88"/>
      <c r="AI36" s="88"/>
      <c r="AJ36" s="836"/>
      <c r="AK36" s="836"/>
      <c r="AL36" s="836"/>
      <c r="AM36" s="836"/>
      <c r="AN36" s="836"/>
      <c r="AO36" s="836"/>
      <c r="AP36" s="836"/>
      <c r="AQ36" s="836"/>
      <c r="AR36" s="88"/>
      <c r="AS36" s="88"/>
    </row>
    <row r="37" spans="1:45" ht="20.25" customHeight="1">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row>
    <row r="38" spans="1:45" ht="20.25" customHeight="1">
      <c r="A38" s="88"/>
      <c r="B38" s="88"/>
      <c r="C38" s="88"/>
      <c r="D38" s="88"/>
      <c r="E38" s="88"/>
      <c r="F38" s="88"/>
      <c r="G38" s="88"/>
      <c r="H38" s="88"/>
      <c r="I38" s="850" t="s">
        <v>125</v>
      </c>
      <c r="J38" s="851"/>
      <c r="K38" s="851"/>
      <c r="L38" s="851"/>
      <c r="M38" s="851"/>
      <c r="N38" s="851"/>
      <c r="O38" s="851"/>
      <c r="P38" s="851"/>
      <c r="Q38" s="851"/>
      <c r="R38" s="851"/>
      <c r="S38" s="851"/>
      <c r="T38" s="851"/>
      <c r="U38" s="851"/>
      <c r="V38" s="852"/>
      <c r="W38" s="853">
        <v>30</v>
      </c>
      <c r="X38" s="854"/>
      <c r="Y38" s="92" t="s">
        <v>126</v>
      </c>
      <c r="Z38" s="93" t="s">
        <v>127</v>
      </c>
      <c r="AA38" s="94" t="s">
        <v>128</v>
      </c>
      <c r="AB38" s="88"/>
      <c r="AC38" s="88"/>
      <c r="AD38" s="88"/>
      <c r="AE38" s="88"/>
      <c r="AF38" s="88"/>
      <c r="AG38" s="88"/>
      <c r="AH38" s="88"/>
      <c r="AI38" s="88"/>
      <c r="AJ38" s="88"/>
      <c r="AK38" s="88"/>
      <c r="AL38" s="88"/>
      <c r="AM38" s="88"/>
      <c r="AN38" s="88"/>
      <c r="AO38" s="88"/>
      <c r="AP38" s="88"/>
      <c r="AQ38" s="88"/>
      <c r="AR38" s="88"/>
      <c r="AS38" s="88"/>
    </row>
    <row r="39" spans="1:45" ht="20.25" customHeight="1">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row>
    <row r="40" spans="1:45" ht="20.25" customHeight="1">
      <c r="A40" s="88"/>
      <c r="B40" s="88"/>
      <c r="C40" s="88"/>
      <c r="D40" s="88"/>
      <c r="E40" s="88"/>
      <c r="F40" s="88"/>
      <c r="G40" s="88"/>
      <c r="H40" s="88"/>
      <c r="I40" s="841" t="s">
        <v>129</v>
      </c>
      <c r="J40" s="842"/>
      <c r="K40" s="842"/>
      <c r="L40" s="842"/>
      <c r="M40" s="842"/>
      <c r="N40" s="842"/>
      <c r="O40" s="842"/>
      <c r="P40" s="842"/>
      <c r="Q40" s="842"/>
      <c r="R40" s="842"/>
      <c r="S40" s="842"/>
      <c r="T40" s="842"/>
      <c r="U40" s="842"/>
      <c r="V40" s="843"/>
      <c r="W40" s="855" t="s">
        <v>173</v>
      </c>
      <c r="X40" s="855"/>
      <c r="Y40" s="88"/>
      <c r="Z40" s="96" t="s">
        <v>127</v>
      </c>
      <c r="AA40" s="94" t="s">
        <v>130</v>
      </c>
      <c r="AB40" s="94"/>
      <c r="AC40" s="94"/>
      <c r="AD40" s="94"/>
      <c r="AE40" s="94"/>
      <c r="AF40" s="94"/>
      <c r="AG40" s="94"/>
      <c r="AH40" s="88"/>
      <c r="AI40" s="88"/>
      <c r="AJ40" s="88"/>
      <c r="AK40" s="88"/>
      <c r="AL40" s="88"/>
      <c r="AM40" s="88"/>
      <c r="AN40" s="88"/>
      <c r="AO40" s="88"/>
      <c r="AP40" s="88"/>
      <c r="AQ40" s="88"/>
      <c r="AR40" s="88"/>
      <c r="AS40" s="88"/>
    </row>
    <row r="41" spans="1:45" ht="20.25" customHeight="1" thickBot="1">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row>
    <row r="42" spans="1:45" ht="20.25" customHeight="1">
      <c r="A42" s="88"/>
      <c r="B42" s="88"/>
      <c r="C42" s="88"/>
      <c r="D42" s="88"/>
      <c r="E42" s="88"/>
      <c r="F42" s="88"/>
      <c r="G42" s="88"/>
      <c r="H42" s="88"/>
      <c r="I42" s="856" t="s">
        <v>131</v>
      </c>
      <c r="J42" s="857"/>
      <c r="K42" s="857"/>
      <c r="L42" s="857"/>
      <c r="M42" s="857"/>
      <c r="N42" s="857"/>
      <c r="O42" s="857"/>
      <c r="P42" s="857"/>
      <c r="Q42" s="857"/>
      <c r="R42" s="857"/>
      <c r="S42" s="857"/>
      <c r="T42" s="857"/>
      <c r="U42" s="857"/>
      <c r="V42" s="857"/>
      <c r="W42" s="857"/>
      <c r="X42" s="857"/>
      <c r="Y42" s="857"/>
      <c r="Z42" s="857"/>
      <c r="AA42" s="857"/>
      <c r="AB42" s="857"/>
      <c r="AC42" s="857"/>
      <c r="AD42" s="857"/>
      <c r="AE42" s="857"/>
      <c r="AF42" s="857"/>
      <c r="AG42" s="858"/>
      <c r="AH42" s="97"/>
      <c r="AI42" s="97"/>
      <c r="AJ42" s="88"/>
      <c r="AK42" s="88"/>
      <c r="AL42" s="88"/>
      <c r="AM42" s="90"/>
      <c r="AN42" s="88"/>
      <c r="AO42" s="88"/>
      <c r="AP42" s="88"/>
      <c r="AQ42" s="88"/>
      <c r="AR42" s="88"/>
      <c r="AS42" s="88"/>
    </row>
    <row r="43" spans="1:45" ht="20.25" customHeight="1">
      <c r="A43" s="88"/>
      <c r="B43" s="88"/>
      <c r="C43" s="88"/>
      <c r="D43" s="88"/>
      <c r="E43" s="88"/>
      <c r="F43" s="88"/>
      <c r="G43" s="90"/>
      <c r="H43" s="97"/>
      <c r="I43" s="859"/>
      <c r="J43" s="860"/>
      <c r="K43" s="860"/>
      <c r="L43" s="860"/>
      <c r="M43" s="860"/>
      <c r="N43" s="860"/>
      <c r="O43" s="860"/>
      <c r="P43" s="860"/>
      <c r="Q43" s="860"/>
      <c r="R43" s="860"/>
      <c r="S43" s="860"/>
      <c r="T43" s="860"/>
      <c r="U43" s="860"/>
      <c r="V43" s="860"/>
      <c r="W43" s="860"/>
      <c r="X43" s="860"/>
      <c r="Y43" s="860"/>
      <c r="Z43" s="860"/>
      <c r="AA43" s="860"/>
      <c r="AB43" s="860"/>
      <c r="AC43" s="860"/>
      <c r="AD43" s="860"/>
      <c r="AE43" s="860"/>
      <c r="AF43" s="860"/>
      <c r="AG43" s="861"/>
      <c r="AH43" s="97"/>
      <c r="AI43" s="97"/>
      <c r="AJ43" s="88"/>
      <c r="AK43" s="88"/>
      <c r="AL43" s="88"/>
      <c r="AM43" s="90"/>
      <c r="AN43" s="88"/>
      <c r="AO43" s="88"/>
      <c r="AP43" s="88"/>
      <c r="AQ43" s="88"/>
      <c r="AR43" s="88"/>
      <c r="AS43" s="88"/>
    </row>
    <row r="44" spans="1:45" ht="20.25" customHeight="1">
      <c r="A44" s="88"/>
      <c r="B44" s="88"/>
      <c r="C44" s="88"/>
      <c r="D44" s="88"/>
      <c r="E44" s="88"/>
      <c r="F44" s="88"/>
      <c r="G44" s="90"/>
      <c r="H44" s="97"/>
      <c r="I44" s="859"/>
      <c r="J44" s="860"/>
      <c r="K44" s="860"/>
      <c r="L44" s="860"/>
      <c r="M44" s="860"/>
      <c r="N44" s="860"/>
      <c r="O44" s="860"/>
      <c r="P44" s="860"/>
      <c r="Q44" s="860"/>
      <c r="R44" s="860"/>
      <c r="S44" s="860"/>
      <c r="T44" s="860"/>
      <c r="U44" s="860"/>
      <c r="V44" s="860"/>
      <c r="W44" s="860"/>
      <c r="X44" s="860"/>
      <c r="Y44" s="860"/>
      <c r="Z44" s="860"/>
      <c r="AA44" s="860"/>
      <c r="AB44" s="860"/>
      <c r="AC44" s="860"/>
      <c r="AD44" s="860"/>
      <c r="AE44" s="860"/>
      <c r="AF44" s="860"/>
      <c r="AG44" s="861"/>
      <c r="AH44" s="97"/>
      <c r="AI44" s="97"/>
      <c r="AJ44" s="88"/>
      <c r="AK44" s="88"/>
      <c r="AL44" s="88"/>
      <c r="AM44" s="90"/>
      <c r="AN44" s="88"/>
      <c r="AO44" s="88"/>
      <c r="AP44" s="88"/>
      <c r="AQ44" s="88"/>
      <c r="AR44" s="88"/>
      <c r="AS44" s="88"/>
    </row>
    <row r="45" spans="1:45" ht="20.25" customHeight="1">
      <c r="A45" s="88"/>
      <c r="B45" s="88"/>
      <c r="C45" s="88"/>
      <c r="D45" s="88"/>
      <c r="E45" s="88"/>
      <c r="F45" s="88"/>
      <c r="G45" s="90"/>
      <c r="H45" s="97"/>
      <c r="I45" s="859"/>
      <c r="J45" s="860"/>
      <c r="K45" s="860"/>
      <c r="L45" s="860"/>
      <c r="M45" s="860"/>
      <c r="N45" s="860"/>
      <c r="O45" s="860"/>
      <c r="P45" s="860"/>
      <c r="Q45" s="860"/>
      <c r="R45" s="860"/>
      <c r="S45" s="860"/>
      <c r="T45" s="860"/>
      <c r="U45" s="860"/>
      <c r="V45" s="860"/>
      <c r="W45" s="860"/>
      <c r="X45" s="860"/>
      <c r="Y45" s="860"/>
      <c r="Z45" s="860"/>
      <c r="AA45" s="860"/>
      <c r="AB45" s="860"/>
      <c r="AC45" s="860"/>
      <c r="AD45" s="860"/>
      <c r="AE45" s="860"/>
      <c r="AF45" s="860"/>
      <c r="AG45" s="861"/>
      <c r="AH45" s="97"/>
      <c r="AI45" s="97"/>
      <c r="AJ45" s="88"/>
      <c r="AK45" s="88"/>
      <c r="AL45" s="88"/>
      <c r="AM45" s="90"/>
      <c r="AN45" s="88"/>
      <c r="AO45" s="88"/>
      <c r="AP45" s="88"/>
      <c r="AQ45" s="88"/>
      <c r="AR45" s="88"/>
      <c r="AS45" s="88"/>
    </row>
    <row r="46" spans="1:45" ht="20.25" customHeight="1" thickBot="1">
      <c r="A46" s="88"/>
      <c r="B46" s="88"/>
      <c r="C46" s="88"/>
      <c r="D46" s="88"/>
      <c r="E46" s="88"/>
      <c r="F46" s="88"/>
      <c r="G46" s="90"/>
      <c r="H46" s="97"/>
      <c r="I46" s="862"/>
      <c r="J46" s="863"/>
      <c r="K46" s="863"/>
      <c r="L46" s="863"/>
      <c r="M46" s="863"/>
      <c r="N46" s="863"/>
      <c r="O46" s="863"/>
      <c r="P46" s="863"/>
      <c r="Q46" s="863"/>
      <c r="R46" s="863"/>
      <c r="S46" s="863"/>
      <c r="T46" s="863"/>
      <c r="U46" s="863"/>
      <c r="V46" s="863"/>
      <c r="W46" s="863"/>
      <c r="X46" s="863"/>
      <c r="Y46" s="863"/>
      <c r="Z46" s="863"/>
      <c r="AA46" s="863"/>
      <c r="AB46" s="863"/>
      <c r="AC46" s="863"/>
      <c r="AD46" s="863"/>
      <c r="AE46" s="863"/>
      <c r="AF46" s="863"/>
      <c r="AG46" s="864"/>
      <c r="AH46" s="97"/>
      <c r="AI46" s="97"/>
      <c r="AJ46" s="88"/>
      <c r="AK46" s="88"/>
      <c r="AL46" s="88"/>
      <c r="AM46" s="90"/>
      <c r="AN46" s="88"/>
      <c r="AO46" s="88"/>
      <c r="AP46" s="88"/>
      <c r="AQ46" s="88"/>
      <c r="AR46" s="88"/>
      <c r="AS46" s="88"/>
    </row>
    <row r="47" spans="1:45" ht="20.25" customHeight="1">
      <c r="A47" s="88"/>
      <c r="B47" s="88"/>
      <c r="C47" s="88"/>
      <c r="D47" s="88"/>
      <c r="E47" s="88"/>
      <c r="F47" s="88"/>
      <c r="G47" s="90"/>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88"/>
      <c r="AK47" s="88"/>
      <c r="AL47" s="88"/>
      <c r="AM47" s="90"/>
      <c r="AN47" s="88"/>
      <c r="AO47" s="88"/>
      <c r="AP47" s="88"/>
      <c r="AQ47" s="88"/>
      <c r="AR47" s="88"/>
      <c r="AS47" s="88"/>
    </row>
    <row r="48" spans="1:45" ht="20.25" customHeight="1">
      <c r="A48" s="88"/>
      <c r="B48" s="88"/>
      <c r="C48" s="88"/>
      <c r="D48" s="88"/>
      <c r="E48" s="88"/>
      <c r="F48" s="88"/>
      <c r="G48" s="90"/>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0"/>
      <c r="AG48" s="88"/>
      <c r="AH48" s="88"/>
      <c r="AI48" s="88"/>
      <c r="AJ48" s="88"/>
      <c r="AK48" s="88"/>
      <c r="AL48" s="88"/>
      <c r="AM48" s="90"/>
      <c r="AN48" s="88"/>
      <c r="AO48" s="88"/>
      <c r="AP48" s="88"/>
      <c r="AQ48" s="88"/>
      <c r="AR48" s="88"/>
      <c r="AS48" s="88"/>
    </row>
    <row r="49" spans="1:45" ht="20.25" customHeight="1">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row>
    <row r="50" spans="1:45" ht="20.25" customHeight="1">
      <c r="A50" s="88"/>
      <c r="B50" s="831" t="s">
        <v>132</v>
      </c>
      <c r="C50" s="832"/>
      <c r="D50" s="833" t="s">
        <v>174</v>
      </c>
      <c r="E50" s="834"/>
      <c r="F50" s="99" t="s">
        <v>133</v>
      </c>
      <c r="G50" s="95">
        <v>11</v>
      </c>
      <c r="H50" s="99" t="s">
        <v>134</v>
      </c>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row>
    <row r="51" spans="1:45" ht="20.25" customHeight="1">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row>
    <row r="52" spans="1:45" ht="20.25" customHeight="1">
      <c r="A52" s="88"/>
      <c r="B52" s="878"/>
      <c r="C52" s="100" t="s">
        <v>135</v>
      </c>
      <c r="D52" s="866" t="s">
        <v>136</v>
      </c>
      <c r="E52" s="848"/>
      <c r="F52" s="848"/>
      <c r="G52" s="848"/>
      <c r="H52" s="848"/>
      <c r="I52" s="848"/>
      <c r="J52" s="867"/>
      <c r="K52" s="866" t="s">
        <v>137</v>
      </c>
      <c r="L52" s="848"/>
      <c r="M52" s="848"/>
      <c r="N52" s="848"/>
      <c r="O52" s="848"/>
      <c r="P52" s="848"/>
      <c r="Q52" s="867"/>
      <c r="R52" s="866" t="s">
        <v>138</v>
      </c>
      <c r="S52" s="848"/>
      <c r="T52" s="848"/>
      <c r="U52" s="848"/>
      <c r="V52" s="848"/>
      <c r="W52" s="848"/>
      <c r="X52" s="867"/>
      <c r="Y52" s="866" t="s">
        <v>139</v>
      </c>
      <c r="Z52" s="848"/>
      <c r="AA52" s="848"/>
      <c r="AB52" s="848"/>
      <c r="AC52" s="848"/>
      <c r="AD52" s="848"/>
      <c r="AE52" s="867"/>
      <c r="AF52" s="847" t="s">
        <v>140</v>
      </c>
      <c r="AG52" s="848"/>
      <c r="AH52" s="848"/>
      <c r="AI52" s="848"/>
      <c r="AJ52" s="848"/>
      <c r="AK52" s="848"/>
      <c r="AL52" s="849"/>
      <c r="AM52" s="866" t="s">
        <v>141</v>
      </c>
      <c r="AN52" s="848"/>
      <c r="AO52" s="848"/>
      <c r="AP52" s="848"/>
      <c r="AQ52" s="848"/>
      <c r="AR52" s="848"/>
      <c r="AS52" s="867"/>
    </row>
    <row r="53" spans="1:45" ht="20.25" customHeight="1" thickBot="1">
      <c r="A53" s="88"/>
      <c r="B53" s="879"/>
      <c r="C53" s="101" t="s">
        <v>142</v>
      </c>
      <c r="D53" s="102" t="s">
        <v>143</v>
      </c>
      <c r="E53" s="103" t="s">
        <v>144</v>
      </c>
      <c r="F53" s="103" t="s">
        <v>145</v>
      </c>
      <c r="G53" s="103" t="s">
        <v>146</v>
      </c>
      <c r="H53" s="103" t="s">
        <v>147</v>
      </c>
      <c r="I53" s="103" t="s">
        <v>148</v>
      </c>
      <c r="J53" s="104" t="s">
        <v>149</v>
      </c>
      <c r="K53" s="102" t="s">
        <v>150</v>
      </c>
      <c r="L53" s="103" t="s">
        <v>144</v>
      </c>
      <c r="M53" s="103" t="s">
        <v>145</v>
      </c>
      <c r="N53" s="103" t="s">
        <v>146</v>
      </c>
      <c r="O53" s="103" t="s">
        <v>147</v>
      </c>
      <c r="P53" s="103" t="s">
        <v>148</v>
      </c>
      <c r="Q53" s="104" t="s">
        <v>149</v>
      </c>
      <c r="R53" s="102" t="s">
        <v>150</v>
      </c>
      <c r="S53" s="103" t="s">
        <v>144</v>
      </c>
      <c r="T53" s="103" t="s">
        <v>145</v>
      </c>
      <c r="U53" s="103" t="s">
        <v>146</v>
      </c>
      <c r="V53" s="103" t="s">
        <v>147</v>
      </c>
      <c r="W53" s="103" t="s">
        <v>148</v>
      </c>
      <c r="X53" s="104" t="s">
        <v>149</v>
      </c>
      <c r="Y53" s="102" t="s">
        <v>150</v>
      </c>
      <c r="Z53" s="103" t="s">
        <v>144</v>
      </c>
      <c r="AA53" s="103" t="s">
        <v>145</v>
      </c>
      <c r="AB53" s="103" t="s">
        <v>146</v>
      </c>
      <c r="AC53" s="103" t="s">
        <v>147</v>
      </c>
      <c r="AD53" s="103" t="s">
        <v>148</v>
      </c>
      <c r="AE53" s="104" t="s">
        <v>149</v>
      </c>
      <c r="AF53" s="105" t="s">
        <v>150</v>
      </c>
      <c r="AG53" s="103" t="s">
        <v>144</v>
      </c>
      <c r="AH53" s="103" t="s">
        <v>145</v>
      </c>
      <c r="AI53" s="103" t="s">
        <v>146</v>
      </c>
      <c r="AJ53" s="103" t="s">
        <v>147</v>
      </c>
      <c r="AK53" s="103" t="s">
        <v>148</v>
      </c>
      <c r="AL53" s="106" t="s">
        <v>149</v>
      </c>
      <c r="AM53" s="102" t="s">
        <v>150</v>
      </c>
      <c r="AN53" s="103" t="s">
        <v>144</v>
      </c>
      <c r="AO53" s="103" t="s">
        <v>145</v>
      </c>
      <c r="AP53" s="103" t="s">
        <v>146</v>
      </c>
      <c r="AQ53" s="103" t="s">
        <v>147</v>
      </c>
      <c r="AR53" s="103" t="s">
        <v>148</v>
      </c>
      <c r="AS53" s="107" t="s">
        <v>149</v>
      </c>
    </row>
    <row r="54" spans="1:45" ht="20.25" customHeight="1" thickBot="1">
      <c r="A54" s="88"/>
      <c r="B54" s="880"/>
      <c r="C54" s="108" t="s">
        <v>151</v>
      </c>
      <c r="D54" s="109"/>
      <c r="E54" s="110"/>
      <c r="F54" s="110"/>
      <c r="G54" s="110"/>
      <c r="H54" s="110"/>
      <c r="I54" s="110"/>
      <c r="J54" s="146"/>
      <c r="K54" s="147">
        <v>2</v>
      </c>
      <c r="L54" s="148">
        <v>3</v>
      </c>
      <c r="M54" s="148">
        <v>4</v>
      </c>
      <c r="N54" s="148">
        <v>5</v>
      </c>
      <c r="O54" s="148">
        <v>6</v>
      </c>
      <c r="P54" s="148">
        <v>7</v>
      </c>
      <c r="Q54" s="149">
        <v>8</v>
      </c>
      <c r="R54" s="147">
        <v>9</v>
      </c>
      <c r="S54" s="148">
        <v>10</v>
      </c>
      <c r="T54" s="148">
        <v>11</v>
      </c>
      <c r="U54" s="148">
        <v>12</v>
      </c>
      <c r="V54" s="148">
        <v>13</v>
      </c>
      <c r="W54" s="148">
        <v>14</v>
      </c>
      <c r="X54" s="149">
        <v>15</v>
      </c>
      <c r="Y54" s="147">
        <v>16</v>
      </c>
      <c r="Z54" s="148">
        <v>17</v>
      </c>
      <c r="AA54" s="148">
        <v>18</v>
      </c>
      <c r="AB54" s="148">
        <v>19</v>
      </c>
      <c r="AC54" s="148">
        <v>20</v>
      </c>
      <c r="AD54" s="148">
        <v>21</v>
      </c>
      <c r="AE54" s="149">
        <v>22</v>
      </c>
      <c r="AF54" s="147">
        <v>23</v>
      </c>
      <c r="AG54" s="148">
        <v>24</v>
      </c>
      <c r="AH54" s="148">
        <v>25</v>
      </c>
      <c r="AI54" s="148">
        <v>26</v>
      </c>
      <c r="AJ54" s="148">
        <v>27</v>
      </c>
      <c r="AK54" s="148">
        <v>28</v>
      </c>
      <c r="AL54" s="149">
        <v>29</v>
      </c>
      <c r="AM54" s="147">
        <v>30</v>
      </c>
      <c r="AN54" s="110"/>
      <c r="AO54" s="110"/>
      <c r="AP54" s="110"/>
      <c r="AQ54" s="110"/>
      <c r="AR54" s="110"/>
      <c r="AS54" s="114"/>
    </row>
    <row r="55" spans="1:45" ht="20.25" customHeight="1">
      <c r="A55" s="88"/>
      <c r="B55" s="868" t="s">
        <v>152</v>
      </c>
      <c r="C55" s="115" t="s">
        <v>153</v>
      </c>
      <c r="D55" s="116"/>
      <c r="E55" s="117"/>
      <c r="F55" s="117"/>
      <c r="G55" s="117"/>
      <c r="H55" s="117"/>
      <c r="I55" s="117"/>
      <c r="J55" s="118"/>
      <c r="K55" s="116">
        <v>9</v>
      </c>
      <c r="L55" s="117"/>
      <c r="M55" s="117">
        <v>12</v>
      </c>
      <c r="N55" s="117">
        <v>14</v>
      </c>
      <c r="O55" s="117">
        <v>10</v>
      </c>
      <c r="P55" s="117">
        <v>8</v>
      </c>
      <c r="Q55" s="118"/>
      <c r="R55" s="116">
        <v>9</v>
      </c>
      <c r="S55" s="117">
        <v>10</v>
      </c>
      <c r="T55" s="117">
        <v>11</v>
      </c>
      <c r="U55" s="117">
        <v>10</v>
      </c>
      <c r="V55" s="117">
        <v>10</v>
      </c>
      <c r="W55" s="117"/>
      <c r="X55" s="118"/>
      <c r="Y55" s="116">
        <v>8</v>
      </c>
      <c r="Z55" s="117">
        <v>10</v>
      </c>
      <c r="AA55" s="117">
        <v>8</v>
      </c>
      <c r="AB55" s="117">
        <v>9</v>
      </c>
      <c r="AC55" s="117">
        <v>9</v>
      </c>
      <c r="AD55" s="117"/>
      <c r="AE55" s="118"/>
      <c r="AF55" s="119"/>
      <c r="AG55" s="117">
        <v>10</v>
      </c>
      <c r="AH55" s="117">
        <v>9</v>
      </c>
      <c r="AI55" s="117">
        <v>9</v>
      </c>
      <c r="AJ55" s="117">
        <v>9</v>
      </c>
      <c r="AK55" s="117"/>
      <c r="AL55" s="120"/>
      <c r="AM55" s="116"/>
      <c r="AN55" s="117"/>
      <c r="AO55" s="117"/>
      <c r="AP55" s="117"/>
      <c r="AQ55" s="117"/>
      <c r="AR55" s="117"/>
      <c r="AS55" s="121"/>
    </row>
    <row r="56" spans="1:45" ht="20.25" customHeight="1" thickBot="1">
      <c r="A56" s="88"/>
      <c r="B56" s="868"/>
      <c r="C56" s="122" t="s">
        <v>154</v>
      </c>
      <c r="D56" s="123"/>
      <c r="E56" s="124"/>
      <c r="F56" s="124"/>
      <c r="G56" s="124"/>
      <c r="H56" s="124"/>
      <c r="I56" s="124"/>
      <c r="J56" s="125"/>
      <c r="K56" s="123">
        <v>12</v>
      </c>
      <c r="L56" s="124"/>
      <c r="M56" s="124">
        <v>14</v>
      </c>
      <c r="N56" s="124">
        <v>14</v>
      </c>
      <c r="O56" s="124">
        <v>13</v>
      </c>
      <c r="P56" s="124">
        <v>9</v>
      </c>
      <c r="Q56" s="125"/>
      <c r="R56" s="123">
        <v>12</v>
      </c>
      <c r="S56" s="124">
        <v>12</v>
      </c>
      <c r="T56" s="124">
        <v>13</v>
      </c>
      <c r="U56" s="124">
        <v>13</v>
      </c>
      <c r="V56" s="124">
        <v>13</v>
      </c>
      <c r="W56" s="124"/>
      <c r="X56" s="125"/>
      <c r="Y56" s="123">
        <v>12</v>
      </c>
      <c r="Z56" s="124">
        <v>12</v>
      </c>
      <c r="AA56" s="124">
        <v>10</v>
      </c>
      <c r="AB56" s="124">
        <v>13</v>
      </c>
      <c r="AC56" s="124">
        <v>10</v>
      </c>
      <c r="AD56" s="124"/>
      <c r="AE56" s="125"/>
      <c r="AF56" s="126"/>
      <c r="AG56" s="124">
        <v>13</v>
      </c>
      <c r="AH56" s="124">
        <v>10</v>
      </c>
      <c r="AI56" s="124">
        <v>12</v>
      </c>
      <c r="AJ56" s="124">
        <v>11</v>
      </c>
      <c r="AK56" s="124"/>
      <c r="AL56" s="127"/>
      <c r="AM56" s="123"/>
      <c r="AN56" s="124"/>
      <c r="AO56" s="124"/>
      <c r="AP56" s="124"/>
      <c r="AQ56" s="124"/>
      <c r="AR56" s="124"/>
      <c r="AS56" s="128"/>
    </row>
    <row r="57" spans="1:45" ht="20.25" customHeight="1">
      <c r="A57" s="88"/>
      <c r="B57" s="869"/>
      <c r="C57" s="129" t="s">
        <v>155</v>
      </c>
      <c r="D57" s="130">
        <f>D56+D55</f>
        <v>0</v>
      </c>
      <c r="E57" s="131">
        <f t="shared" ref="E57:AS57" si="2">E56+E55</f>
        <v>0</v>
      </c>
      <c r="F57" s="131">
        <f t="shared" si="2"/>
        <v>0</v>
      </c>
      <c r="G57" s="131">
        <f t="shared" si="2"/>
        <v>0</v>
      </c>
      <c r="H57" s="131">
        <f t="shared" si="2"/>
        <v>0</v>
      </c>
      <c r="I57" s="131">
        <f t="shared" si="2"/>
        <v>0</v>
      </c>
      <c r="J57" s="132">
        <f t="shared" si="2"/>
        <v>0</v>
      </c>
      <c r="K57" s="130">
        <f t="shared" si="2"/>
        <v>21</v>
      </c>
      <c r="L57" s="131">
        <f t="shared" si="2"/>
        <v>0</v>
      </c>
      <c r="M57" s="131">
        <f t="shared" si="2"/>
        <v>26</v>
      </c>
      <c r="N57" s="131">
        <f t="shared" si="2"/>
        <v>28</v>
      </c>
      <c r="O57" s="131">
        <f t="shared" si="2"/>
        <v>23</v>
      </c>
      <c r="P57" s="131">
        <f t="shared" si="2"/>
        <v>17</v>
      </c>
      <c r="Q57" s="132">
        <f t="shared" si="2"/>
        <v>0</v>
      </c>
      <c r="R57" s="130">
        <f t="shared" si="2"/>
        <v>21</v>
      </c>
      <c r="S57" s="131">
        <f t="shared" si="2"/>
        <v>22</v>
      </c>
      <c r="T57" s="131">
        <f t="shared" si="2"/>
        <v>24</v>
      </c>
      <c r="U57" s="131">
        <f t="shared" si="2"/>
        <v>23</v>
      </c>
      <c r="V57" s="131">
        <f t="shared" si="2"/>
        <v>23</v>
      </c>
      <c r="W57" s="131">
        <f t="shared" si="2"/>
        <v>0</v>
      </c>
      <c r="X57" s="132">
        <f t="shared" si="2"/>
        <v>0</v>
      </c>
      <c r="Y57" s="130">
        <f t="shared" si="2"/>
        <v>20</v>
      </c>
      <c r="Z57" s="131">
        <f t="shared" si="2"/>
        <v>22</v>
      </c>
      <c r="AA57" s="131">
        <f t="shared" si="2"/>
        <v>18</v>
      </c>
      <c r="AB57" s="131">
        <f t="shared" si="2"/>
        <v>22</v>
      </c>
      <c r="AC57" s="131">
        <f t="shared" si="2"/>
        <v>19</v>
      </c>
      <c r="AD57" s="131">
        <f t="shared" si="2"/>
        <v>0</v>
      </c>
      <c r="AE57" s="132">
        <f t="shared" si="2"/>
        <v>0</v>
      </c>
      <c r="AF57" s="133">
        <f t="shared" si="2"/>
        <v>0</v>
      </c>
      <c r="AG57" s="131">
        <f t="shared" si="2"/>
        <v>23</v>
      </c>
      <c r="AH57" s="131">
        <f t="shared" si="2"/>
        <v>19</v>
      </c>
      <c r="AI57" s="131">
        <f t="shared" si="2"/>
        <v>21</v>
      </c>
      <c r="AJ57" s="131">
        <f t="shared" si="2"/>
        <v>20</v>
      </c>
      <c r="AK57" s="131">
        <f t="shared" si="2"/>
        <v>0</v>
      </c>
      <c r="AL57" s="134">
        <f t="shared" si="2"/>
        <v>0</v>
      </c>
      <c r="AM57" s="130">
        <f t="shared" si="2"/>
        <v>0</v>
      </c>
      <c r="AN57" s="131">
        <f t="shared" si="2"/>
        <v>0</v>
      </c>
      <c r="AO57" s="131">
        <f t="shared" si="2"/>
        <v>0</v>
      </c>
      <c r="AP57" s="131">
        <f t="shared" si="2"/>
        <v>0</v>
      </c>
      <c r="AQ57" s="131">
        <f t="shared" si="2"/>
        <v>0</v>
      </c>
      <c r="AR57" s="131">
        <f t="shared" si="2"/>
        <v>0</v>
      </c>
      <c r="AS57" s="132">
        <f t="shared" si="2"/>
        <v>0</v>
      </c>
    </row>
    <row r="58" spans="1:45" ht="20.25" customHeight="1">
      <c r="A58" s="88"/>
      <c r="B58" s="870" t="s">
        <v>156</v>
      </c>
      <c r="C58" s="871"/>
      <c r="D58" s="135">
        <f>COUNTIF(D55:D56,"&gt;0")</f>
        <v>0</v>
      </c>
      <c r="E58" s="136">
        <f t="shared" ref="E58:AS58" si="3">COUNTIF(E55:E56,"&gt;0")</f>
        <v>0</v>
      </c>
      <c r="F58" s="136">
        <f t="shared" si="3"/>
        <v>0</v>
      </c>
      <c r="G58" s="136">
        <f t="shared" si="3"/>
        <v>0</v>
      </c>
      <c r="H58" s="136">
        <f t="shared" si="3"/>
        <v>0</v>
      </c>
      <c r="I58" s="136">
        <f t="shared" si="3"/>
        <v>0</v>
      </c>
      <c r="J58" s="137">
        <f t="shared" si="3"/>
        <v>0</v>
      </c>
      <c r="K58" s="135">
        <f t="shared" si="3"/>
        <v>2</v>
      </c>
      <c r="L58" s="136">
        <f t="shared" si="3"/>
        <v>0</v>
      </c>
      <c r="M58" s="136">
        <f t="shared" si="3"/>
        <v>2</v>
      </c>
      <c r="N58" s="136">
        <f t="shared" si="3"/>
        <v>2</v>
      </c>
      <c r="O58" s="136">
        <f t="shared" si="3"/>
        <v>2</v>
      </c>
      <c r="P58" s="136">
        <f t="shared" si="3"/>
        <v>2</v>
      </c>
      <c r="Q58" s="137">
        <f t="shared" si="3"/>
        <v>0</v>
      </c>
      <c r="R58" s="135">
        <f t="shared" si="3"/>
        <v>2</v>
      </c>
      <c r="S58" s="136">
        <f t="shared" si="3"/>
        <v>2</v>
      </c>
      <c r="T58" s="136">
        <f t="shared" si="3"/>
        <v>2</v>
      </c>
      <c r="U58" s="136">
        <f t="shared" si="3"/>
        <v>2</v>
      </c>
      <c r="V58" s="136">
        <f t="shared" si="3"/>
        <v>2</v>
      </c>
      <c r="W58" s="136">
        <f t="shared" si="3"/>
        <v>0</v>
      </c>
      <c r="X58" s="137">
        <f t="shared" si="3"/>
        <v>0</v>
      </c>
      <c r="Y58" s="135">
        <f t="shared" si="3"/>
        <v>2</v>
      </c>
      <c r="Z58" s="136">
        <f t="shared" si="3"/>
        <v>2</v>
      </c>
      <c r="AA58" s="136">
        <f t="shared" si="3"/>
        <v>2</v>
      </c>
      <c r="AB58" s="136">
        <f t="shared" si="3"/>
        <v>2</v>
      </c>
      <c r="AC58" s="136">
        <f t="shared" si="3"/>
        <v>2</v>
      </c>
      <c r="AD58" s="136">
        <f t="shared" si="3"/>
        <v>0</v>
      </c>
      <c r="AE58" s="137">
        <f t="shared" si="3"/>
        <v>0</v>
      </c>
      <c r="AF58" s="138">
        <f t="shared" si="3"/>
        <v>0</v>
      </c>
      <c r="AG58" s="136">
        <f t="shared" si="3"/>
        <v>2</v>
      </c>
      <c r="AH58" s="136">
        <f t="shared" si="3"/>
        <v>2</v>
      </c>
      <c r="AI58" s="136">
        <f t="shared" si="3"/>
        <v>2</v>
      </c>
      <c r="AJ58" s="136">
        <f t="shared" si="3"/>
        <v>2</v>
      </c>
      <c r="AK58" s="136">
        <f t="shared" si="3"/>
        <v>0</v>
      </c>
      <c r="AL58" s="139">
        <f t="shared" si="3"/>
        <v>0</v>
      </c>
      <c r="AM58" s="135">
        <f t="shared" si="3"/>
        <v>0</v>
      </c>
      <c r="AN58" s="136">
        <f t="shared" si="3"/>
        <v>0</v>
      </c>
      <c r="AO58" s="136">
        <f t="shared" si="3"/>
        <v>0</v>
      </c>
      <c r="AP58" s="136">
        <f t="shared" si="3"/>
        <v>0</v>
      </c>
      <c r="AQ58" s="136">
        <f t="shared" si="3"/>
        <v>0</v>
      </c>
      <c r="AR58" s="136">
        <f t="shared" si="3"/>
        <v>0</v>
      </c>
      <c r="AS58" s="137">
        <f t="shared" si="3"/>
        <v>0</v>
      </c>
    </row>
    <row r="59" spans="1:45" ht="20.25" customHeight="1">
      <c r="A59" s="88"/>
      <c r="B59" s="872" t="s">
        <v>157</v>
      </c>
      <c r="C59" s="873"/>
      <c r="D59" s="874">
        <f>SUM(D58:J58)</f>
        <v>0</v>
      </c>
      <c r="E59" s="875"/>
      <c r="F59" s="875"/>
      <c r="G59" s="875"/>
      <c r="H59" s="875"/>
      <c r="I59" s="875"/>
      <c r="J59" s="876"/>
      <c r="K59" s="874">
        <f>SUM(K58:Q58)</f>
        <v>10</v>
      </c>
      <c r="L59" s="875"/>
      <c r="M59" s="875"/>
      <c r="N59" s="875"/>
      <c r="O59" s="875"/>
      <c r="P59" s="875"/>
      <c r="Q59" s="876"/>
      <c r="R59" s="874">
        <f>SUM(R58:X58)</f>
        <v>10</v>
      </c>
      <c r="S59" s="875"/>
      <c r="T59" s="875"/>
      <c r="U59" s="875"/>
      <c r="V59" s="875"/>
      <c r="W59" s="875"/>
      <c r="X59" s="876"/>
      <c r="Y59" s="874">
        <f>SUM(Y58:AE58)</f>
        <v>10</v>
      </c>
      <c r="Z59" s="875"/>
      <c r="AA59" s="875"/>
      <c r="AB59" s="875"/>
      <c r="AC59" s="875"/>
      <c r="AD59" s="875"/>
      <c r="AE59" s="876"/>
      <c r="AF59" s="874">
        <f>SUM(AF58:AL58)</f>
        <v>8</v>
      </c>
      <c r="AG59" s="875"/>
      <c r="AH59" s="875"/>
      <c r="AI59" s="875"/>
      <c r="AJ59" s="875"/>
      <c r="AK59" s="875"/>
      <c r="AL59" s="877"/>
      <c r="AM59" s="874">
        <f>SUM(AM58:AS58)</f>
        <v>0</v>
      </c>
      <c r="AN59" s="875"/>
      <c r="AO59" s="875"/>
      <c r="AP59" s="875"/>
      <c r="AQ59" s="875"/>
      <c r="AR59" s="875"/>
      <c r="AS59" s="876"/>
    </row>
    <row r="60" spans="1:45" ht="20.25" customHeight="1">
      <c r="A60" s="88"/>
      <c r="B60" s="88"/>
      <c r="C60" s="88"/>
      <c r="D60" s="865">
        <f>IF(COUNTA(D54:J54)&gt;=1,1,0)</f>
        <v>0</v>
      </c>
      <c r="E60" s="865"/>
      <c r="F60" s="865"/>
      <c r="G60" s="865"/>
      <c r="H60" s="865"/>
      <c r="I60" s="865"/>
      <c r="J60" s="865"/>
      <c r="K60" s="865">
        <f>IF(COUNTA(K54:Q54)&gt;=1,1,0)</f>
        <v>1</v>
      </c>
      <c r="L60" s="865"/>
      <c r="M60" s="865"/>
      <c r="N60" s="865"/>
      <c r="O60" s="865"/>
      <c r="P60" s="865"/>
      <c r="Q60" s="865"/>
      <c r="R60" s="865">
        <f>IF(COUNTA(R54:X54)&gt;=1,1,0)</f>
        <v>1</v>
      </c>
      <c r="S60" s="865"/>
      <c r="T60" s="865"/>
      <c r="U60" s="865"/>
      <c r="V60" s="865"/>
      <c r="W60" s="865"/>
      <c r="X60" s="865"/>
      <c r="Y60" s="865">
        <f>IF(COUNTA(Y54:AE54)&gt;=1,1,0)</f>
        <v>1</v>
      </c>
      <c r="Z60" s="865"/>
      <c r="AA60" s="865"/>
      <c r="AB60" s="865"/>
      <c r="AC60" s="865"/>
      <c r="AD60" s="865"/>
      <c r="AE60" s="865"/>
      <c r="AF60" s="865">
        <f>IF(COUNTA(AF54:AL54)&gt;=1,1,0)</f>
        <v>1</v>
      </c>
      <c r="AG60" s="865"/>
      <c r="AH60" s="865"/>
      <c r="AI60" s="865"/>
      <c r="AJ60" s="865"/>
      <c r="AK60" s="865"/>
      <c r="AL60" s="865"/>
      <c r="AM60" s="865">
        <f>IF(COUNTA(AM54:AS54)&gt;=1,1,0)</f>
        <v>1</v>
      </c>
      <c r="AN60" s="865"/>
      <c r="AO60" s="865"/>
      <c r="AP60" s="865"/>
      <c r="AQ60" s="865"/>
      <c r="AR60" s="865"/>
      <c r="AS60" s="865"/>
    </row>
    <row r="61" spans="1:45" ht="20.25" customHeight="1">
      <c r="A61" s="88"/>
      <c r="B61" s="88"/>
      <c r="C61" s="94" t="s">
        <v>158</v>
      </c>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row>
    <row r="62" spans="1:45" ht="20.25" customHeight="1">
      <c r="A62" s="88"/>
      <c r="B62" s="88"/>
      <c r="C62" s="140" t="s">
        <v>159</v>
      </c>
      <c r="D62" s="141"/>
      <c r="E62" s="141"/>
      <c r="F62" s="141"/>
      <c r="G62" s="141"/>
      <c r="H62" s="141"/>
      <c r="I62" s="141"/>
      <c r="J62" s="141"/>
      <c r="K62" s="141"/>
      <c r="L62" s="141"/>
      <c r="M62" s="141"/>
      <c r="N62" s="141"/>
      <c r="O62" s="141"/>
      <c r="P62" s="141"/>
      <c r="Q62" s="882" t="s">
        <v>160</v>
      </c>
      <c r="R62" s="882"/>
      <c r="S62" s="883" t="str">
        <f>IF($W$6&gt;19,IF(AA62&gt;=10,"該当","非該当"),"-")</f>
        <v>-</v>
      </c>
      <c r="T62" s="884"/>
      <c r="U62" s="885"/>
      <c r="V62" s="88"/>
      <c r="W62" s="886" t="s">
        <v>161</v>
      </c>
      <c r="X62" s="886"/>
      <c r="Y62" s="886"/>
      <c r="Z62" s="886"/>
      <c r="AA62" s="888">
        <f>TRUNC(SUM(D57:AS57)/SUMIF(D58:AS58,"&gt;0"),2)</f>
        <v>10.84</v>
      </c>
      <c r="AB62" s="888"/>
      <c r="AC62" s="94" t="s">
        <v>162</v>
      </c>
      <c r="AD62" s="94"/>
      <c r="AE62" s="88"/>
      <c r="AF62" s="889" t="s">
        <v>163</v>
      </c>
      <c r="AG62" s="890"/>
      <c r="AH62" s="890"/>
      <c r="AI62" s="890"/>
      <c r="AJ62" s="890"/>
      <c r="AK62" s="890"/>
      <c r="AL62" s="890"/>
      <c r="AM62" s="890"/>
      <c r="AN62" s="890"/>
      <c r="AO62" s="890"/>
      <c r="AP62" s="890"/>
      <c r="AQ62" s="890"/>
      <c r="AR62" s="890"/>
      <c r="AS62" s="891"/>
    </row>
    <row r="63" spans="1:45" ht="20.25" customHeight="1">
      <c r="A63" s="88"/>
      <c r="B63" s="88"/>
      <c r="C63" s="881" t="s">
        <v>164</v>
      </c>
      <c r="D63" s="881"/>
      <c r="E63" s="881"/>
      <c r="F63" s="881"/>
      <c r="G63" s="881"/>
      <c r="H63" s="881"/>
      <c r="I63" s="881"/>
      <c r="J63" s="881"/>
      <c r="K63" s="881"/>
      <c r="L63" s="881"/>
      <c r="M63" s="881"/>
      <c r="N63" s="881"/>
      <c r="O63" s="881"/>
      <c r="P63" s="881"/>
      <c r="Q63" s="882" t="s">
        <v>160</v>
      </c>
      <c r="R63" s="882"/>
      <c r="S63" s="883" t="e">
        <f>IF($W$6&lt;20,IF(AA63&gt;=50,"該当","非該当"),"-")</f>
        <v>#DIV/0!</v>
      </c>
      <c r="T63" s="884"/>
      <c r="U63" s="885"/>
      <c r="V63" s="88"/>
      <c r="W63" s="886" t="s">
        <v>165</v>
      </c>
      <c r="X63" s="886"/>
      <c r="Y63" s="886"/>
      <c r="Z63" s="886"/>
      <c r="AA63" s="887" t="e">
        <f>TRUNC((SUM(D57:AS57)/SUMIF(D58:AS58,"&gt;0"))/$W$6*100,2)</f>
        <v>#DIV/0!</v>
      </c>
      <c r="AB63" s="887"/>
      <c r="AC63" s="94" t="s">
        <v>162</v>
      </c>
      <c r="AD63" s="94"/>
      <c r="AE63" s="88"/>
      <c r="AF63" s="892"/>
      <c r="AG63" s="860"/>
      <c r="AH63" s="860"/>
      <c r="AI63" s="860"/>
      <c r="AJ63" s="860"/>
      <c r="AK63" s="860"/>
      <c r="AL63" s="860"/>
      <c r="AM63" s="860"/>
      <c r="AN63" s="860"/>
      <c r="AO63" s="860"/>
      <c r="AP63" s="860"/>
      <c r="AQ63" s="860"/>
      <c r="AR63" s="860"/>
      <c r="AS63" s="893"/>
    </row>
    <row r="64" spans="1:45" ht="20.25" customHeight="1">
      <c r="A64" s="88"/>
      <c r="B64" s="88"/>
      <c r="C64" s="142" t="s">
        <v>166</v>
      </c>
      <c r="D64" s="143"/>
      <c r="E64" s="143"/>
      <c r="F64" s="143"/>
      <c r="G64" s="143"/>
      <c r="H64" s="143"/>
      <c r="I64" s="143"/>
      <c r="J64" s="143"/>
      <c r="K64" s="143" t="s">
        <v>167</v>
      </c>
      <c r="L64" s="143"/>
      <c r="M64" s="143"/>
      <c r="N64" s="144">
        <f>SUM(D60:AS60)</f>
        <v>5</v>
      </c>
      <c r="O64" s="145" t="s">
        <v>168</v>
      </c>
      <c r="P64" s="143"/>
      <c r="Q64" s="882" t="s">
        <v>160</v>
      </c>
      <c r="R64" s="902"/>
      <c r="S64" s="883" t="str">
        <f>IF(AA64&gt;=3,"該当","非該当")</f>
        <v>該当</v>
      </c>
      <c r="T64" s="884"/>
      <c r="U64" s="885"/>
      <c r="V64" s="88"/>
      <c r="W64" s="886" t="s">
        <v>169</v>
      </c>
      <c r="X64" s="886"/>
      <c r="Y64" s="886"/>
      <c r="Z64" s="886"/>
      <c r="AA64" s="897">
        <f>TRUNC((SUM(D59:AS59)/N64),2)</f>
        <v>7.6</v>
      </c>
      <c r="AB64" s="897"/>
      <c r="AC64" s="94" t="s">
        <v>170</v>
      </c>
      <c r="AD64" s="94"/>
      <c r="AE64" s="88"/>
      <c r="AF64" s="894"/>
      <c r="AG64" s="895"/>
      <c r="AH64" s="895"/>
      <c r="AI64" s="895"/>
      <c r="AJ64" s="895"/>
      <c r="AK64" s="895"/>
      <c r="AL64" s="895"/>
      <c r="AM64" s="895"/>
      <c r="AN64" s="895"/>
      <c r="AO64" s="895"/>
      <c r="AP64" s="895"/>
      <c r="AQ64" s="895"/>
      <c r="AR64" s="895"/>
      <c r="AS64" s="896"/>
    </row>
  </sheetData>
  <mergeCells count="98">
    <mergeCell ref="AF62:AS64"/>
    <mergeCell ref="C63:P63"/>
    <mergeCell ref="Q63:R63"/>
    <mergeCell ref="S63:U63"/>
    <mergeCell ref="W63:Z63"/>
    <mergeCell ref="AA63:AB63"/>
    <mergeCell ref="Q64:R64"/>
    <mergeCell ref="S64:U64"/>
    <mergeCell ref="W64:Z64"/>
    <mergeCell ref="AA64:AB64"/>
    <mergeCell ref="Q62:R62"/>
    <mergeCell ref="S62:U62"/>
    <mergeCell ref="W62:Z62"/>
    <mergeCell ref="AA62:AB62"/>
    <mergeCell ref="D60:J60"/>
    <mergeCell ref="K60:Q60"/>
    <mergeCell ref="R60:X60"/>
    <mergeCell ref="Y60:AE60"/>
    <mergeCell ref="AF60:AL60"/>
    <mergeCell ref="AM60:AS60"/>
    <mergeCell ref="AM52:AS52"/>
    <mergeCell ref="B55:B57"/>
    <mergeCell ref="B58:C58"/>
    <mergeCell ref="B59:C59"/>
    <mergeCell ref="D59:J59"/>
    <mergeCell ref="K59:Q59"/>
    <mergeCell ref="R59:X59"/>
    <mergeCell ref="Y59:AE59"/>
    <mergeCell ref="AF59:AL59"/>
    <mergeCell ref="AM59:AS59"/>
    <mergeCell ref="B52:B54"/>
    <mergeCell ref="D52:J52"/>
    <mergeCell ref="K52:Q52"/>
    <mergeCell ref="R52:X52"/>
    <mergeCell ref="Y52:AE52"/>
    <mergeCell ref="AF52:AL52"/>
    <mergeCell ref="I38:V38"/>
    <mergeCell ref="W38:X38"/>
    <mergeCell ref="I40:V40"/>
    <mergeCell ref="W40:X40"/>
    <mergeCell ref="I42:AG46"/>
    <mergeCell ref="B50:C50"/>
    <mergeCell ref="D50:E50"/>
    <mergeCell ref="Q31:R31"/>
    <mergeCell ref="S31:U31"/>
    <mergeCell ref="W31:Z31"/>
    <mergeCell ref="H34:AH34"/>
    <mergeCell ref="AJ34:AQ36"/>
    <mergeCell ref="I36:K36"/>
    <mergeCell ref="L36:R36"/>
    <mergeCell ref="S36:V36"/>
    <mergeCell ref="W36:AG36"/>
    <mergeCell ref="Q29:R29"/>
    <mergeCell ref="S29:U29"/>
    <mergeCell ref="W29:Z29"/>
    <mergeCell ref="AA29:AB29"/>
    <mergeCell ref="AF29:AS31"/>
    <mergeCell ref="AA31:AB31"/>
    <mergeCell ref="C30:P30"/>
    <mergeCell ref="Q30:R30"/>
    <mergeCell ref="S30:U30"/>
    <mergeCell ref="W30:Z30"/>
    <mergeCell ref="AA30:AB30"/>
    <mergeCell ref="D27:J27"/>
    <mergeCell ref="K27:Q27"/>
    <mergeCell ref="R27:X27"/>
    <mergeCell ref="Y27:AE27"/>
    <mergeCell ref="AF27:AL27"/>
    <mergeCell ref="AM27:AS27"/>
    <mergeCell ref="AM19:AS19"/>
    <mergeCell ref="B22:B24"/>
    <mergeCell ref="B25:C25"/>
    <mergeCell ref="B26:C26"/>
    <mergeCell ref="D26:J26"/>
    <mergeCell ref="K26:Q26"/>
    <mergeCell ref="R26:X26"/>
    <mergeCell ref="Y26:AE26"/>
    <mergeCell ref="AF26:AL26"/>
    <mergeCell ref="AM26:AS26"/>
    <mergeCell ref="B19:B21"/>
    <mergeCell ref="D19:J19"/>
    <mergeCell ref="K19:Q19"/>
    <mergeCell ref="R19:X19"/>
    <mergeCell ref="Y19:AE19"/>
    <mergeCell ref="AF19:AL19"/>
    <mergeCell ref="I5:V5"/>
    <mergeCell ref="W5:X5"/>
    <mergeCell ref="I7:V7"/>
    <mergeCell ref="W7:X7"/>
    <mergeCell ref="I9:AG13"/>
    <mergeCell ref="B17:C17"/>
    <mergeCell ref="D17:E17"/>
    <mergeCell ref="H1:AH1"/>
    <mergeCell ref="AJ1:AQ3"/>
    <mergeCell ref="I3:K3"/>
    <mergeCell ref="L3:R3"/>
    <mergeCell ref="S3:V3"/>
    <mergeCell ref="W3:AG3"/>
  </mergeCells>
  <phoneticPr fontId="4"/>
  <pageMargins left="0.7" right="0.7" top="0.75" bottom="0.75" header="0.3" footer="0.3"/>
  <pageSetup paperSize="9" scale="47"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E287E-BF31-4D0D-9D5F-01F7AF8DDB1D}">
  <dimension ref="A1:I33"/>
  <sheetViews>
    <sheetView workbookViewId="0">
      <selection activeCell="C13" sqref="C13"/>
    </sheetView>
  </sheetViews>
  <sheetFormatPr defaultRowHeight="18"/>
  <cols>
    <col min="1" max="2" width="2.6640625" style="321" customWidth="1"/>
    <col min="3" max="3" width="16.75" style="321" customWidth="1"/>
    <col min="4" max="4" width="1.83203125" style="321" customWidth="1"/>
    <col min="5" max="5" width="13.5" style="321" customWidth="1"/>
    <col min="6" max="6" width="20.08203125" style="321" customWidth="1"/>
    <col min="7" max="7" width="21" style="321" customWidth="1"/>
    <col min="8" max="8" width="2.1640625" style="321" customWidth="1"/>
    <col min="9" max="9" width="8.5" style="321" customWidth="1"/>
    <col min="10" max="256" width="8.6640625" style="321"/>
    <col min="257" max="258" width="2.6640625" style="321" customWidth="1"/>
    <col min="259" max="259" width="16.75" style="321" customWidth="1"/>
    <col min="260" max="260" width="1.83203125" style="321" customWidth="1"/>
    <col min="261" max="261" width="13.5" style="321" customWidth="1"/>
    <col min="262" max="262" width="20.08203125" style="321" customWidth="1"/>
    <col min="263" max="263" width="21" style="321" customWidth="1"/>
    <col min="264" max="264" width="2.1640625" style="321" customWidth="1"/>
    <col min="265" max="265" width="8.5" style="321" customWidth="1"/>
    <col min="266" max="512" width="8.6640625" style="321"/>
    <col min="513" max="514" width="2.6640625" style="321" customWidth="1"/>
    <col min="515" max="515" width="16.75" style="321" customWidth="1"/>
    <col min="516" max="516" width="1.83203125" style="321" customWidth="1"/>
    <col min="517" max="517" width="13.5" style="321" customWidth="1"/>
    <col min="518" max="518" width="20.08203125" style="321" customWidth="1"/>
    <col min="519" max="519" width="21" style="321" customWidth="1"/>
    <col min="520" max="520" width="2.1640625" style="321" customWidth="1"/>
    <col min="521" max="521" width="8.5" style="321" customWidth="1"/>
    <col min="522" max="768" width="8.6640625" style="321"/>
    <col min="769" max="770" width="2.6640625" style="321" customWidth="1"/>
    <col min="771" max="771" width="16.75" style="321" customWidth="1"/>
    <col min="772" max="772" width="1.83203125" style="321" customWidth="1"/>
    <col min="773" max="773" width="13.5" style="321" customWidth="1"/>
    <col min="774" max="774" width="20.08203125" style="321" customWidth="1"/>
    <col min="775" max="775" width="21" style="321" customWidth="1"/>
    <col min="776" max="776" width="2.1640625" style="321" customWidth="1"/>
    <col min="777" max="777" width="8.5" style="321" customWidth="1"/>
    <col min="778" max="1024" width="8.6640625" style="321"/>
    <col min="1025" max="1026" width="2.6640625" style="321" customWidth="1"/>
    <col min="1027" max="1027" width="16.75" style="321" customWidth="1"/>
    <col min="1028" max="1028" width="1.83203125" style="321" customWidth="1"/>
    <col min="1029" max="1029" width="13.5" style="321" customWidth="1"/>
    <col min="1030" max="1030" width="20.08203125" style="321" customWidth="1"/>
    <col min="1031" max="1031" width="21" style="321" customWidth="1"/>
    <col min="1032" max="1032" width="2.1640625" style="321" customWidth="1"/>
    <col min="1033" max="1033" width="8.5" style="321" customWidth="1"/>
    <col min="1034" max="1280" width="8.6640625" style="321"/>
    <col min="1281" max="1282" width="2.6640625" style="321" customWidth="1"/>
    <col min="1283" max="1283" width="16.75" style="321" customWidth="1"/>
    <col min="1284" max="1284" width="1.83203125" style="321" customWidth="1"/>
    <col min="1285" max="1285" width="13.5" style="321" customWidth="1"/>
    <col min="1286" max="1286" width="20.08203125" style="321" customWidth="1"/>
    <col min="1287" max="1287" width="21" style="321" customWidth="1"/>
    <col min="1288" max="1288" width="2.1640625" style="321" customWidth="1"/>
    <col min="1289" max="1289" width="8.5" style="321" customWidth="1"/>
    <col min="1290" max="1536" width="8.6640625" style="321"/>
    <col min="1537" max="1538" width="2.6640625" style="321" customWidth="1"/>
    <col min="1539" max="1539" width="16.75" style="321" customWidth="1"/>
    <col min="1540" max="1540" width="1.83203125" style="321" customWidth="1"/>
    <col min="1541" max="1541" width="13.5" style="321" customWidth="1"/>
    <col min="1542" max="1542" width="20.08203125" style="321" customWidth="1"/>
    <col min="1543" max="1543" width="21" style="321" customWidth="1"/>
    <col min="1544" max="1544" width="2.1640625" style="321" customWidth="1"/>
    <col min="1545" max="1545" width="8.5" style="321" customWidth="1"/>
    <col min="1546" max="1792" width="8.6640625" style="321"/>
    <col min="1793" max="1794" width="2.6640625" style="321" customWidth="1"/>
    <col min="1795" max="1795" width="16.75" style="321" customWidth="1"/>
    <col min="1796" max="1796" width="1.83203125" style="321" customWidth="1"/>
    <col min="1797" max="1797" width="13.5" style="321" customWidth="1"/>
    <col min="1798" max="1798" width="20.08203125" style="321" customWidth="1"/>
    <col min="1799" max="1799" width="21" style="321" customWidth="1"/>
    <col min="1800" max="1800" width="2.1640625" style="321" customWidth="1"/>
    <col min="1801" max="1801" width="8.5" style="321" customWidth="1"/>
    <col min="1802" max="2048" width="8.6640625" style="321"/>
    <col min="2049" max="2050" width="2.6640625" style="321" customWidth="1"/>
    <col min="2051" max="2051" width="16.75" style="321" customWidth="1"/>
    <col min="2052" max="2052" width="1.83203125" style="321" customWidth="1"/>
    <col min="2053" max="2053" width="13.5" style="321" customWidth="1"/>
    <col min="2054" max="2054" width="20.08203125" style="321" customWidth="1"/>
    <col min="2055" max="2055" width="21" style="321" customWidth="1"/>
    <col min="2056" max="2056" width="2.1640625" style="321" customWidth="1"/>
    <col min="2057" max="2057" width="8.5" style="321" customWidth="1"/>
    <col min="2058" max="2304" width="8.6640625" style="321"/>
    <col min="2305" max="2306" width="2.6640625" style="321" customWidth="1"/>
    <col min="2307" max="2307" width="16.75" style="321" customWidth="1"/>
    <col min="2308" max="2308" width="1.83203125" style="321" customWidth="1"/>
    <col min="2309" max="2309" width="13.5" style="321" customWidth="1"/>
    <col min="2310" max="2310" width="20.08203125" style="321" customWidth="1"/>
    <col min="2311" max="2311" width="21" style="321" customWidth="1"/>
    <col min="2312" max="2312" width="2.1640625" style="321" customWidth="1"/>
    <col min="2313" max="2313" width="8.5" style="321" customWidth="1"/>
    <col min="2314" max="2560" width="8.6640625" style="321"/>
    <col min="2561" max="2562" width="2.6640625" style="321" customWidth="1"/>
    <col min="2563" max="2563" width="16.75" style="321" customWidth="1"/>
    <col min="2564" max="2564" width="1.83203125" style="321" customWidth="1"/>
    <col min="2565" max="2565" width="13.5" style="321" customWidth="1"/>
    <col min="2566" max="2566" width="20.08203125" style="321" customWidth="1"/>
    <col min="2567" max="2567" width="21" style="321" customWidth="1"/>
    <col min="2568" max="2568" width="2.1640625" style="321" customWidth="1"/>
    <col min="2569" max="2569" width="8.5" style="321" customWidth="1"/>
    <col min="2570" max="2816" width="8.6640625" style="321"/>
    <col min="2817" max="2818" width="2.6640625" style="321" customWidth="1"/>
    <col min="2819" max="2819" width="16.75" style="321" customWidth="1"/>
    <col min="2820" max="2820" width="1.83203125" style="321" customWidth="1"/>
    <col min="2821" max="2821" width="13.5" style="321" customWidth="1"/>
    <col min="2822" max="2822" width="20.08203125" style="321" customWidth="1"/>
    <col min="2823" max="2823" width="21" style="321" customWidth="1"/>
    <col min="2824" max="2824" width="2.1640625" style="321" customWidth="1"/>
    <col min="2825" max="2825" width="8.5" style="321" customWidth="1"/>
    <col min="2826" max="3072" width="8.6640625" style="321"/>
    <col min="3073" max="3074" width="2.6640625" style="321" customWidth="1"/>
    <col min="3075" max="3075" width="16.75" style="321" customWidth="1"/>
    <col min="3076" max="3076" width="1.83203125" style="321" customWidth="1"/>
    <col min="3077" max="3077" width="13.5" style="321" customWidth="1"/>
    <col min="3078" max="3078" width="20.08203125" style="321" customWidth="1"/>
    <col min="3079" max="3079" width="21" style="321" customWidth="1"/>
    <col min="3080" max="3080" width="2.1640625" style="321" customWidth="1"/>
    <col min="3081" max="3081" width="8.5" style="321" customWidth="1"/>
    <col min="3082" max="3328" width="8.6640625" style="321"/>
    <col min="3329" max="3330" width="2.6640625" style="321" customWidth="1"/>
    <col min="3331" max="3331" width="16.75" style="321" customWidth="1"/>
    <col min="3332" max="3332" width="1.83203125" style="321" customWidth="1"/>
    <col min="3333" max="3333" width="13.5" style="321" customWidth="1"/>
    <col min="3334" max="3334" width="20.08203125" style="321" customWidth="1"/>
    <col min="3335" max="3335" width="21" style="321" customWidth="1"/>
    <col min="3336" max="3336" width="2.1640625" style="321" customWidth="1"/>
    <col min="3337" max="3337" width="8.5" style="321" customWidth="1"/>
    <col min="3338" max="3584" width="8.6640625" style="321"/>
    <col min="3585" max="3586" width="2.6640625" style="321" customWidth="1"/>
    <col min="3587" max="3587" width="16.75" style="321" customWidth="1"/>
    <col min="3588" max="3588" width="1.83203125" style="321" customWidth="1"/>
    <col min="3589" max="3589" width="13.5" style="321" customWidth="1"/>
    <col min="3590" max="3590" width="20.08203125" style="321" customWidth="1"/>
    <col min="3591" max="3591" width="21" style="321" customWidth="1"/>
    <col min="3592" max="3592" width="2.1640625" style="321" customWidth="1"/>
    <col min="3593" max="3593" width="8.5" style="321" customWidth="1"/>
    <col min="3594" max="3840" width="8.6640625" style="321"/>
    <col min="3841" max="3842" width="2.6640625" style="321" customWidth="1"/>
    <col min="3843" max="3843" width="16.75" style="321" customWidth="1"/>
    <col min="3844" max="3844" width="1.83203125" style="321" customWidth="1"/>
    <col min="3845" max="3845" width="13.5" style="321" customWidth="1"/>
    <col min="3846" max="3846" width="20.08203125" style="321" customWidth="1"/>
    <col min="3847" max="3847" width="21" style="321" customWidth="1"/>
    <col min="3848" max="3848" width="2.1640625" style="321" customWidth="1"/>
    <col min="3849" max="3849" width="8.5" style="321" customWidth="1"/>
    <col min="3850" max="4096" width="8.6640625" style="321"/>
    <col min="4097" max="4098" width="2.6640625" style="321" customWidth="1"/>
    <col min="4099" max="4099" width="16.75" style="321" customWidth="1"/>
    <col min="4100" max="4100" width="1.83203125" style="321" customWidth="1"/>
    <col min="4101" max="4101" width="13.5" style="321" customWidth="1"/>
    <col min="4102" max="4102" width="20.08203125" style="321" customWidth="1"/>
    <col min="4103" max="4103" width="21" style="321" customWidth="1"/>
    <col min="4104" max="4104" width="2.1640625" style="321" customWidth="1"/>
    <col min="4105" max="4105" width="8.5" style="321" customWidth="1"/>
    <col min="4106" max="4352" width="8.6640625" style="321"/>
    <col min="4353" max="4354" width="2.6640625" style="321" customWidth="1"/>
    <col min="4355" max="4355" width="16.75" style="321" customWidth="1"/>
    <col min="4356" max="4356" width="1.83203125" style="321" customWidth="1"/>
    <col min="4357" max="4357" width="13.5" style="321" customWidth="1"/>
    <col min="4358" max="4358" width="20.08203125" style="321" customWidth="1"/>
    <col min="4359" max="4359" width="21" style="321" customWidth="1"/>
    <col min="4360" max="4360" width="2.1640625" style="321" customWidth="1"/>
    <col min="4361" max="4361" width="8.5" style="321" customWidth="1"/>
    <col min="4362" max="4608" width="8.6640625" style="321"/>
    <col min="4609" max="4610" width="2.6640625" style="321" customWidth="1"/>
    <col min="4611" max="4611" width="16.75" style="321" customWidth="1"/>
    <col min="4612" max="4612" width="1.83203125" style="321" customWidth="1"/>
    <col min="4613" max="4613" width="13.5" style="321" customWidth="1"/>
    <col min="4614" max="4614" width="20.08203125" style="321" customWidth="1"/>
    <col min="4615" max="4615" width="21" style="321" customWidth="1"/>
    <col min="4616" max="4616" width="2.1640625" style="321" customWidth="1"/>
    <col min="4617" max="4617" width="8.5" style="321" customWidth="1"/>
    <col min="4618" max="4864" width="8.6640625" style="321"/>
    <col min="4865" max="4866" width="2.6640625" style="321" customWidth="1"/>
    <col min="4867" max="4867" width="16.75" style="321" customWidth="1"/>
    <col min="4868" max="4868" width="1.83203125" style="321" customWidth="1"/>
    <col min="4869" max="4869" width="13.5" style="321" customWidth="1"/>
    <col min="4870" max="4870" width="20.08203125" style="321" customWidth="1"/>
    <col min="4871" max="4871" width="21" style="321" customWidth="1"/>
    <col min="4872" max="4872" width="2.1640625" style="321" customWidth="1"/>
    <col min="4873" max="4873" width="8.5" style="321" customWidth="1"/>
    <col min="4874" max="5120" width="8.6640625" style="321"/>
    <col min="5121" max="5122" width="2.6640625" style="321" customWidth="1"/>
    <col min="5123" max="5123" width="16.75" style="321" customWidth="1"/>
    <col min="5124" max="5124" width="1.83203125" style="321" customWidth="1"/>
    <col min="5125" max="5125" width="13.5" style="321" customWidth="1"/>
    <col min="5126" max="5126" width="20.08203125" style="321" customWidth="1"/>
    <col min="5127" max="5127" width="21" style="321" customWidth="1"/>
    <col min="5128" max="5128" width="2.1640625" style="321" customWidth="1"/>
    <col min="5129" max="5129" width="8.5" style="321" customWidth="1"/>
    <col min="5130" max="5376" width="8.6640625" style="321"/>
    <col min="5377" max="5378" width="2.6640625" style="321" customWidth="1"/>
    <col min="5379" max="5379" width="16.75" style="321" customWidth="1"/>
    <col min="5380" max="5380" width="1.83203125" style="321" customWidth="1"/>
    <col min="5381" max="5381" width="13.5" style="321" customWidth="1"/>
    <col min="5382" max="5382" width="20.08203125" style="321" customWidth="1"/>
    <col min="5383" max="5383" width="21" style="321" customWidth="1"/>
    <col min="5384" max="5384" width="2.1640625" style="321" customWidth="1"/>
    <col min="5385" max="5385" width="8.5" style="321" customWidth="1"/>
    <col min="5386" max="5632" width="8.6640625" style="321"/>
    <col min="5633" max="5634" width="2.6640625" style="321" customWidth="1"/>
    <col min="5635" max="5635" width="16.75" style="321" customWidth="1"/>
    <col min="5636" max="5636" width="1.83203125" style="321" customWidth="1"/>
    <col min="5637" max="5637" width="13.5" style="321" customWidth="1"/>
    <col min="5638" max="5638" width="20.08203125" style="321" customWidth="1"/>
    <col min="5639" max="5639" width="21" style="321" customWidth="1"/>
    <col min="5640" max="5640" width="2.1640625" style="321" customWidth="1"/>
    <col min="5641" max="5641" width="8.5" style="321" customWidth="1"/>
    <col min="5642" max="5888" width="8.6640625" style="321"/>
    <col min="5889" max="5890" width="2.6640625" style="321" customWidth="1"/>
    <col min="5891" max="5891" width="16.75" style="321" customWidth="1"/>
    <col min="5892" max="5892" width="1.83203125" style="321" customWidth="1"/>
    <col min="5893" max="5893" width="13.5" style="321" customWidth="1"/>
    <col min="5894" max="5894" width="20.08203125" style="321" customWidth="1"/>
    <col min="5895" max="5895" width="21" style="321" customWidth="1"/>
    <col min="5896" max="5896" width="2.1640625" style="321" customWidth="1"/>
    <col min="5897" max="5897" width="8.5" style="321" customWidth="1"/>
    <col min="5898" max="6144" width="8.6640625" style="321"/>
    <col min="6145" max="6146" width="2.6640625" style="321" customWidth="1"/>
    <col min="6147" max="6147" width="16.75" style="321" customWidth="1"/>
    <col min="6148" max="6148" width="1.83203125" style="321" customWidth="1"/>
    <col min="6149" max="6149" width="13.5" style="321" customWidth="1"/>
    <col min="6150" max="6150" width="20.08203125" style="321" customWidth="1"/>
    <col min="6151" max="6151" width="21" style="321" customWidth="1"/>
    <col min="6152" max="6152" width="2.1640625" style="321" customWidth="1"/>
    <col min="6153" max="6153" width="8.5" style="321" customWidth="1"/>
    <col min="6154" max="6400" width="8.6640625" style="321"/>
    <col min="6401" max="6402" width="2.6640625" style="321" customWidth="1"/>
    <col min="6403" max="6403" width="16.75" style="321" customWidth="1"/>
    <col min="6404" max="6404" width="1.83203125" style="321" customWidth="1"/>
    <col min="6405" max="6405" width="13.5" style="321" customWidth="1"/>
    <col min="6406" max="6406" width="20.08203125" style="321" customWidth="1"/>
    <col min="6407" max="6407" width="21" style="321" customWidth="1"/>
    <col min="6408" max="6408" width="2.1640625" style="321" customWidth="1"/>
    <col min="6409" max="6409" width="8.5" style="321" customWidth="1"/>
    <col min="6410" max="6656" width="8.6640625" style="321"/>
    <col min="6657" max="6658" width="2.6640625" style="321" customWidth="1"/>
    <col min="6659" max="6659" width="16.75" style="321" customWidth="1"/>
    <col min="6660" max="6660" width="1.83203125" style="321" customWidth="1"/>
    <col min="6661" max="6661" width="13.5" style="321" customWidth="1"/>
    <col min="6662" max="6662" width="20.08203125" style="321" customWidth="1"/>
    <col min="6663" max="6663" width="21" style="321" customWidth="1"/>
    <col min="6664" max="6664" width="2.1640625" style="321" customWidth="1"/>
    <col min="6665" max="6665" width="8.5" style="321" customWidth="1"/>
    <col min="6666" max="6912" width="8.6640625" style="321"/>
    <col min="6913" max="6914" width="2.6640625" style="321" customWidth="1"/>
    <col min="6915" max="6915" width="16.75" style="321" customWidth="1"/>
    <col min="6916" max="6916" width="1.83203125" style="321" customWidth="1"/>
    <col min="6917" max="6917" width="13.5" style="321" customWidth="1"/>
    <col min="6918" max="6918" width="20.08203125" style="321" customWidth="1"/>
    <col min="6919" max="6919" width="21" style="321" customWidth="1"/>
    <col min="6920" max="6920" width="2.1640625" style="321" customWidth="1"/>
    <col min="6921" max="6921" width="8.5" style="321" customWidth="1"/>
    <col min="6922" max="7168" width="8.6640625" style="321"/>
    <col min="7169" max="7170" width="2.6640625" style="321" customWidth="1"/>
    <col min="7171" max="7171" width="16.75" style="321" customWidth="1"/>
    <col min="7172" max="7172" width="1.83203125" style="321" customWidth="1"/>
    <col min="7173" max="7173" width="13.5" style="321" customWidth="1"/>
    <col min="7174" max="7174" width="20.08203125" style="321" customWidth="1"/>
    <col min="7175" max="7175" width="21" style="321" customWidth="1"/>
    <col min="7176" max="7176" width="2.1640625" style="321" customWidth="1"/>
    <col min="7177" max="7177" width="8.5" style="321" customWidth="1"/>
    <col min="7178" max="7424" width="8.6640625" style="321"/>
    <col min="7425" max="7426" width="2.6640625" style="321" customWidth="1"/>
    <col min="7427" max="7427" width="16.75" style="321" customWidth="1"/>
    <col min="7428" max="7428" width="1.83203125" style="321" customWidth="1"/>
    <col min="7429" max="7429" width="13.5" style="321" customWidth="1"/>
    <col min="7430" max="7430" width="20.08203125" style="321" customWidth="1"/>
    <col min="7431" max="7431" width="21" style="321" customWidth="1"/>
    <col min="7432" max="7432" width="2.1640625" style="321" customWidth="1"/>
    <col min="7433" max="7433" width="8.5" style="321" customWidth="1"/>
    <col min="7434" max="7680" width="8.6640625" style="321"/>
    <col min="7681" max="7682" width="2.6640625" style="321" customWidth="1"/>
    <col min="7683" max="7683" width="16.75" style="321" customWidth="1"/>
    <col min="7684" max="7684" width="1.83203125" style="321" customWidth="1"/>
    <col min="7685" max="7685" width="13.5" style="321" customWidth="1"/>
    <col min="7686" max="7686" width="20.08203125" style="321" customWidth="1"/>
    <col min="7687" max="7687" width="21" style="321" customWidth="1"/>
    <col min="7688" max="7688" width="2.1640625" style="321" customWidth="1"/>
    <col min="7689" max="7689" width="8.5" style="321" customWidth="1"/>
    <col min="7690" max="7936" width="8.6640625" style="321"/>
    <col min="7937" max="7938" width="2.6640625" style="321" customWidth="1"/>
    <col min="7939" max="7939" width="16.75" style="321" customWidth="1"/>
    <col min="7940" max="7940" width="1.83203125" style="321" customWidth="1"/>
    <col min="7941" max="7941" width="13.5" style="321" customWidth="1"/>
    <col min="7942" max="7942" width="20.08203125" style="321" customWidth="1"/>
    <col min="7943" max="7943" width="21" style="321" customWidth="1"/>
    <col min="7944" max="7944" width="2.1640625" style="321" customWidth="1"/>
    <col min="7945" max="7945" width="8.5" style="321" customWidth="1"/>
    <col min="7946" max="8192" width="8.6640625" style="321"/>
    <col min="8193" max="8194" width="2.6640625" style="321" customWidth="1"/>
    <col min="8195" max="8195" width="16.75" style="321" customWidth="1"/>
    <col min="8196" max="8196" width="1.83203125" style="321" customWidth="1"/>
    <col min="8197" max="8197" width="13.5" style="321" customWidth="1"/>
    <col min="8198" max="8198" width="20.08203125" style="321" customWidth="1"/>
    <col min="8199" max="8199" width="21" style="321" customWidth="1"/>
    <col min="8200" max="8200" width="2.1640625" style="321" customWidth="1"/>
    <col min="8201" max="8201" width="8.5" style="321" customWidth="1"/>
    <col min="8202" max="8448" width="8.6640625" style="321"/>
    <col min="8449" max="8450" width="2.6640625" style="321" customWidth="1"/>
    <col min="8451" max="8451" width="16.75" style="321" customWidth="1"/>
    <col min="8452" max="8452" width="1.83203125" style="321" customWidth="1"/>
    <col min="8453" max="8453" width="13.5" style="321" customWidth="1"/>
    <col min="8454" max="8454" width="20.08203125" style="321" customWidth="1"/>
    <col min="8455" max="8455" width="21" style="321" customWidth="1"/>
    <col min="8456" max="8456" width="2.1640625" style="321" customWidth="1"/>
    <col min="8457" max="8457" width="8.5" style="321" customWidth="1"/>
    <col min="8458" max="8704" width="8.6640625" style="321"/>
    <col min="8705" max="8706" width="2.6640625" style="321" customWidth="1"/>
    <col min="8707" max="8707" width="16.75" style="321" customWidth="1"/>
    <col min="8708" max="8708" width="1.83203125" style="321" customWidth="1"/>
    <col min="8709" max="8709" width="13.5" style="321" customWidth="1"/>
    <col min="8710" max="8710" width="20.08203125" style="321" customWidth="1"/>
    <col min="8711" max="8711" width="21" style="321" customWidth="1"/>
    <col min="8712" max="8712" width="2.1640625" style="321" customWidth="1"/>
    <col min="8713" max="8713" width="8.5" style="321" customWidth="1"/>
    <col min="8714" max="8960" width="8.6640625" style="321"/>
    <col min="8961" max="8962" width="2.6640625" style="321" customWidth="1"/>
    <col min="8963" max="8963" width="16.75" style="321" customWidth="1"/>
    <col min="8964" max="8964" width="1.83203125" style="321" customWidth="1"/>
    <col min="8965" max="8965" width="13.5" style="321" customWidth="1"/>
    <col min="8966" max="8966" width="20.08203125" style="321" customWidth="1"/>
    <col min="8967" max="8967" width="21" style="321" customWidth="1"/>
    <col min="8968" max="8968" width="2.1640625" style="321" customWidth="1"/>
    <col min="8969" max="8969" width="8.5" style="321" customWidth="1"/>
    <col min="8970" max="9216" width="8.6640625" style="321"/>
    <col min="9217" max="9218" width="2.6640625" style="321" customWidth="1"/>
    <col min="9219" max="9219" width="16.75" style="321" customWidth="1"/>
    <col min="9220" max="9220" width="1.83203125" style="321" customWidth="1"/>
    <col min="9221" max="9221" width="13.5" style="321" customWidth="1"/>
    <col min="9222" max="9222" width="20.08203125" style="321" customWidth="1"/>
    <col min="9223" max="9223" width="21" style="321" customWidth="1"/>
    <col min="9224" max="9224" width="2.1640625" style="321" customWidth="1"/>
    <col min="9225" max="9225" width="8.5" style="321" customWidth="1"/>
    <col min="9226" max="9472" width="8.6640625" style="321"/>
    <col min="9473" max="9474" width="2.6640625" style="321" customWidth="1"/>
    <col min="9475" max="9475" width="16.75" style="321" customWidth="1"/>
    <col min="9476" max="9476" width="1.83203125" style="321" customWidth="1"/>
    <col min="9477" max="9477" width="13.5" style="321" customWidth="1"/>
    <col min="9478" max="9478" width="20.08203125" style="321" customWidth="1"/>
    <col min="9479" max="9479" width="21" style="321" customWidth="1"/>
    <col min="9480" max="9480" width="2.1640625" style="321" customWidth="1"/>
    <col min="9481" max="9481" width="8.5" style="321" customWidth="1"/>
    <col min="9482" max="9728" width="8.6640625" style="321"/>
    <col min="9729" max="9730" width="2.6640625" style="321" customWidth="1"/>
    <col min="9731" max="9731" width="16.75" style="321" customWidth="1"/>
    <col min="9732" max="9732" width="1.83203125" style="321" customWidth="1"/>
    <col min="9733" max="9733" width="13.5" style="321" customWidth="1"/>
    <col min="9734" max="9734" width="20.08203125" style="321" customWidth="1"/>
    <col min="9735" max="9735" width="21" style="321" customWidth="1"/>
    <col min="9736" max="9736" width="2.1640625" style="321" customWidth="1"/>
    <col min="9737" max="9737" width="8.5" style="321" customWidth="1"/>
    <col min="9738" max="9984" width="8.6640625" style="321"/>
    <col min="9985" max="9986" width="2.6640625" style="321" customWidth="1"/>
    <col min="9987" max="9987" width="16.75" style="321" customWidth="1"/>
    <col min="9988" max="9988" width="1.83203125" style="321" customWidth="1"/>
    <col min="9989" max="9989" width="13.5" style="321" customWidth="1"/>
    <col min="9990" max="9990" width="20.08203125" style="321" customWidth="1"/>
    <col min="9991" max="9991" width="21" style="321" customWidth="1"/>
    <col min="9992" max="9992" width="2.1640625" style="321" customWidth="1"/>
    <col min="9993" max="9993" width="8.5" style="321" customWidth="1"/>
    <col min="9994" max="10240" width="8.6640625" style="321"/>
    <col min="10241" max="10242" width="2.6640625" style="321" customWidth="1"/>
    <col min="10243" max="10243" width="16.75" style="321" customWidth="1"/>
    <col min="10244" max="10244" width="1.83203125" style="321" customWidth="1"/>
    <col min="10245" max="10245" width="13.5" style="321" customWidth="1"/>
    <col min="10246" max="10246" width="20.08203125" style="321" customWidth="1"/>
    <col min="10247" max="10247" width="21" style="321" customWidth="1"/>
    <col min="10248" max="10248" width="2.1640625" style="321" customWidth="1"/>
    <col min="10249" max="10249" width="8.5" style="321" customWidth="1"/>
    <col min="10250" max="10496" width="8.6640625" style="321"/>
    <col min="10497" max="10498" width="2.6640625" style="321" customWidth="1"/>
    <col min="10499" max="10499" width="16.75" style="321" customWidth="1"/>
    <col min="10500" max="10500" width="1.83203125" style="321" customWidth="1"/>
    <col min="10501" max="10501" width="13.5" style="321" customWidth="1"/>
    <col min="10502" max="10502" width="20.08203125" style="321" customWidth="1"/>
    <col min="10503" max="10503" width="21" style="321" customWidth="1"/>
    <col min="10504" max="10504" width="2.1640625" style="321" customWidth="1"/>
    <col min="10505" max="10505" width="8.5" style="321" customWidth="1"/>
    <col min="10506" max="10752" width="8.6640625" style="321"/>
    <col min="10753" max="10754" width="2.6640625" style="321" customWidth="1"/>
    <col min="10755" max="10755" width="16.75" style="321" customWidth="1"/>
    <col min="10756" max="10756" width="1.83203125" style="321" customWidth="1"/>
    <col min="10757" max="10757" width="13.5" style="321" customWidth="1"/>
    <col min="10758" max="10758" width="20.08203125" style="321" customWidth="1"/>
    <col min="10759" max="10759" width="21" style="321" customWidth="1"/>
    <col min="10760" max="10760" width="2.1640625" style="321" customWidth="1"/>
    <col min="10761" max="10761" width="8.5" style="321" customWidth="1"/>
    <col min="10762" max="11008" width="8.6640625" style="321"/>
    <col min="11009" max="11010" width="2.6640625" style="321" customWidth="1"/>
    <col min="11011" max="11011" width="16.75" style="321" customWidth="1"/>
    <col min="11012" max="11012" width="1.83203125" style="321" customWidth="1"/>
    <col min="11013" max="11013" width="13.5" style="321" customWidth="1"/>
    <col min="11014" max="11014" width="20.08203125" style="321" customWidth="1"/>
    <col min="11015" max="11015" width="21" style="321" customWidth="1"/>
    <col min="11016" max="11016" width="2.1640625" style="321" customWidth="1"/>
    <col min="11017" max="11017" width="8.5" style="321" customWidth="1"/>
    <col min="11018" max="11264" width="8.6640625" style="321"/>
    <col min="11265" max="11266" width="2.6640625" style="321" customWidth="1"/>
    <col min="11267" max="11267" width="16.75" style="321" customWidth="1"/>
    <col min="11268" max="11268" width="1.83203125" style="321" customWidth="1"/>
    <col min="11269" max="11269" width="13.5" style="321" customWidth="1"/>
    <col min="11270" max="11270" width="20.08203125" style="321" customWidth="1"/>
    <col min="11271" max="11271" width="21" style="321" customWidth="1"/>
    <col min="11272" max="11272" width="2.1640625" style="321" customWidth="1"/>
    <col min="11273" max="11273" width="8.5" style="321" customWidth="1"/>
    <col min="11274" max="11520" width="8.6640625" style="321"/>
    <col min="11521" max="11522" width="2.6640625" style="321" customWidth="1"/>
    <col min="11523" max="11523" width="16.75" style="321" customWidth="1"/>
    <col min="11524" max="11524" width="1.83203125" style="321" customWidth="1"/>
    <col min="11525" max="11525" width="13.5" style="321" customWidth="1"/>
    <col min="11526" max="11526" width="20.08203125" style="321" customWidth="1"/>
    <col min="11527" max="11527" width="21" style="321" customWidth="1"/>
    <col min="11528" max="11528" width="2.1640625" style="321" customWidth="1"/>
    <col min="11529" max="11529" width="8.5" style="321" customWidth="1"/>
    <col min="11530" max="11776" width="8.6640625" style="321"/>
    <col min="11777" max="11778" width="2.6640625" style="321" customWidth="1"/>
    <col min="11779" max="11779" width="16.75" style="321" customWidth="1"/>
    <col min="11780" max="11780" width="1.83203125" style="321" customWidth="1"/>
    <col min="11781" max="11781" width="13.5" style="321" customWidth="1"/>
    <col min="11782" max="11782" width="20.08203125" style="321" customWidth="1"/>
    <col min="11783" max="11783" width="21" style="321" customWidth="1"/>
    <col min="11784" max="11784" width="2.1640625" style="321" customWidth="1"/>
    <col min="11785" max="11785" width="8.5" style="321" customWidth="1"/>
    <col min="11786" max="12032" width="8.6640625" style="321"/>
    <col min="12033" max="12034" width="2.6640625" style="321" customWidth="1"/>
    <col min="12035" max="12035" width="16.75" style="321" customWidth="1"/>
    <col min="12036" max="12036" width="1.83203125" style="321" customWidth="1"/>
    <col min="12037" max="12037" width="13.5" style="321" customWidth="1"/>
    <col min="12038" max="12038" width="20.08203125" style="321" customWidth="1"/>
    <col min="12039" max="12039" width="21" style="321" customWidth="1"/>
    <col min="12040" max="12040" width="2.1640625" style="321" customWidth="1"/>
    <col min="12041" max="12041" width="8.5" style="321" customWidth="1"/>
    <col min="12042" max="12288" width="8.6640625" style="321"/>
    <col min="12289" max="12290" width="2.6640625" style="321" customWidth="1"/>
    <col min="12291" max="12291" width="16.75" style="321" customWidth="1"/>
    <col min="12292" max="12292" width="1.83203125" style="321" customWidth="1"/>
    <col min="12293" max="12293" width="13.5" style="321" customWidth="1"/>
    <col min="12294" max="12294" width="20.08203125" style="321" customWidth="1"/>
    <col min="12295" max="12295" width="21" style="321" customWidth="1"/>
    <col min="12296" max="12296" width="2.1640625" style="321" customWidth="1"/>
    <col min="12297" max="12297" width="8.5" style="321" customWidth="1"/>
    <col min="12298" max="12544" width="8.6640625" style="321"/>
    <col min="12545" max="12546" width="2.6640625" style="321" customWidth="1"/>
    <col min="12547" max="12547" width="16.75" style="321" customWidth="1"/>
    <col min="12548" max="12548" width="1.83203125" style="321" customWidth="1"/>
    <col min="12549" max="12549" width="13.5" style="321" customWidth="1"/>
    <col min="12550" max="12550" width="20.08203125" style="321" customWidth="1"/>
    <col min="12551" max="12551" width="21" style="321" customWidth="1"/>
    <col min="12552" max="12552" width="2.1640625" style="321" customWidth="1"/>
    <col min="12553" max="12553" width="8.5" style="321" customWidth="1"/>
    <col min="12554" max="12800" width="8.6640625" style="321"/>
    <col min="12801" max="12802" width="2.6640625" style="321" customWidth="1"/>
    <col min="12803" max="12803" width="16.75" style="321" customWidth="1"/>
    <col min="12804" max="12804" width="1.83203125" style="321" customWidth="1"/>
    <col min="12805" max="12805" width="13.5" style="321" customWidth="1"/>
    <col min="12806" max="12806" width="20.08203125" style="321" customWidth="1"/>
    <col min="12807" max="12807" width="21" style="321" customWidth="1"/>
    <col min="12808" max="12808" width="2.1640625" style="321" customWidth="1"/>
    <col min="12809" max="12809" width="8.5" style="321" customWidth="1"/>
    <col min="12810" max="13056" width="8.6640625" style="321"/>
    <col min="13057" max="13058" width="2.6640625" style="321" customWidth="1"/>
    <col min="13059" max="13059" width="16.75" style="321" customWidth="1"/>
    <col min="13060" max="13060" width="1.83203125" style="321" customWidth="1"/>
    <col min="13061" max="13061" width="13.5" style="321" customWidth="1"/>
    <col min="13062" max="13062" width="20.08203125" style="321" customWidth="1"/>
    <col min="13063" max="13063" width="21" style="321" customWidth="1"/>
    <col min="13064" max="13064" width="2.1640625" style="321" customWidth="1"/>
    <col min="13065" max="13065" width="8.5" style="321" customWidth="1"/>
    <col min="13066" max="13312" width="8.6640625" style="321"/>
    <col min="13313" max="13314" width="2.6640625" style="321" customWidth="1"/>
    <col min="13315" max="13315" width="16.75" style="321" customWidth="1"/>
    <col min="13316" max="13316" width="1.83203125" style="321" customWidth="1"/>
    <col min="13317" max="13317" width="13.5" style="321" customWidth="1"/>
    <col min="13318" max="13318" width="20.08203125" style="321" customWidth="1"/>
    <col min="13319" max="13319" width="21" style="321" customWidth="1"/>
    <col min="13320" max="13320" width="2.1640625" style="321" customWidth="1"/>
    <col min="13321" max="13321" width="8.5" style="321" customWidth="1"/>
    <col min="13322" max="13568" width="8.6640625" style="321"/>
    <col min="13569" max="13570" width="2.6640625" style="321" customWidth="1"/>
    <col min="13571" max="13571" width="16.75" style="321" customWidth="1"/>
    <col min="13572" max="13572" width="1.83203125" style="321" customWidth="1"/>
    <col min="13573" max="13573" width="13.5" style="321" customWidth="1"/>
    <col min="13574" max="13574" width="20.08203125" style="321" customWidth="1"/>
    <col min="13575" max="13575" width="21" style="321" customWidth="1"/>
    <col min="13576" max="13576" width="2.1640625" style="321" customWidth="1"/>
    <col min="13577" max="13577" width="8.5" style="321" customWidth="1"/>
    <col min="13578" max="13824" width="8.6640625" style="321"/>
    <col min="13825" max="13826" width="2.6640625" style="321" customWidth="1"/>
    <col min="13827" max="13827" width="16.75" style="321" customWidth="1"/>
    <col min="13828" max="13828" width="1.83203125" style="321" customWidth="1"/>
    <col min="13829" max="13829" width="13.5" style="321" customWidth="1"/>
    <col min="13830" max="13830" width="20.08203125" style="321" customWidth="1"/>
    <col min="13831" max="13831" width="21" style="321" customWidth="1"/>
    <col min="13832" max="13832" width="2.1640625" style="321" customWidth="1"/>
    <col min="13833" max="13833" width="8.5" style="321" customWidth="1"/>
    <col min="13834" max="14080" width="8.6640625" style="321"/>
    <col min="14081" max="14082" width="2.6640625" style="321" customWidth="1"/>
    <col min="14083" max="14083" width="16.75" style="321" customWidth="1"/>
    <col min="14084" max="14084" width="1.83203125" style="321" customWidth="1"/>
    <col min="14085" max="14085" width="13.5" style="321" customWidth="1"/>
    <col min="14086" max="14086" width="20.08203125" style="321" customWidth="1"/>
    <col min="14087" max="14087" width="21" style="321" customWidth="1"/>
    <col min="14088" max="14088" width="2.1640625" style="321" customWidth="1"/>
    <col min="14089" max="14089" width="8.5" style="321" customWidth="1"/>
    <col min="14090" max="14336" width="8.6640625" style="321"/>
    <col min="14337" max="14338" width="2.6640625" style="321" customWidth="1"/>
    <col min="14339" max="14339" width="16.75" style="321" customWidth="1"/>
    <col min="14340" max="14340" width="1.83203125" style="321" customWidth="1"/>
    <col min="14341" max="14341" width="13.5" style="321" customWidth="1"/>
    <col min="14342" max="14342" width="20.08203125" style="321" customWidth="1"/>
    <col min="14343" max="14343" width="21" style="321" customWidth="1"/>
    <col min="14344" max="14344" width="2.1640625" style="321" customWidth="1"/>
    <col min="14345" max="14345" width="8.5" style="321" customWidth="1"/>
    <col min="14346" max="14592" width="8.6640625" style="321"/>
    <col min="14593" max="14594" width="2.6640625" style="321" customWidth="1"/>
    <col min="14595" max="14595" width="16.75" style="321" customWidth="1"/>
    <col min="14596" max="14596" width="1.83203125" style="321" customWidth="1"/>
    <col min="14597" max="14597" width="13.5" style="321" customWidth="1"/>
    <col min="14598" max="14598" width="20.08203125" style="321" customWidth="1"/>
    <col min="14599" max="14599" width="21" style="321" customWidth="1"/>
    <col min="14600" max="14600" width="2.1640625" style="321" customWidth="1"/>
    <col min="14601" max="14601" width="8.5" style="321" customWidth="1"/>
    <col min="14602" max="14848" width="8.6640625" style="321"/>
    <col min="14849" max="14850" width="2.6640625" style="321" customWidth="1"/>
    <col min="14851" max="14851" width="16.75" style="321" customWidth="1"/>
    <col min="14852" max="14852" width="1.83203125" style="321" customWidth="1"/>
    <col min="14853" max="14853" width="13.5" style="321" customWidth="1"/>
    <col min="14854" max="14854" width="20.08203125" style="321" customWidth="1"/>
    <col min="14855" max="14855" width="21" style="321" customWidth="1"/>
    <col min="14856" max="14856" width="2.1640625" style="321" customWidth="1"/>
    <col min="14857" max="14857" width="8.5" style="321" customWidth="1"/>
    <col min="14858" max="15104" width="8.6640625" style="321"/>
    <col min="15105" max="15106" width="2.6640625" style="321" customWidth="1"/>
    <col min="15107" max="15107" width="16.75" style="321" customWidth="1"/>
    <col min="15108" max="15108" width="1.83203125" style="321" customWidth="1"/>
    <col min="15109" max="15109" width="13.5" style="321" customWidth="1"/>
    <col min="15110" max="15110" width="20.08203125" style="321" customWidth="1"/>
    <col min="15111" max="15111" width="21" style="321" customWidth="1"/>
    <col min="15112" max="15112" width="2.1640625" style="321" customWidth="1"/>
    <col min="15113" max="15113" width="8.5" style="321" customWidth="1"/>
    <col min="15114" max="15360" width="8.6640625" style="321"/>
    <col min="15361" max="15362" width="2.6640625" style="321" customWidth="1"/>
    <col min="15363" max="15363" width="16.75" style="321" customWidth="1"/>
    <col min="15364" max="15364" width="1.83203125" style="321" customWidth="1"/>
    <col min="15365" max="15365" width="13.5" style="321" customWidth="1"/>
    <col min="15366" max="15366" width="20.08203125" style="321" customWidth="1"/>
    <col min="15367" max="15367" width="21" style="321" customWidth="1"/>
    <col min="15368" max="15368" width="2.1640625" style="321" customWidth="1"/>
    <col min="15369" max="15369" width="8.5" style="321" customWidth="1"/>
    <col min="15370" max="15616" width="8.6640625" style="321"/>
    <col min="15617" max="15618" width="2.6640625" style="321" customWidth="1"/>
    <col min="15619" max="15619" width="16.75" style="321" customWidth="1"/>
    <col min="15620" max="15620" width="1.83203125" style="321" customWidth="1"/>
    <col min="15621" max="15621" width="13.5" style="321" customWidth="1"/>
    <col min="15622" max="15622" width="20.08203125" style="321" customWidth="1"/>
    <col min="15623" max="15623" width="21" style="321" customWidth="1"/>
    <col min="15624" max="15624" width="2.1640625" style="321" customWidth="1"/>
    <col min="15625" max="15625" width="8.5" style="321" customWidth="1"/>
    <col min="15626" max="15872" width="8.6640625" style="321"/>
    <col min="15873" max="15874" width="2.6640625" style="321" customWidth="1"/>
    <col min="15875" max="15875" width="16.75" style="321" customWidth="1"/>
    <col min="15876" max="15876" width="1.83203125" style="321" customWidth="1"/>
    <col min="15877" max="15877" width="13.5" style="321" customWidth="1"/>
    <col min="15878" max="15878" width="20.08203125" style="321" customWidth="1"/>
    <col min="15879" max="15879" width="21" style="321" customWidth="1"/>
    <col min="15880" max="15880" width="2.1640625" style="321" customWidth="1"/>
    <col min="15881" max="15881" width="8.5" style="321" customWidth="1"/>
    <col min="15882" max="16128" width="8.6640625" style="321"/>
    <col min="16129" max="16130" width="2.6640625" style="321" customWidth="1"/>
    <col min="16131" max="16131" width="16.75" style="321" customWidth="1"/>
    <col min="16132" max="16132" width="1.83203125" style="321" customWidth="1"/>
    <col min="16133" max="16133" width="13.5" style="321" customWidth="1"/>
    <col min="16134" max="16134" width="20.08203125" style="321" customWidth="1"/>
    <col min="16135" max="16135" width="21" style="321" customWidth="1"/>
    <col min="16136" max="16136" width="2.1640625" style="321" customWidth="1"/>
    <col min="16137" max="16137" width="8.5" style="321" customWidth="1"/>
    <col min="16138" max="16384" width="8.6640625" style="321"/>
  </cols>
  <sheetData>
    <row r="1" spans="1:9">
      <c r="A1" s="906" t="s">
        <v>267</v>
      </c>
      <c r="B1" s="906"/>
      <c r="C1" s="906"/>
      <c r="D1" s="318"/>
      <c r="E1" s="319"/>
      <c r="F1" s="318"/>
      <c r="G1" s="318"/>
      <c r="H1" s="318"/>
      <c r="I1" s="320"/>
    </row>
    <row r="2" spans="1:9" ht="21">
      <c r="A2" s="907" t="s">
        <v>268</v>
      </c>
      <c r="B2" s="907"/>
      <c r="C2" s="907"/>
      <c r="D2" s="907"/>
      <c r="E2" s="907"/>
      <c r="F2" s="907"/>
      <c r="G2" s="907"/>
      <c r="H2" s="907"/>
      <c r="I2" s="320"/>
    </row>
    <row r="3" spans="1:9">
      <c r="A3" s="318"/>
      <c r="B3" s="318"/>
      <c r="C3" s="318"/>
      <c r="D3" s="318"/>
      <c r="E3" s="319"/>
      <c r="F3" s="318"/>
      <c r="G3" s="318"/>
      <c r="H3" s="318"/>
      <c r="I3" s="320"/>
    </row>
    <row r="4" spans="1:9" ht="24.75" customHeight="1">
      <c r="A4" s="322"/>
      <c r="B4" s="322"/>
      <c r="C4" s="322"/>
      <c r="D4" s="322"/>
      <c r="E4" s="323"/>
      <c r="F4" s="322"/>
      <c r="G4" s="908" t="s">
        <v>269</v>
      </c>
      <c r="H4" s="908"/>
      <c r="I4" s="908"/>
    </row>
    <row r="5" spans="1:9">
      <c r="A5" s="322"/>
      <c r="B5" s="322"/>
      <c r="C5" s="322"/>
      <c r="D5" s="322"/>
      <c r="E5" s="323"/>
      <c r="F5" s="322"/>
      <c r="G5" s="322"/>
      <c r="H5" s="322"/>
      <c r="I5" s="320"/>
    </row>
    <row r="6" spans="1:9">
      <c r="A6" s="322"/>
      <c r="B6" s="322"/>
      <c r="C6" s="322" t="s">
        <v>270</v>
      </c>
      <c r="D6" s="322"/>
      <c r="E6" s="323"/>
      <c r="F6" s="322"/>
      <c r="G6" s="322"/>
      <c r="H6" s="322"/>
      <c r="I6" s="320"/>
    </row>
    <row r="7" spans="1:9">
      <c r="A7" s="322"/>
      <c r="B7" s="322"/>
      <c r="C7" s="322"/>
      <c r="D7" s="322"/>
      <c r="E7" s="323"/>
      <c r="F7" s="322"/>
      <c r="G7" s="322"/>
      <c r="H7" s="322"/>
      <c r="I7" s="320"/>
    </row>
    <row r="8" spans="1:9" ht="30.75" customHeight="1">
      <c r="A8" s="322"/>
      <c r="B8" s="322"/>
      <c r="C8" s="322"/>
      <c r="D8" s="322"/>
      <c r="E8" s="323"/>
      <c r="F8" s="324" t="s">
        <v>271</v>
      </c>
      <c r="G8" s="908"/>
      <c r="H8" s="908"/>
      <c r="I8" s="320"/>
    </row>
    <row r="9" spans="1:9" ht="28.5" customHeight="1">
      <c r="A9" s="322"/>
      <c r="B9" s="322"/>
      <c r="C9" s="322"/>
      <c r="D9" s="322"/>
      <c r="E9" s="323"/>
      <c r="F9" s="324" t="s">
        <v>272</v>
      </c>
      <c r="G9" s="909" t="s">
        <v>273</v>
      </c>
      <c r="H9" s="909"/>
      <c r="I9" s="320"/>
    </row>
    <row r="10" spans="1:9">
      <c r="A10" s="322"/>
      <c r="B10" s="322"/>
      <c r="C10" s="322"/>
      <c r="D10" s="322"/>
      <c r="E10" s="323"/>
      <c r="F10" s="322"/>
      <c r="G10" s="322"/>
      <c r="H10" s="322"/>
      <c r="I10" s="320"/>
    </row>
    <row r="11" spans="1:9">
      <c r="A11" s="322"/>
      <c r="B11" s="322"/>
      <c r="C11" s="322"/>
      <c r="D11" s="322"/>
      <c r="E11" s="323"/>
      <c r="F11" s="322"/>
      <c r="G11" s="322"/>
      <c r="H11" s="322"/>
      <c r="I11" s="320"/>
    </row>
    <row r="12" spans="1:9">
      <c r="A12" s="322"/>
      <c r="B12" s="322"/>
      <c r="C12" s="322" t="s">
        <v>274</v>
      </c>
      <c r="D12" s="322"/>
      <c r="E12" s="323"/>
      <c r="F12" s="322"/>
      <c r="G12" s="322"/>
      <c r="H12" s="322"/>
      <c r="I12" s="320"/>
    </row>
    <row r="13" spans="1:9">
      <c r="A13" s="322"/>
      <c r="B13" s="322"/>
      <c r="C13" s="322"/>
      <c r="D13" s="322"/>
      <c r="E13" s="323"/>
      <c r="F13" s="322"/>
      <c r="G13" s="322"/>
      <c r="H13" s="322"/>
      <c r="I13" s="320"/>
    </row>
    <row r="14" spans="1:9" ht="34.5" customHeight="1">
      <c r="A14" s="322"/>
      <c r="B14" s="322"/>
      <c r="C14" s="325" t="s">
        <v>238</v>
      </c>
      <c r="D14" s="903"/>
      <c r="E14" s="904"/>
      <c r="F14" s="904"/>
      <c r="G14" s="905"/>
      <c r="H14" s="322"/>
      <c r="I14" s="320"/>
    </row>
    <row r="15" spans="1:9" ht="34.5" customHeight="1">
      <c r="A15" s="322"/>
      <c r="B15" s="322"/>
      <c r="C15" s="325" t="s">
        <v>275</v>
      </c>
      <c r="D15" s="903" t="s">
        <v>276</v>
      </c>
      <c r="E15" s="904"/>
      <c r="F15" s="904"/>
      <c r="G15" s="905"/>
      <c r="H15" s="322"/>
      <c r="I15" s="320"/>
    </row>
    <row r="16" spans="1:9" ht="34.5" customHeight="1" thickBot="1">
      <c r="A16" s="322"/>
      <c r="B16" s="322"/>
      <c r="C16" s="326" t="s">
        <v>277</v>
      </c>
      <c r="D16" s="912"/>
      <c r="E16" s="912"/>
      <c r="F16" s="912"/>
      <c r="G16" s="912"/>
      <c r="H16" s="322"/>
      <c r="I16" s="320"/>
    </row>
    <row r="17" spans="1:9" ht="34.5" customHeight="1" thickTop="1">
      <c r="A17" s="322"/>
      <c r="B17" s="322"/>
      <c r="C17" s="327" t="s">
        <v>278</v>
      </c>
      <c r="D17" s="913"/>
      <c r="E17" s="913"/>
      <c r="F17" s="913"/>
      <c r="G17" s="913"/>
      <c r="H17" s="322"/>
      <c r="I17" s="320"/>
    </row>
    <row r="18" spans="1:9" ht="34.5" customHeight="1">
      <c r="A18" s="322"/>
      <c r="B18" s="322"/>
      <c r="C18" s="325" t="s">
        <v>279</v>
      </c>
      <c r="D18" s="911"/>
      <c r="E18" s="911"/>
      <c r="F18" s="911"/>
      <c r="G18" s="911"/>
      <c r="H18" s="322"/>
      <c r="I18" s="320"/>
    </row>
    <row r="19" spans="1:9" ht="71.25" customHeight="1">
      <c r="A19" s="322"/>
      <c r="B19" s="322"/>
      <c r="C19" s="328" t="s">
        <v>280</v>
      </c>
      <c r="D19" s="911"/>
      <c r="E19" s="911"/>
      <c r="F19" s="911"/>
      <c r="G19" s="911"/>
      <c r="H19" s="322"/>
      <c r="I19" s="320"/>
    </row>
    <row r="20" spans="1:9" ht="34.5" customHeight="1">
      <c r="A20" s="322"/>
      <c r="B20" s="322"/>
      <c r="C20" s="325" t="s">
        <v>281</v>
      </c>
      <c r="D20" s="911" t="s">
        <v>282</v>
      </c>
      <c r="E20" s="911"/>
      <c r="F20" s="911"/>
      <c r="G20" s="911"/>
      <c r="H20" s="322"/>
      <c r="I20" s="320"/>
    </row>
    <row r="21" spans="1:9" ht="51" customHeight="1">
      <c r="A21" s="322"/>
      <c r="B21" s="322"/>
      <c r="C21" s="325" t="s">
        <v>283</v>
      </c>
      <c r="D21" s="910" t="s">
        <v>284</v>
      </c>
      <c r="E21" s="910"/>
      <c r="F21" s="910"/>
      <c r="G21" s="910"/>
      <c r="H21" s="322"/>
      <c r="I21" s="320"/>
    </row>
    <row r="22" spans="1:9" ht="86.25" customHeight="1">
      <c r="A22" s="322"/>
      <c r="B22" s="322"/>
      <c r="C22" s="329" t="s">
        <v>285</v>
      </c>
      <c r="D22" s="911"/>
      <c r="E22" s="911"/>
      <c r="F22" s="911"/>
      <c r="G22" s="911"/>
      <c r="H22" s="322"/>
      <c r="I22" s="320"/>
    </row>
    <row r="23" spans="1:9">
      <c r="A23" s="322"/>
      <c r="B23" s="322"/>
      <c r="C23" s="322"/>
      <c r="D23" s="322"/>
      <c r="E23" s="323"/>
      <c r="F23" s="322"/>
      <c r="G23" s="322"/>
      <c r="H23" s="322"/>
      <c r="I23" s="320"/>
    </row>
    <row r="24" spans="1:9">
      <c r="A24" s="322"/>
      <c r="B24" s="322"/>
      <c r="C24" s="322"/>
      <c r="D24" s="322"/>
      <c r="E24" s="323"/>
      <c r="F24" s="322"/>
      <c r="G24" s="322"/>
      <c r="H24" s="322"/>
      <c r="I24" s="320"/>
    </row>
    <row r="25" spans="1:9">
      <c r="A25" s="322"/>
      <c r="B25" s="322"/>
      <c r="C25" s="322"/>
      <c r="D25" s="322"/>
      <c r="E25" s="323"/>
      <c r="F25" s="322"/>
      <c r="G25" s="322"/>
      <c r="H25" s="322"/>
      <c r="I25" s="320"/>
    </row>
    <row r="26" spans="1:9">
      <c r="A26" s="322"/>
      <c r="B26" s="322"/>
      <c r="C26" s="322"/>
      <c r="D26" s="322"/>
      <c r="E26" s="323"/>
      <c r="F26" s="322"/>
      <c r="G26" s="322"/>
      <c r="H26" s="322"/>
      <c r="I26" s="320"/>
    </row>
    <row r="27" spans="1:9">
      <c r="A27" s="322"/>
      <c r="B27" s="322"/>
      <c r="C27" s="322"/>
      <c r="D27" s="322"/>
      <c r="E27" s="323"/>
      <c r="F27" s="322"/>
      <c r="G27" s="322"/>
      <c r="H27" s="322"/>
      <c r="I27" s="320"/>
    </row>
    <row r="28" spans="1:9">
      <c r="A28" s="318"/>
      <c r="B28" s="318"/>
      <c r="C28" s="318"/>
      <c r="D28" s="318"/>
      <c r="E28" s="319"/>
      <c r="F28" s="318"/>
      <c r="G28" s="318"/>
      <c r="H28" s="318"/>
      <c r="I28" s="320"/>
    </row>
    <row r="29" spans="1:9">
      <c r="A29" s="318"/>
      <c r="B29" s="318"/>
      <c r="C29" s="318"/>
      <c r="D29" s="318"/>
      <c r="E29" s="319"/>
      <c r="F29" s="318"/>
      <c r="G29" s="318"/>
      <c r="H29" s="318"/>
      <c r="I29" s="320"/>
    </row>
    <row r="30" spans="1:9">
      <c r="A30" s="318"/>
      <c r="B30" s="318"/>
      <c r="C30" s="318"/>
      <c r="D30" s="318"/>
      <c r="E30" s="319"/>
      <c r="F30" s="318"/>
      <c r="G30" s="318"/>
      <c r="H30" s="318"/>
      <c r="I30" s="320"/>
    </row>
    <row r="31" spans="1:9">
      <c r="A31" s="318"/>
      <c r="B31" s="318"/>
      <c r="C31" s="318"/>
      <c r="D31" s="318"/>
      <c r="E31" s="319"/>
      <c r="F31" s="318"/>
      <c r="G31" s="318"/>
      <c r="H31" s="318"/>
      <c r="I31" s="320"/>
    </row>
    <row r="32" spans="1:9">
      <c r="A32" s="318"/>
      <c r="B32" s="318"/>
      <c r="C32" s="318"/>
      <c r="D32" s="318"/>
      <c r="E32" s="319"/>
      <c r="F32" s="318"/>
      <c r="G32" s="318"/>
      <c r="H32" s="318"/>
      <c r="I32" s="320"/>
    </row>
    <row r="33" spans="1:9">
      <c r="A33" s="318"/>
      <c r="B33" s="318"/>
      <c r="C33" s="318"/>
      <c r="D33" s="318"/>
      <c r="E33" s="319"/>
      <c r="F33" s="318"/>
      <c r="G33" s="318"/>
      <c r="H33" s="318"/>
      <c r="I33" s="320"/>
    </row>
  </sheetData>
  <mergeCells count="14">
    <mergeCell ref="D21:G21"/>
    <mergeCell ref="D22:G22"/>
    <mergeCell ref="D15:G15"/>
    <mergeCell ref="D16:G16"/>
    <mergeCell ref="D17:G17"/>
    <mergeCell ref="D18:G18"/>
    <mergeCell ref="D19:G19"/>
    <mergeCell ref="D20:G20"/>
    <mergeCell ref="D14:G14"/>
    <mergeCell ref="A1:C1"/>
    <mergeCell ref="A2:H2"/>
    <mergeCell ref="G4:I4"/>
    <mergeCell ref="G8:H8"/>
    <mergeCell ref="G9:H9"/>
  </mergeCells>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FBE3-5923-4F81-A2C2-B4EEF0E721D1}">
  <dimension ref="A1:DH88"/>
  <sheetViews>
    <sheetView view="pageBreakPreview" topLeftCell="A6" zoomScale="40" zoomScaleNormal="40" zoomScaleSheetLayoutView="40" workbookViewId="0">
      <selection activeCell="AJ27" sqref="AJ26:AN27"/>
    </sheetView>
  </sheetViews>
  <sheetFormatPr defaultColWidth="8.25" defaultRowHeight="21" customHeight="1"/>
  <cols>
    <col min="1" max="1" width="3.4140625" style="150" customWidth="1"/>
    <col min="2" max="2" width="2.75" style="150" customWidth="1"/>
    <col min="3" max="3" width="4.9140625" style="150" customWidth="1"/>
    <col min="4" max="7" width="3.1640625" style="151" customWidth="1"/>
    <col min="8" max="64" width="3.1640625" style="150" customWidth="1"/>
    <col min="65" max="65" width="3.08203125" style="150" customWidth="1"/>
    <col min="66" max="68" width="3" style="150" customWidth="1"/>
    <col min="69" max="76" width="3.08203125" style="150" customWidth="1"/>
    <col min="77" max="78" width="7" style="150" customWidth="1"/>
    <col min="79" max="80" width="2.4140625" style="150" customWidth="1"/>
    <col min="81" max="16384" width="8.25" style="150"/>
  </cols>
  <sheetData>
    <row r="1" spans="1:112" ht="21" customHeight="1">
      <c r="A1" s="150" t="s">
        <v>175</v>
      </c>
      <c r="B1" s="151"/>
      <c r="C1" s="151"/>
      <c r="G1" s="150"/>
      <c r="W1" s="150" t="s">
        <v>176</v>
      </c>
      <c r="AK1" s="152"/>
      <c r="AO1" s="153"/>
      <c r="AZ1" s="153"/>
      <c r="BA1" s="153"/>
      <c r="BB1" s="153"/>
      <c r="BC1" s="153"/>
      <c r="BD1" s="153"/>
      <c r="BE1" s="153"/>
      <c r="BF1" s="153"/>
      <c r="BG1" s="153"/>
      <c r="BH1" s="153"/>
      <c r="BI1" s="153"/>
      <c r="BJ1" s="153"/>
      <c r="BK1" s="153"/>
      <c r="BL1" s="153"/>
      <c r="BM1" s="153"/>
      <c r="BN1" s="153"/>
      <c r="BO1" s="153"/>
      <c r="BP1" s="153"/>
      <c r="BQ1" s="153"/>
      <c r="BR1" s="153"/>
      <c r="BS1" s="152"/>
      <c r="BT1" s="152"/>
      <c r="BU1" s="152"/>
      <c r="BV1" s="152"/>
      <c r="BW1" s="152"/>
      <c r="BX1" s="152"/>
      <c r="BY1" s="152"/>
      <c r="BZ1" s="152"/>
      <c r="CA1" s="152"/>
      <c r="CB1" s="152"/>
      <c r="CC1" s="152"/>
      <c r="CD1" s="152"/>
      <c r="CE1" s="152"/>
    </row>
    <row r="2" spans="1:112" ht="21" customHeight="1">
      <c r="B2" s="151"/>
      <c r="C2" s="151"/>
      <c r="G2" s="150"/>
      <c r="Y2" s="150">
        <v>-1</v>
      </c>
      <c r="AO2" s="347" t="s">
        <v>177</v>
      </c>
      <c r="AP2" s="347"/>
      <c r="AQ2" s="347"/>
      <c r="AR2" s="347"/>
      <c r="AS2" s="347"/>
      <c r="AT2" s="347"/>
      <c r="AU2" s="347"/>
      <c r="AV2" s="347"/>
      <c r="AW2" s="348"/>
      <c r="AX2" s="349"/>
      <c r="AY2" s="349"/>
      <c r="AZ2" s="349"/>
      <c r="BA2" s="349"/>
      <c r="BB2" s="349"/>
      <c r="BC2" s="349"/>
      <c r="BD2" s="349"/>
      <c r="BE2" s="349"/>
      <c r="BF2" s="349"/>
      <c r="BG2" s="349"/>
      <c r="BH2" s="349"/>
      <c r="BI2" s="349"/>
      <c r="BJ2" s="349"/>
      <c r="BK2" s="349"/>
      <c r="BL2" s="349"/>
      <c r="BM2" s="349"/>
      <c r="BN2" s="349"/>
      <c r="BO2" s="349"/>
      <c r="BP2" s="349"/>
      <c r="BQ2" s="349"/>
      <c r="BR2" s="350"/>
      <c r="BS2" s="154"/>
      <c r="BT2" s="154"/>
      <c r="BU2" s="154"/>
      <c r="BV2" s="154"/>
      <c r="BW2" s="154"/>
      <c r="BX2" s="154"/>
      <c r="BY2" s="154"/>
      <c r="CA2" s="154"/>
      <c r="CB2" s="154"/>
      <c r="CC2" s="154"/>
      <c r="CD2" s="154"/>
      <c r="CE2" s="154"/>
    </row>
    <row r="3" spans="1:112" ht="21" customHeight="1">
      <c r="B3" s="151"/>
      <c r="C3" s="151"/>
      <c r="G3" s="150"/>
      <c r="AO3" s="347" t="s">
        <v>178</v>
      </c>
      <c r="AP3" s="347"/>
      <c r="AQ3" s="347"/>
      <c r="AR3" s="347"/>
      <c r="AS3" s="347"/>
      <c r="AT3" s="347"/>
      <c r="AU3" s="347"/>
      <c r="AV3" s="347"/>
      <c r="AW3" s="351"/>
      <c r="AX3" s="351"/>
      <c r="AY3" s="351"/>
      <c r="AZ3" s="351"/>
      <c r="BA3" s="351"/>
      <c r="BB3" s="351"/>
      <c r="BC3" s="351"/>
      <c r="BD3" s="351"/>
      <c r="BE3" s="351"/>
      <c r="BF3" s="351"/>
      <c r="BG3" s="351"/>
      <c r="BH3" s="351"/>
      <c r="BI3" s="351"/>
      <c r="BJ3" s="351"/>
      <c r="BK3" s="352" t="s">
        <v>179</v>
      </c>
      <c r="BL3" s="353"/>
      <c r="BM3" s="353"/>
      <c r="BN3" s="354"/>
      <c r="BO3" s="355"/>
      <c r="BP3" s="356"/>
      <c r="BQ3" s="356"/>
      <c r="BR3" s="357"/>
      <c r="BS3" s="154"/>
      <c r="BT3" s="154"/>
      <c r="BU3" s="154"/>
      <c r="BV3" s="154"/>
      <c r="BW3" s="154"/>
      <c r="BX3" s="154"/>
      <c r="BY3" s="154"/>
      <c r="CA3" s="154"/>
      <c r="CB3" s="154"/>
      <c r="CC3" s="154"/>
      <c r="CD3" s="154"/>
      <c r="CE3" s="154"/>
    </row>
    <row r="4" spans="1:112" ht="21" customHeight="1">
      <c r="B4" s="151"/>
      <c r="C4" s="155"/>
      <c r="D4" s="366" t="s">
        <v>180</v>
      </c>
      <c r="E4" s="366"/>
      <c r="F4" s="366"/>
      <c r="G4" s="366"/>
      <c r="H4" s="366"/>
      <c r="I4" s="366"/>
      <c r="J4" s="366"/>
      <c r="K4" s="156"/>
      <c r="L4" s="156"/>
      <c r="M4" s="157"/>
      <c r="N4" s="157"/>
      <c r="O4" s="157"/>
      <c r="P4" s="157"/>
      <c r="Q4" s="157"/>
      <c r="R4" s="157"/>
      <c r="S4" s="157"/>
      <c r="T4" s="157"/>
      <c r="U4" s="158"/>
      <c r="V4" s="159"/>
      <c r="W4" s="160"/>
      <c r="X4" s="161"/>
      <c r="Y4" s="161"/>
      <c r="Z4" s="162" t="s">
        <v>181</v>
      </c>
      <c r="AA4" s="163"/>
      <c r="CA4" s="358"/>
      <c r="CB4" s="358"/>
      <c r="CC4" s="358"/>
      <c r="CD4" s="358"/>
      <c r="CE4" s="358"/>
      <c r="CF4" s="358"/>
      <c r="CG4" s="358"/>
      <c r="CH4" s="367"/>
      <c r="CI4" s="367"/>
      <c r="CJ4" s="367"/>
      <c r="CK4" s="367"/>
      <c r="CL4" s="358"/>
      <c r="CM4" s="358"/>
      <c r="CN4" s="358"/>
      <c r="CO4" s="358"/>
      <c r="CP4" s="358"/>
      <c r="CQ4" s="358"/>
      <c r="CR4" s="358"/>
      <c r="CS4" s="358"/>
      <c r="CT4" s="358"/>
      <c r="CU4" s="358"/>
      <c r="CV4" s="358"/>
      <c r="CW4" s="358"/>
      <c r="CX4" s="358"/>
      <c r="CY4" s="358"/>
      <c r="CZ4" s="358"/>
      <c r="DA4" s="358"/>
      <c r="DB4" s="358"/>
      <c r="DC4" s="358"/>
      <c r="DD4" s="358"/>
      <c r="DE4" s="358"/>
      <c r="DF4" s="358"/>
      <c r="DG4" s="358"/>
      <c r="DH4" s="358"/>
    </row>
    <row r="5" spans="1:112" ht="27.75" customHeight="1">
      <c r="B5" s="151"/>
      <c r="C5" s="155"/>
      <c r="D5" s="359"/>
      <c r="E5" s="359"/>
      <c r="F5" s="359"/>
      <c r="G5" s="360" t="s">
        <v>182</v>
      </c>
      <c r="H5" s="360"/>
      <c r="I5" s="360"/>
      <c r="J5" s="360"/>
      <c r="K5" s="360"/>
      <c r="L5" s="360"/>
      <c r="M5" s="360"/>
      <c r="N5" s="360"/>
      <c r="O5" s="360"/>
      <c r="P5" s="360"/>
      <c r="Q5" s="360"/>
      <c r="R5" s="360"/>
      <c r="S5" s="360"/>
      <c r="T5" s="361"/>
      <c r="U5" s="158"/>
      <c r="V5" s="158"/>
      <c r="W5" s="160"/>
      <c r="X5" s="161"/>
      <c r="Y5" s="161"/>
      <c r="Z5" s="362"/>
      <c r="AA5" s="360"/>
      <c r="AB5" s="360"/>
      <c r="AC5" s="360"/>
      <c r="AD5" s="360"/>
      <c r="AE5" s="360"/>
      <c r="AF5" s="361"/>
      <c r="AG5" s="363" t="s">
        <v>183</v>
      </c>
      <c r="AH5" s="364"/>
      <c r="AI5" s="364"/>
      <c r="AJ5" s="365"/>
      <c r="AK5" s="362" t="s">
        <v>184</v>
      </c>
      <c r="AL5" s="360"/>
      <c r="AM5" s="360"/>
      <c r="AN5" s="361"/>
      <c r="AO5" s="362" t="s">
        <v>185</v>
      </c>
      <c r="AP5" s="360"/>
      <c r="AQ5" s="360"/>
      <c r="AR5" s="361"/>
      <c r="AS5" s="362" t="s">
        <v>186</v>
      </c>
      <c r="AT5" s="360"/>
      <c r="AU5" s="360"/>
      <c r="AV5" s="361"/>
      <c r="AW5" s="362" t="s">
        <v>187</v>
      </c>
      <c r="AX5" s="360"/>
      <c r="AY5" s="360"/>
      <c r="AZ5" s="361"/>
      <c r="BA5" s="362" t="s">
        <v>188</v>
      </c>
      <c r="BB5" s="360"/>
      <c r="BC5" s="360"/>
      <c r="BD5" s="361"/>
      <c r="BE5" s="362" t="s">
        <v>189</v>
      </c>
      <c r="BF5" s="360"/>
      <c r="BG5" s="361"/>
      <c r="BK5" s="164"/>
      <c r="BL5" s="164"/>
      <c r="BM5" s="164"/>
      <c r="BN5" s="164"/>
      <c r="BO5" s="165"/>
      <c r="BP5" s="166"/>
      <c r="BQ5" s="167"/>
      <c r="BR5" s="167"/>
      <c r="BS5" s="167"/>
      <c r="CA5" s="367"/>
      <c r="CB5" s="367"/>
      <c r="CC5" s="367"/>
      <c r="CD5" s="367"/>
      <c r="CE5" s="367"/>
      <c r="CF5" s="367"/>
      <c r="CG5" s="367"/>
      <c r="CH5" s="368"/>
      <c r="CI5" s="368"/>
      <c r="CJ5" s="368"/>
      <c r="CK5" s="368"/>
      <c r="CL5" s="368"/>
      <c r="CM5" s="368"/>
      <c r="CN5" s="368"/>
      <c r="CO5" s="368"/>
      <c r="CP5" s="368"/>
      <c r="CQ5" s="368"/>
      <c r="CR5" s="368"/>
      <c r="CS5" s="368"/>
      <c r="CT5" s="368"/>
      <c r="CU5" s="368"/>
      <c r="CV5" s="368"/>
      <c r="CW5" s="368"/>
      <c r="CX5" s="368"/>
      <c r="CY5" s="368"/>
      <c r="CZ5" s="368"/>
      <c r="DA5" s="368"/>
      <c r="DB5" s="368"/>
      <c r="DC5" s="368"/>
      <c r="DD5" s="368"/>
      <c r="DE5" s="368"/>
      <c r="DF5" s="369"/>
      <c r="DG5" s="369"/>
      <c r="DH5" s="369"/>
    </row>
    <row r="6" spans="1:112" ht="21" customHeight="1">
      <c r="B6" s="151"/>
      <c r="C6" s="155"/>
      <c r="D6" s="359"/>
      <c r="E6" s="359"/>
      <c r="F6" s="359"/>
      <c r="G6" s="360" t="s">
        <v>190</v>
      </c>
      <c r="H6" s="360"/>
      <c r="I6" s="360"/>
      <c r="J6" s="360"/>
      <c r="K6" s="360"/>
      <c r="L6" s="360"/>
      <c r="M6" s="360"/>
      <c r="N6" s="360"/>
      <c r="O6" s="360"/>
      <c r="P6" s="360"/>
      <c r="Q6" s="360"/>
      <c r="R6" s="360"/>
      <c r="S6" s="360"/>
      <c r="T6" s="361"/>
      <c r="U6" s="158"/>
      <c r="V6" s="158"/>
      <c r="W6" s="160"/>
      <c r="X6" s="161"/>
      <c r="Y6" s="161"/>
      <c r="Z6" s="370" t="s">
        <v>191</v>
      </c>
      <c r="AA6" s="371"/>
      <c r="AB6" s="371"/>
      <c r="AC6" s="371"/>
      <c r="AD6" s="371"/>
      <c r="AE6" s="371"/>
      <c r="AF6" s="372"/>
      <c r="AG6" s="373"/>
      <c r="AH6" s="374"/>
      <c r="AI6" s="374"/>
      <c r="AJ6" s="375"/>
      <c r="AK6" s="373"/>
      <c r="AL6" s="374"/>
      <c r="AM6" s="374"/>
      <c r="AN6" s="375"/>
      <c r="AO6" s="373"/>
      <c r="AP6" s="374"/>
      <c r="AQ6" s="374"/>
      <c r="AR6" s="375"/>
      <c r="AS6" s="373"/>
      <c r="AT6" s="374"/>
      <c r="AU6" s="374"/>
      <c r="AV6" s="375"/>
      <c r="AW6" s="373"/>
      <c r="AX6" s="374"/>
      <c r="AY6" s="374"/>
      <c r="AZ6" s="375"/>
      <c r="BA6" s="373"/>
      <c r="BB6" s="374"/>
      <c r="BC6" s="374"/>
      <c r="BD6" s="375"/>
      <c r="BE6" s="380">
        <f>SUM(AG6:BD6)</f>
        <v>0</v>
      </c>
      <c r="BF6" s="381"/>
      <c r="BG6" s="382"/>
      <c r="BL6" s="168"/>
      <c r="BM6" s="168"/>
      <c r="BN6" s="168"/>
      <c r="BW6" s="169"/>
      <c r="CC6" s="168"/>
      <c r="CD6" s="168"/>
      <c r="CE6" s="168"/>
      <c r="CL6" s="376"/>
      <c r="CM6" s="376"/>
      <c r="CN6" s="376"/>
      <c r="CO6" s="376"/>
      <c r="CP6" s="376"/>
      <c r="CQ6" s="376"/>
      <c r="CR6" s="376"/>
      <c r="CS6" s="376"/>
      <c r="CT6" s="368"/>
      <c r="CU6" s="368"/>
      <c r="CV6" s="368"/>
      <c r="CW6" s="368"/>
      <c r="CX6" s="368"/>
      <c r="CY6" s="368"/>
      <c r="CZ6" s="368"/>
      <c r="DA6" s="368"/>
      <c r="DB6" s="368"/>
      <c r="DC6" s="368"/>
      <c r="DD6" s="368"/>
      <c r="DE6" s="368"/>
      <c r="DF6" s="369"/>
      <c r="DG6" s="369"/>
      <c r="DH6" s="369"/>
    </row>
    <row r="7" spans="1:112" ht="21" customHeight="1">
      <c r="B7" s="151"/>
      <c r="C7" s="155"/>
      <c r="D7" s="359"/>
      <c r="E7" s="359"/>
      <c r="F7" s="359"/>
      <c r="G7" s="360" t="s">
        <v>192</v>
      </c>
      <c r="H7" s="360"/>
      <c r="I7" s="360"/>
      <c r="J7" s="360"/>
      <c r="K7" s="360"/>
      <c r="L7" s="360"/>
      <c r="M7" s="360"/>
      <c r="N7" s="360"/>
      <c r="O7" s="360"/>
      <c r="P7" s="360"/>
      <c r="Q7" s="360"/>
      <c r="R7" s="360"/>
      <c r="S7" s="360"/>
      <c r="T7" s="361"/>
      <c r="U7" s="170"/>
      <c r="V7" s="158"/>
      <c r="W7" s="160"/>
      <c r="X7" s="161"/>
      <c r="Y7" s="161"/>
      <c r="Z7" s="171" t="s">
        <v>193</v>
      </c>
      <c r="AA7" s="363" t="s">
        <v>194</v>
      </c>
      <c r="AB7" s="364"/>
      <c r="AC7" s="364"/>
      <c r="AD7" s="364"/>
      <c r="AE7" s="364"/>
      <c r="AF7" s="365"/>
      <c r="AG7" s="377"/>
      <c r="AH7" s="378"/>
      <c r="AI7" s="378"/>
      <c r="AJ7" s="379"/>
      <c r="AK7" s="377"/>
      <c r="AL7" s="378"/>
      <c r="AM7" s="378"/>
      <c r="AN7" s="379"/>
      <c r="AO7" s="377"/>
      <c r="AP7" s="378"/>
      <c r="AQ7" s="378"/>
      <c r="AR7" s="379"/>
      <c r="AS7" s="373"/>
      <c r="AT7" s="374"/>
      <c r="AU7" s="374"/>
      <c r="AV7" s="375"/>
      <c r="AW7" s="373"/>
      <c r="AX7" s="374"/>
      <c r="AY7" s="374"/>
      <c r="AZ7" s="375"/>
      <c r="BA7" s="373"/>
      <c r="BB7" s="374"/>
      <c r="BC7" s="374"/>
      <c r="BD7" s="375"/>
      <c r="BE7" s="380">
        <f>SUM(AG7:BD7)</f>
        <v>0</v>
      </c>
      <c r="BF7" s="381"/>
      <c r="BG7" s="382"/>
      <c r="CB7" s="358"/>
      <c r="CC7" s="358"/>
      <c r="CD7" s="358"/>
      <c r="CE7" s="358"/>
      <c r="CF7" s="358"/>
      <c r="CG7" s="358"/>
      <c r="CH7" s="358"/>
      <c r="CI7" s="384"/>
      <c r="CJ7" s="384"/>
      <c r="CK7" s="384"/>
      <c r="CL7" s="368"/>
      <c r="CM7" s="368"/>
      <c r="CN7" s="368"/>
      <c r="CO7" s="368"/>
      <c r="CP7" s="368"/>
      <c r="CQ7" s="368"/>
      <c r="CR7" s="368"/>
      <c r="CS7" s="368"/>
      <c r="CT7" s="368"/>
      <c r="CU7" s="368"/>
      <c r="CV7" s="368"/>
      <c r="CW7" s="368"/>
      <c r="CX7" s="368"/>
      <c r="CY7" s="368"/>
      <c r="CZ7" s="368"/>
      <c r="DA7" s="368"/>
      <c r="DB7" s="368"/>
      <c r="DC7" s="368"/>
      <c r="DD7" s="368"/>
      <c r="DE7" s="368"/>
      <c r="DF7" s="369"/>
      <c r="DG7" s="369"/>
      <c r="DH7" s="369"/>
    </row>
    <row r="8" spans="1:112" ht="21" customHeight="1">
      <c r="B8" s="161"/>
      <c r="C8" s="172"/>
      <c r="D8" s="157"/>
      <c r="E8" s="157"/>
      <c r="F8" s="157"/>
      <c r="G8" s="157"/>
      <c r="H8" s="157"/>
      <c r="I8" s="157"/>
      <c r="J8" s="157"/>
      <c r="K8" s="157"/>
      <c r="L8" s="173" t="str">
        <f>IF(COUNTIF(D5:F7,"○")&gt;1,"いずれか１つを選択してください。","")</f>
        <v/>
      </c>
      <c r="M8" s="157"/>
      <c r="N8" s="157"/>
      <c r="O8" s="157"/>
      <c r="P8" s="157"/>
      <c r="Q8" s="157"/>
      <c r="R8" s="157"/>
      <c r="S8" s="157"/>
      <c r="T8" s="157"/>
      <c r="U8" s="174"/>
      <c r="V8" s="174"/>
      <c r="W8" s="160"/>
      <c r="X8" s="161"/>
      <c r="Y8" s="161"/>
      <c r="Z8" s="363" t="s">
        <v>195</v>
      </c>
      <c r="AA8" s="364"/>
      <c r="AB8" s="364"/>
      <c r="AC8" s="364"/>
      <c r="AD8" s="364"/>
      <c r="AE8" s="364"/>
      <c r="AF8" s="365"/>
      <c r="AG8" s="373"/>
      <c r="AH8" s="374"/>
      <c r="AI8" s="374"/>
      <c r="AJ8" s="375"/>
      <c r="AK8" s="373"/>
      <c r="AL8" s="374"/>
      <c r="AM8" s="374"/>
      <c r="AN8" s="375"/>
      <c r="AO8" s="373"/>
      <c r="AP8" s="374"/>
      <c r="AQ8" s="374"/>
      <c r="AR8" s="375"/>
      <c r="AS8" s="373"/>
      <c r="AT8" s="374"/>
      <c r="AU8" s="374"/>
      <c r="AV8" s="375"/>
      <c r="AW8" s="373"/>
      <c r="AX8" s="374"/>
      <c r="AY8" s="374"/>
      <c r="AZ8" s="375"/>
      <c r="BA8" s="373"/>
      <c r="BB8" s="374"/>
      <c r="BC8" s="374"/>
      <c r="BD8" s="375"/>
      <c r="BE8" s="380">
        <f>SUM(AG8:BD8)</f>
        <v>0</v>
      </c>
      <c r="BF8" s="381"/>
      <c r="BG8" s="382"/>
      <c r="BU8" s="169"/>
      <c r="BW8" s="383"/>
      <c r="BX8" s="383"/>
      <c r="BY8" s="383"/>
      <c r="BZ8" s="383"/>
      <c r="CA8" s="383"/>
      <c r="CB8" s="387"/>
      <c r="CC8" s="387"/>
      <c r="CD8" s="387"/>
      <c r="CE8" s="387"/>
      <c r="CF8" s="387"/>
      <c r="CG8" s="387"/>
      <c r="CH8" s="387"/>
      <c r="CI8" s="384"/>
      <c r="CJ8" s="384"/>
      <c r="CK8" s="384"/>
      <c r="CL8" s="369"/>
      <c r="CM8" s="369"/>
      <c r="CN8" s="369"/>
      <c r="CO8" s="369"/>
      <c r="CP8" s="369"/>
      <c r="CQ8" s="369"/>
      <c r="CR8" s="369"/>
      <c r="CS8" s="369"/>
      <c r="CT8" s="369"/>
      <c r="CU8" s="369"/>
      <c r="CV8" s="369"/>
      <c r="CW8" s="369"/>
      <c r="CX8" s="369"/>
      <c r="CY8" s="369"/>
      <c r="CZ8" s="369"/>
      <c r="DA8" s="369"/>
      <c r="DB8" s="369"/>
      <c r="DC8" s="369"/>
      <c r="DD8" s="369"/>
      <c r="DE8" s="369"/>
      <c r="DF8" s="369"/>
      <c r="DG8" s="369"/>
      <c r="DH8" s="369"/>
    </row>
    <row r="9" spans="1:112" ht="21" customHeight="1">
      <c r="B9" s="161"/>
      <c r="C9" s="172"/>
      <c r="D9" s="157"/>
      <c r="E9" s="174"/>
      <c r="F9" s="158"/>
      <c r="G9" s="158"/>
      <c r="H9" s="158"/>
      <c r="I9" s="158"/>
      <c r="J9" s="158"/>
      <c r="K9" s="158"/>
      <c r="L9" s="158"/>
      <c r="M9" s="158"/>
      <c r="N9" s="158"/>
      <c r="O9" s="158"/>
      <c r="P9" s="158"/>
      <c r="Q9" s="158"/>
      <c r="R9" s="158"/>
      <c r="S9" s="158"/>
      <c r="T9" s="158"/>
      <c r="U9" s="158"/>
      <c r="V9" s="174"/>
      <c r="W9" s="160"/>
      <c r="X9" s="161"/>
      <c r="Y9" s="161"/>
      <c r="Z9" s="363" t="s">
        <v>189</v>
      </c>
      <c r="AA9" s="364"/>
      <c r="AB9" s="364"/>
      <c r="AC9" s="364"/>
      <c r="AD9" s="364"/>
      <c r="AE9" s="364"/>
      <c r="AF9" s="365"/>
      <c r="AG9" s="380">
        <f>AG6+AG8</f>
        <v>0</v>
      </c>
      <c r="AH9" s="381"/>
      <c r="AI9" s="381"/>
      <c r="AJ9" s="382"/>
      <c r="AK9" s="380">
        <f t="shared" ref="AK9" si="0">AK6+AK8</f>
        <v>0</v>
      </c>
      <c r="AL9" s="381"/>
      <c r="AM9" s="381"/>
      <c r="AN9" s="382"/>
      <c r="AO9" s="380">
        <f t="shared" ref="AO9" si="1">AO6+AO8</f>
        <v>0</v>
      </c>
      <c r="AP9" s="381"/>
      <c r="AQ9" s="381"/>
      <c r="AR9" s="382"/>
      <c r="AS9" s="380">
        <f>AS6+AS8</f>
        <v>0</v>
      </c>
      <c r="AT9" s="381"/>
      <c r="AU9" s="381"/>
      <c r="AV9" s="382"/>
      <c r="AW9" s="380">
        <f t="shared" ref="AW9" si="2">AW6+AW8</f>
        <v>0</v>
      </c>
      <c r="AX9" s="381"/>
      <c r="AY9" s="381"/>
      <c r="AZ9" s="382"/>
      <c r="BA9" s="380">
        <f t="shared" ref="BA9" si="3">BA6+BA8</f>
        <v>0</v>
      </c>
      <c r="BB9" s="381"/>
      <c r="BC9" s="381"/>
      <c r="BD9" s="382"/>
      <c r="BE9" s="380">
        <f>BE6+BE8</f>
        <v>0</v>
      </c>
      <c r="BF9" s="381"/>
      <c r="BG9" s="382"/>
      <c r="BW9" s="358"/>
      <c r="BX9" s="358"/>
      <c r="BY9" s="358"/>
      <c r="BZ9" s="358"/>
      <c r="CA9" s="358"/>
      <c r="CB9" s="385"/>
      <c r="CC9" s="385"/>
      <c r="CD9" s="385"/>
      <c r="CE9" s="385"/>
      <c r="CF9" s="386"/>
      <c r="CG9" s="386"/>
      <c r="CH9" s="386"/>
      <c r="CI9" s="386"/>
      <c r="CJ9" s="386"/>
      <c r="CK9" s="386"/>
    </row>
    <row r="10" spans="1:112" ht="21" customHeight="1">
      <c r="B10" s="161"/>
      <c r="C10" s="172"/>
      <c r="D10" s="157"/>
      <c r="E10" s="174"/>
      <c r="F10" s="158"/>
      <c r="G10" s="158"/>
      <c r="H10" s="158"/>
      <c r="I10" s="158"/>
      <c r="J10" s="158"/>
      <c r="K10" s="158"/>
      <c r="L10" s="158"/>
      <c r="M10" s="158"/>
      <c r="N10" s="158"/>
      <c r="O10" s="158"/>
      <c r="P10" s="158"/>
      <c r="Q10" s="158"/>
      <c r="R10" s="158"/>
      <c r="S10" s="158"/>
      <c r="T10" s="158"/>
      <c r="U10" s="158"/>
      <c r="V10" s="174"/>
      <c r="W10" s="176"/>
      <c r="X10" s="161"/>
      <c r="Y10" s="161"/>
      <c r="Z10" s="161"/>
      <c r="AA10" s="161"/>
      <c r="BG10" s="177" t="str">
        <f>IF(AND(BE9&lt;&gt;BO3,D12="○"),"「事業者名簿」の定員数と想定される利用者数が一致しません。","")</f>
        <v/>
      </c>
      <c r="BK10" s="164"/>
      <c r="BL10" s="164"/>
      <c r="BM10" s="164"/>
      <c r="BN10" s="164"/>
      <c r="BO10" s="165"/>
      <c r="BP10" s="166"/>
      <c r="BQ10" s="167"/>
      <c r="BR10" s="167"/>
      <c r="BS10" s="167"/>
      <c r="BW10" s="358"/>
      <c r="BX10" s="358"/>
      <c r="BY10" s="358"/>
      <c r="BZ10" s="358"/>
      <c r="CA10" s="358"/>
      <c r="CB10" s="385"/>
      <c r="CC10" s="385"/>
      <c r="CD10" s="385"/>
      <c r="CE10" s="385"/>
      <c r="CF10" s="386"/>
      <c r="CG10" s="386"/>
      <c r="CH10" s="386"/>
      <c r="CI10" s="386"/>
      <c r="CJ10" s="386"/>
      <c r="CK10" s="386"/>
    </row>
    <row r="11" spans="1:112" ht="21" customHeight="1">
      <c r="B11" s="161"/>
      <c r="C11" s="172"/>
      <c r="D11" s="178" t="s">
        <v>196</v>
      </c>
      <c r="E11" s="179"/>
      <c r="F11" s="179"/>
      <c r="G11" s="179"/>
      <c r="H11" s="179"/>
      <c r="I11" s="179"/>
      <c r="J11" s="158"/>
      <c r="K11" s="158"/>
      <c r="L11" s="158"/>
      <c r="M11" s="158"/>
      <c r="N11" s="158"/>
      <c r="O11" s="158"/>
      <c r="P11" s="158"/>
      <c r="Q11" s="158"/>
      <c r="R11" s="158"/>
      <c r="S11" s="158"/>
      <c r="T11" s="158"/>
      <c r="U11" s="158"/>
      <c r="V11" s="174"/>
      <c r="W11" s="180"/>
      <c r="Z11" s="169" t="s">
        <v>197</v>
      </c>
      <c r="AP11" s="169" t="s">
        <v>198</v>
      </c>
      <c r="AQ11" s="169"/>
      <c r="AW11" s="168"/>
      <c r="AX11" s="168"/>
      <c r="AY11" s="168"/>
      <c r="BG11" s="181"/>
      <c r="BH11" s="169" t="s">
        <v>199</v>
      </c>
      <c r="BN11" s="168"/>
      <c r="BO11" s="168"/>
      <c r="BP11" s="168"/>
      <c r="BW11" s="161"/>
      <c r="BX11" s="161"/>
      <c r="BY11" s="161"/>
      <c r="BZ11" s="161"/>
      <c r="CA11" s="161"/>
      <c r="CB11" s="385"/>
      <c r="CC11" s="385"/>
      <c r="CD11" s="385"/>
      <c r="CE11" s="385"/>
      <c r="CF11" s="386"/>
      <c r="CG11" s="386"/>
      <c r="CH11" s="386"/>
      <c r="CI11" s="386"/>
      <c r="CJ11" s="386"/>
      <c r="CK11" s="386"/>
    </row>
    <row r="12" spans="1:112" ht="21" customHeight="1">
      <c r="B12" s="161"/>
      <c r="C12" s="172"/>
      <c r="D12" s="388"/>
      <c r="E12" s="389"/>
      <c r="F12" s="390" t="s">
        <v>200</v>
      </c>
      <c r="G12" s="391"/>
      <c r="H12" s="391"/>
      <c r="I12" s="391"/>
      <c r="J12" s="391"/>
      <c r="K12" s="391"/>
      <c r="L12" s="391"/>
      <c r="M12" s="391"/>
      <c r="N12" s="391"/>
      <c r="O12" s="391"/>
      <c r="P12" s="391"/>
      <c r="Q12" s="391"/>
      <c r="R12" s="391"/>
      <c r="S12" s="391"/>
      <c r="T12" s="391"/>
      <c r="U12" s="391"/>
      <c r="V12" s="392"/>
      <c r="W12" s="176"/>
      <c r="AE12" s="362" t="s">
        <v>201</v>
      </c>
      <c r="AF12" s="360"/>
      <c r="AG12" s="360"/>
      <c r="AH12" s="360"/>
      <c r="AI12" s="360"/>
      <c r="AJ12" s="360"/>
      <c r="AK12" s="361"/>
      <c r="AL12" s="393" t="s">
        <v>202</v>
      </c>
      <c r="AM12" s="394"/>
      <c r="AN12" s="395"/>
      <c r="AV12" s="362" t="s">
        <v>201</v>
      </c>
      <c r="AW12" s="360"/>
      <c r="AX12" s="360"/>
      <c r="AY12" s="360"/>
      <c r="AZ12" s="360"/>
      <c r="BA12" s="360"/>
      <c r="BB12" s="361"/>
      <c r="BC12" s="393" t="s">
        <v>202</v>
      </c>
      <c r="BD12" s="394"/>
      <c r="BE12" s="395"/>
      <c r="BF12" s="182"/>
      <c r="BG12" s="181"/>
      <c r="BM12" s="362" t="s">
        <v>203</v>
      </c>
      <c r="BN12" s="360"/>
      <c r="BO12" s="360"/>
      <c r="BP12" s="360"/>
      <c r="BQ12" s="360"/>
      <c r="BR12" s="360"/>
      <c r="BS12" s="361"/>
      <c r="BW12" s="399"/>
      <c r="BX12" s="399"/>
      <c r="BY12" s="399"/>
      <c r="BZ12" s="399"/>
      <c r="CA12" s="399"/>
      <c r="CB12" s="400"/>
      <c r="CC12" s="400"/>
      <c r="CD12" s="400"/>
      <c r="CE12" s="400"/>
      <c r="CF12" s="401"/>
      <c r="CG12" s="401"/>
      <c r="CH12" s="401"/>
      <c r="CI12" s="399"/>
      <c r="CJ12" s="399"/>
      <c r="CK12" s="399"/>
    </row>
    <row r="13" spans="1:112" ht="26.25" customHeight="1">
      <c r="B13" s="161"/>
      <c r="C13" s="172"/>
      <c r="D13" s="388"/>
      <c r="E13" s="402"/>
      <c r="F13" s="390" t="s">
        <v>204</v>
      </c>
      <c r="G13" s="391"/>
      <c r="H13" s="391"/>
      <c r="I13" s="391"/>
      <c r="J13" s="391"/>
      <c r="K13" s="391"/>
      <c r="L13" s="391"/>
      <c r="M13" s="391"/>
      <c r="N13" s="391"/>
      <c r="O13" s="391"/>
      <c r="P13" s="391"/>
      <c r="Q13" s="391"/>
      <c r="R13" s="391"/>
      <c r="S13" s="391"/>
      <c r="T13" s="391"/>
      <c r="U13" s="391"/>
      <c r="V13" s="392"/>
      <c r="W13" s="184"/>
      <c r="AE13" s="403" t="s">
        <v>205</v>
      </c>
      <c r="AF13" s="404"/>
      <c r="AG13" s="404"/>
      <c r="AH13" s="405"/>
      <c r="AI13" s="403" t="s">
        <v>206</v>
      </c>
      <c r="AJ13" s="404"/>
      <c r="AK13" s="405"/>
      <c r="AL13" s="396"/>
      <c r="AM13" s="397"/>
      <c r="AN13" s="398"/>
      <c r="AQ13" s="390"/>
      <c r="AR13" s="391"/>
      <c r="AS13" s="391"/>
      <c r="AT13" s="391"/>
      <c r="AU13" s="392"/>
      <c r="AV13" s="403" t="s">
        <v>205</v>
      </c>
      <c r="AW13" s="404"/>
      <c r="AX13" s="404"/>
      <c r="AY13" s="405"/>
      <c r="AZ13" s="403" t="s">
        <v>206</v>
      </c>
      <c r="BA13" s="404"/>
      <c r="BB13" s="405"/>
      <c r="BC13" s="396"/>
      <c r="BD13" s="397"/>
      <c r="BE13" s="398"/>
      <c r="BF13" s="182"/>
      <c r="BG13" s="185"/>
      <c r="BH13" s="390"/>
      <c r="BI13" s="391"/>
      <c r="BJ13" s="391"/>
      <c r="BK13" s="391"/>
      <c r="BL13" s="392"/>
      <c r="BM13" s="403" t="s">
        <v>207</v>
      </c>
      <c r="BN13" s="404"/>
      <c r="BO13" s="404"/>
      <c r="BP13" s="405"/>
      <c r="BQ13" s="403" t="s">
        <v>208</v>
      </c>
      <c r="BR13" s="404"/>
      <c r="BS13" s="405"/>
      <c r="BW13" s="161"/>
      <c r="BX13" s="161"/>
      <c r="BY13" s="161"/>
      <c r="BZ13" s="385"/>
      <c r="CA13" s="385"/>
      <c r="CB13" s="385"/>
      <c r="CC13" s="385"/>
      <c r="CD13" s="386"/>
      <c r="CE13" s="386"/>
      <c r="CF13" s="386"/>
      <c r="CG13" s="386"/>
      <c r="CH13" s="386"/>
      <c r="CI13" s="386"/>
    </row>
    <row r="14" spans="1:112" ht="21" customHeight="1">
      <c r="B14" s="161"/>
      <c r="C14" s="172"/>
      <c r="D14" s="388"/>
      <c r="E14" s="402"/>
      <c r="F14" s="390" t="s">
        <v>209</v>
      </c>
      <c r="G14" s="391"/>
      <c r="H14" s="391"/>
      <c r="I14" s="391"/>
      <c r="J14" s="391"/>
      <c r="K14" s="391"/>
      <c r="L14" s="391"/>
      <c r="M14" s="391"/>
      <c r="N14" s="391"/>
      <c r="O14" s="391"/>
      <c r="P14" s="391"/>
      <c r="Q14" s="391"/>
      <c r="R14" s="391"/>
      <c r="S14" s="391"/>
      <c r="T14" s="391"/>
      <c r="U14" s="391"/>
      <c r="V14" s="392"/>
      <c r="W14" s="184"/>
      <c r="Z14" s="362" t="s">
        <v>210</v>
      </c>
      <c r="AA14" s="360"/>
      <c r="AB14" s="360"/>
      <c r="AC14" s="360"/>
      <c r="AD14" s="361"/>
      <c r="AE14" s="406" t="b">
        <f>IF((OR($D$5="○",$D$6="○")),ROUNDDOWN(((BE$6+BE$8*0.9))/6,1))</f>
        <v>0</v>
      </c>
      <c r="AF14" s="407"/>
      <c r="AG14" s="407"/>
      <c r="AH14" s="408"/>
      <c r="AI14" s="409">
        <f>AE14*$AY$60</f>
        <v>0</v>
      </c>
      <c r="AJ14" s="410"/>
      <c r="AK14" s="411"/>
      <c r="AL14" s="409">
        <f>AE14*40</f>
        <v>0</v>
      </c>
      <c r="AM14" s="410"/>
      <c r="AN14" s="411"/>
      <c r="AQ14" s="362" t="s">
        <v>210</v>
      </c>
      <c r="AR14" s="360"/>
      <c r="AS14" s="360"/>
      <c r="AT14" s="360"/>
      <c r="AU14" s="361"/>
      <c r="AV14" s="412" t="b">
        <f>IF((OR($D$5="○",$D$6="○")),$BE$43)</f>
        <v>0</v>
      </c>
      <c r="AW14" s="413"/>
      <c r="AX14" s="413"/>
      <c r="AY14" s="414"/>
      <c r="AZ14" s="415">
        <f>AV14*$AY$60</f>
        <v>0</v>
      </c>
      <c r="BA14" s="415"/>
      <c r="BB14" s="415"/>
      <c r="BC14" s="409">
        <f>AV14*40</f>
        <v>0</v>
      </c>
      <c r="BD14" s="410"/>
      <c r="BE14" s="411"/>
      <c r="BF14" s="186"/>
      <c r="BG14" s="181"/>
      <c r="BH14" s="362" t="s">
        <v>211</v>
      </c>
      <c r="BI14" s="360"/>
      <c r="BJ14" s="360"/>
      <c r="BK14" s="360"/>
      <c r="BL14" s="361"/>
      <c r="BM14" s="412">
        <f>(ROUNDDOWN(BQ14/40,1))</f>
        <v>0</v>
      </c>
      <c r="BN14" s="413"/>
      <c r="BO14" s="413"/>
      <c r="BP14" s="414"/>
      <c r="BQ14" s="415">
        <f>$BB$73</f>
        <v>0</v>
      </c>
      <c r="BR14" s="415"/>
      <c r="BS14" s="415"/>
      <c r="BU14" s="169"/>
      <c r="BW14" s="169"/>
      <c r="BX14" s="169"/>
      <c r="BY14" s="169"/>
      <c r="BZ14" s="400"/>
      <c r="CA14" s="400"/>
      <c r="CB14" s="400"/>
      <c r="CC14" s="400"/>
      <c r="CD14" s="419"/>
      <c r="CE14" s="419"/>
      <c r="CF14" s="419"/>
      <c r="CG14" s="358"/>
      <c r="CH14" s="358"/>
      <c r="CI14" s="358"/>
    </row>
    <row r="15" spans="1:112" ht="21" customHeight="1">
      <c r="B15" s="161"/>
      <c r="C15" s="188"/>
      <c r="D15" s="189"/>
      <c r="E15" s="189"/>
      <c r="F15" s="189"/>
      <c r="G15" s="189"/>
      <c r="H15" s="189"/>
      <c r="I15" s="189"/>
      <c r="J15" s="189"/>
      <c r="K15" s="189"/>
      <c r="L15" s="190" t="str">
        <f>IF(COUNTIF(D12:E14,"○")&gt;1,"いずれか１つを選択してください。","")</f>
        <v/>
      </c>
      <c r="M15" s="189"/>
      <c r="N15" s="189"/>
      <c r="O15" s="189"/>
      <c r="P15" s="189"/>
      <c r="Q15" s="189"/>
      <c r="R15" s="189"/>
      <c r="S15" s="189"/>
      <c r="T15" s="189"/>
      <c r="U15" s="189"/>
      <c r="V15" s="191"/>
      <c r="W15" s="192"/>
      <c r="Z15" s="362" t="s">
        <v>212</v>
      </c>
      <c r="AA15" s="360"/>
      <c r="AB15" s="360"/>
      <c r="AC15" s="360"/>
      <c r="AD15" s="361"/>
      <c r="AE15" s="406" t="b">
        <f>IF((OR($D$7="○")),ROUNDDOWN((BE$6+BE$8*0.9)/5,1))</f>
        <v>0</v>
      </c>
      <c r="AF15" s="407"/>
      <c r="AG15" s="407"/>
      <c r="AH15" s="408"/>
      <c r="AI15" s="409">
        <f>AE15*$AY$60</f>
        <v>0</v>
      </c>
      <c r="AJ15" s="410"/>
      <c r="AK15" s="411"/>
      <c r="AL15" s="409">
        <f>AE15*40</f>
        <v>0</v>
      </c>
      <c r="AM15" s="410"/>
      <c r="AN15" s="411"/>
      <c r="AQ15" s="362" t="s">
        <v>212</v>
      </c>
      <c r="AR15" s="360"/>
      <c r="AS15" s="360"/>
      <c r="AT15" s="360"/>
      <c r="AU15" s="361"/>
      <c r="AV15" s="412" t="b">
        <f>IF(($D$7="○"),$BE$43)</f>
        <v>0</v>
      </c>
      <c r="AW15" s="413"/>
      <c r="AX15" s="413"/>
      <c r="AY15" s="414"/>
      <c r="AZ15" s="415">
        <f>AV15*$AY$60</f>
        <v>0</v>
      </c>
      <c r="BA15" s="415"/>
      <c r="BB15" s="415"/>
      <c r="BC15" s="409">
        <f>AV15*40</f>
        <v>0</v>
      </c>
      <c r="BD15" s="410"/>
      <c r="BE15" s="411"/>
      <c r="BF15" s="186"/>
      <c r="BG15" s="181"/>
      <c r="BH15" s="416" t="s">
        <v>213</v>
      </c>
      <c r="BI15" s="417"/>
      <c r="BJ15" s="417"/>
      <c r="BK15" s="417"/>
      <c r="BL15" s="418"/>
      <c r="BM15" s="420">
        <f>SUM(BM12:BP14)</f>
        <v>0</v>
      </c>
      <c r="BN15" s="421"/>
      <c r="BO15" s="421"/>
      <c r="BP15" s="422"/>
      <c r="BQ15" s="423">
        <f>SUMIF(BQ12:BS14,"&lt;&gt;#VALUE!")</f>
        <v>0</v>
      </c>
      <c r="BR15" s="423"/>
      <c r="BS15" s="423"/>
      <c r="BW15" s="193"/>
    </row>
    <row r="16" spans="1:112" ht="21" customHeight="1">
      <c r="B16" s="161"/>
      <c r="C16" s="161"/>
      <c r="D16" s="161"/>
      <c r="E16" s="164"/>
      <c r="F16" s="164"/>
      <c r="G16" s="164"/>
      <c r="H16" s="164"/>
      <c r="I16" s="164"/>
      <c r="J16" s="164"/>
      <c r="K16" s="164"/>
      <c r="L16" s="164"/>
      <c r="M16" s="164"/>
      <c r="N16" s="164"/>
      <c r="O16" s="164"/>
      <c r="P16" s="164"/>
      <c r="Q16" s="164"/>
      <c r="R16" s="164"/>
      <c r="S16" s="164"/>
      <c r="T16" s="164"/>
      <c r="U16" s="164"/>
      <c r="V16" s="161"/>
      <c r="W16" s="161"/>
      <c r="X16" s="161"/>
      <c r="Y16" s="161"/>
      <c r="Z16" s="363" t="s">
        <v>214</v>
      </c>
      <c r="AA16" s="364"/>
      <c r="AB16" s="364"/>
      <c r="AC16" s="364"/>
      <c r="AD16" s="365"/>
      <c r="AE16" s="412">
        <f>IF($D$6="○","",ROUNDDOWN(($AO$6+$AO$8*0.9)/9,1)+ROUNDDOWN(($AS$6-$AS$7+$AS$8*0.9)/6,1)+ROUNDDOWN($AS$7/12,1)+ROUNDDOWN(($AW$6-$AW$7+$AW$8*0.9)/4,1)+ROUNDDOWN($AW$7/8,1)+ROUNDDOWN(($BA$6-$BA$7+$BA$8*0.9)/2.5,1)+ROUNDDOWN($BA$7/5,1))</f>
        <v>0</v>
      </c>
      <c r="AF16" s="413"/>
      <c r="AG16" s="413"/>
      <c r="AH16" s="414"/>
      <c r="AI16" s="409">
        <f>AE16*$AY$60</f>
        <v>0</v>
      </c>
      <c r="AJ16" s="410"/>
      <c r="AK16" s="411"/>
      <c r="AL16" s="409">
        <f>AE16*40</f>
        <v>0</v>
      </c>
      <c r="AM16" s="410"/>
      <c r="AN16" s="411"/>
      <c r="AO16" s="161"/>
      <c r="AP16" s="161"/>
      <c r="AQ16" s="363" t="s">
        <v>214</v>
      </c>
      <c r="AR16" s="364"/>
      <c r="AS16" s="364"/>
      <c r="AT16" s="364"/>
      <c r="AU16" s="365"/>
      <c r="AV16" s="412" t="e">
        <f>IF(($D$6="○"),"",$BE$51)</f>
        <v>#DIV/0!</v>
      </c>
      <c r="AW16" s="413"/>
      <c r="AX16" s="413"/>
      <c r="AY16" s="414"/>
      <c r="AZ16" s="415" t="e">
        <f>AV16*$AY$60</f>
        <v>#DIV/0!</v>
      </c>
      <c r="BA16" s="415"/>
      <c r="BB16" s="415"/>
      <c r="BC16" s="409" t="e">
        <f>AV16*40</f>
        <v>#DIV/0!</v>
      </c>
      <c r="BD16" s="410"/>
      <c r="BE16" s="411"/>
      <c r="BF16" s="186"/>
      <c r="BG16" s="181"/>
      <c r="BH16" s="161"/>
      <c r="BI16" s="161"/>
      <c r="BJ16" s="161"/>
      <c r="BK16" s="161"/>
      <c r="BL16" s="161"/>
      <c r="BM16" s="168"/>
      <c r="BN16" s="168"/>
      <c r="BO16" s="168"/>
      <c r="BP16" s="168"/>
      <c r="BQ16" s="186"/>
      <c r="BR16" s="186"/>
      <c r="BS16" s="186"/>
    </row>
    <row r="17" spans="2:92" ht="21" customHeight="1">
      <c r="B17" s="161"/>
      <c r="C17" s="161"/>
      <c r="D17" s="161"/>
      <c r="E17" s="164"/>
      <c r="F17" s="164"/>
      <c r="G17" s="164"/>
      <c r="H17" s="164"/>
      <c r="I17" s="164"/>
      <c r="J17" s="164"/>
      <c r="K17" s="164"/>
      <c r="L17" s="164"/>
      <c r="M17" s="164"/>
      <c r="N17" s="164"/>
      <c r="O17" s="164"/>
      <c r="P17" s="164"/>
      <c r="Q17" s="164"/>
      <c r="R17" s="164"/>
      <c r="S17" s="164"/>
      <c r="T17" s="164"/>
      <c r="U17" s="164"/>
      <c r="V17" s="161"/>
      <c r="W17" s="169"/>
      <c r="X17" s="169"/>
      <c r="Y17" s="169"/>
      <c r="Z17" s="416" t="s">
        <v>213</v>
      </c>
      <c r="AA17" s="417"/>
      <c r="AB17" s="417"/>
      <c r="AC17" s="417"/>
      <c r="AD17" s="418"/>
      <c r="AE17" s="420">
        <f>SUM(AE14:AH16)</f>
        <v>0</v>
      </c>
      <c r="AF17" s="421"/>
      <c r="AG17" s="421"/>
      <c r="AH17" s="422"/>
      <c r="AI17" s="433">
        <f>SUMIF(AI14:AK16,"&lt;&gt;#VALUE!")</f>
        <v>0</v>
      </c>
      <c r="AJ17" s="433"/>
      <c r="AK17" s="433"/>
      <c r="AL17" s="433">
        <f>SUMIF(AL14:AN16,"&lt;&gt;#VALUE!")</f>
        <v>0</v>
      </c>
      <c r="AM17" s="433"/>
      <c r="AN17" s="433"/>
      <c r="AO17" s="169"/>
      <c r="AP17" s="169"/>
      <c r="AQ17" s="416" t="s">
        <v>213</v>
      </c>
      <c r="AR17" s="417"/>
      <c r="AS17" s="417"/>
      <c r="AT17" s="417"/>
      <c r="AU17" s="418"/>
      <c r="AV17" s="420" t="e">
        <f>SUM(AV14:AY16)</f>
        <v>#DIV/0!</v>
      </c>
      <c r="AW17" s="421"/>
      <c r="AX17" s="421"/>
      <c r="AY17" s="422"/>
      <c r="AZ17" s="423" t="e">
        <f>SUMIF(AZ14:BB16,"&lt;&gt;#VALUE!")</f>
        <v>#DIV/0!</v>
      </c>
      <c r="BA17" s="423"/>
      <c r="BB17" s="423"/>
      <c r="BC17" s="416" t="e">
        <f>SUMIF(BC14:BE16,"&lt;&gt;#VALUE!")</f>
        <v>#DIV/0!</v>
      </c>
      <c r="BD17" s="417"/>
      <c r="BE17" s="418"/>
      <c r="BF17" s="169"/>
      <c r="BG17" s="194"/>
      <c r="BH17" s="169"/>
      <c r="BI17" s="169"/>
      <c r="BJ17" s="169"/>
      <c r="BK17" s="169"/>
      <c r="BL17" s="169"/>
      <c r="BM17" s="195"/>
      <c r="BN17" s="195"/>
      <c r="BO17" s="195"/>
      <c r="BP17" s="195"/>
      <c r="BQ17" s="196"/>
      <c r="BR17" s="196"/>
      <c r="BS17" s="196"/>
      <c r="BT17" s="169"/>
      <c r="BU17" s="169"/>
      <c r="BV17" s="169"/>
      <c r="BW17" s="175"/>
      <c r="BX17" s="197"/>
    </row>
    <row r="18" spans="2:92" ht="21" customHeight="1" thickBot="1">
      <c r="B18" s="161"/>
      <c r="C18" s="161"/>
      <c r="D18" s="161"/>
      <c r="E18" s="164"/>
      <c r="F18" s="164"/>
      <c r="G18" s="164"/>
      <c r="H18" s="164"/>
      <c r="I18" s="164"/>
      <c r="J18" s="164"/>
      <c r="K18" s="164"/>
      <c r="L18" s="164"/>
      <c r="M18" s="164"/>
      <c r="N18" s="164"/>
      <c r="O18" s="164"/>
      <c r="P18" s="164"/>
      <c r="Q18" s="164"/>
      <c r="R18" s="164"/>
      <c r="S18" s="164"/>
      <c r="T18" s="164"/>
      <c r="U18" s="164"/>
      <c r="V18" s="161"/>
      <c r="W18" s="183"/>
      <c r="X18" s="183"/>
      <c r="Y18" s="183"/>
      <c r="Z18" s="183"/>
      <c r="AA18" s="183"/>
      <c r="AB18" s="198"/>
      <c r="AC18" s="198"/>
      <c r="AD18" s="198"/>
      <c r="AE18" s="198"/>
      <c r="AF18" s="164"/>
      <c r="AG18" s="164"/>
      <c r="AH18" s="164"/>
      <c r="AI18" s="164"/>
      <c r="AJ18" s="164"/>
      <c r="AK18" s="164"/>
      <c r="AM18" s="183"/>
      <c r="AN18" s="183"/>
      <c r="AO18" s="183"/>
      <c r="AP18" s="183"/>
      <c r="AQ18" s="183"/>
      <c r="AR18" s="198"/>
      <c r="AS18" s="198"/>
      <c r="AT18" s="198"/>
      <c r="AU18" s="198"/>
      <c r="AV18" s="187"/>
      <c r="AW18" s="187"/>
      <c r="AX18" s="187"/>
      <c r="AY18" s="164"/>
      <c r="AZ18" s="164"/>
      <c r="BA18" s="164"/>
      <c r="BD18" s="194"/>
      <c r="BE18" s="194"/>
      <c r="BF18" s="194"/>
      <c r="BG18" s="194"/>
      <c r="BH18" s="194"/>
      <c r="BI18" s="199"/>
      <c r="BJ18" s="199"/>
      <c r="BK18" s="199"/>
      <c r="BL18" s="199"/>
      <c r="BM18" s="200"/>
      <c r="BN18" s="200"/>
      <c r="BO18" s="200"/>
      <c r="BP18" s="200"/>
      <c r="BQ18" s="163"/>
      <c r="BR18" s="175"/>
      <c r="BS18" s="175"/>
      <c r="BT18" s="175"/>
      <c r="BU18" s="193"/>
      <c r="BV18" s="193"/>
      <c r="BW18" s="193"/>
      <c r="BX18" s="197"/>
    </row>
    <row r="19" spans="2:92" ht="8.25" customHeight="1">
      <c r="B19" s="201"/>
      <c r="C19" s="202"/>
      <c r="D19" s="202"/>
      <c r="E19" s="203"/>
      <c r="F19" s="203"/>
      <c r="G19" s="203"/>
      <c r="H19" s="203"/>
      <c r="I19" s="203"/>
      <c r="J19" s="203"/>
      <c r="K19" s="203"/>
      <c r="L19" s="203"/>
      <c r="M19" s="203"/>
      <c r="N19" s="203"/>
      <c r="O19" s="203"/>
      <c r="P19" s="203"/>
      <c r="Q19" s="203"/>
      <c r="R19" s="203"/>
      <c r="S19" s="203"/>
      <c r="T19" s="203"/>
      <c r="U19" s="203"/>
      <c r="V19" s="202"/>
      <c r="W19" s="204"/>
      <c r="X19" s="204"/>
      <c r="Y19" s="204"/>
      <c r="Z19" s="204"/>
      <c r="AA19" s="204"/>
      <c r="AB19" s="205"/>
      <c r="AC19" s="205"/>
      <c r="AD19" s="205"/>
      <c r="AE19" s="205"/>
      <c r="AF19" s="203"/>
      <c r="AG19" s="203"/>
      <c r="AH19" s="203"/>
      <c r="AI19" s="203"/>
      <c r="AJ19" s="203"/>
      <c r="AK19" s="203"/>
      <c r="AL19" s="206"/>
      <c r="AM19" s="204"/>
      <c r="AN19" s="204"/>
      <c r="AO19" s="204"/>
      <c r="AP19" s="204"/>
      <c r="AQ19" s="204"/>
      <c r="AR19" s="205"/>
      <c r="AS19" s="205"/>
      <c r="AT19" s="205"/>
      <c r="AU19" s="205"/>
      <c r="AV19" s="207"/>
      <c r="AW19" s="207"/>
      <c r="AX19" s="207"/>
      <c r="AY19" s="203"/>
      <c r="AZ19" s="203"/>
      <c r="BA19" s="203"/>
      <c r="BB19" s="206"/>
      <c r="BC19" s="206"/>
      <c r="BD19" s="208"/>
      <c r="BE19" s="208"/>
      <c r="BF19" s="208"/>
      <c r="BG19" s="208"/>
      <c r="BH19" s="208"/>
      <c r="BI19" s="209"/>
      <c r="BJ19" s="209"/>
      <c r="BK19" s="209"/>
      <c r="BL19" s="209"/>
      <c r="BM19" s="210"/>
      <c r="BN19" s="211"/>
      <c r="BO19" s="200"/>
      <c r="BP19" s="200"/>
      <c r="BQ19" s="163"/>
      <c r="BR19" s="175"/>
      <c r="BS19" s="175"/>
      <c r="BT19" s="175"/>
      <c r="BU19" s="193"/>
      <c r="BV19" s="193"/>
      <c r="BW19" s="193"/>
      <c r="BX19" s="197"/>
    </row>
    <row r="20" spans="2:92" ht="21" customHeight="1">
      <c r="B20" s="212"/>
      <c r="D20" s="169" t="s">
        <v>215</v>
      </c>
      <c r="E20" s="213"/>
      <c r="F20" s="213"/>
      <c r="G20" s="213"/>
      <c r="H20" s="213"/>
      <c r="I20" s="214"/>
      <c r="J20" s="199"/>
      <c r="K20" s="199"/>
      <c r="L20" s="199"/>
      <c r="M20" s="200"/>
      <c r="N20" s="200"/>
      <c r="O20" s="214"/>
      <c r="P20" s="200"/>
      <c r="Q20" s="164"/>
      <c r="R20" s="164"/>
      <c r="S20" s="164"/>
      <c r="T20" s="164"/>
      <c r="U20" s="164"/>
      <c r="V20" s="161"/>
      <c r="W20" s="215"/>
      <c r="X20" s="216"/>
      <c r="Y20" s="216"/>
      <c r="Z20" s="424" t="s">
        <v>216</v>
      </c>
      <c r="AA20" s="424"/>
      <c r="AB20" s="424"/>
      <c r="AC20" s="424"/>
      <c r="AD20" s="424"/>
      <c r="AE20" s="424"/>
      <c r="AF20" s="424"/>
      <c r="AG20" s="424"/>
      <c r="AH20" s="424"/>
      <c r="AI20" s="424"/>
      <c r="AJ20" s="424"/>
      <c r="AK20" s="424"/>
      <c r="AL20" s="424"/>
      <c r="AM20" s="424"/>
      <c r="AN20" s="424"/>
      <c r="AO20" s="424"/>
      <c r="AP20" s="424"/>
      <c r="AQ20" s="424"/>
      <c r="AR20" s="424"/>
      <c r="AS20" s="424"/>
      <c r="AT20" s="424"/>
      <c r="AU20" s="424"/>
      <c r="AV20" s="424"/>
      <c r="AW20" s="424"/>
      <c r="AX20" s="424"/>
      <c r="AY20" s="424"/>
      <c r="AZ20" s="424"/>
      <c r="BA20" s="424"/>
      <c r="BB20" s="424"/>
      <c r="BC20" s="424"/>
      <c r="BD20" s="424"/>
      <c r="BE20" s="424"/>
      <c r="BF20" s="424"/>
      <c r="BG20" s="424"/>
      <c r="BH20" s="424"/>
      <c r="BI20" s="424"/>
      <c r="BJ20" s="424"/>
      <c r="BK20" s="424"/>
      <c r="BL20" s="424"/>
      <c r="BM20" s="425"/>
      <c r="BN20" s="217"/>
      <c r="BO20" s="200"/>
      <c r="BP20" s="200"/>
      <c r="BQ20" s="163"/>
      <c r="BR20" s="175"/>
      <c r="BS20" s="175"/>
      <c r="BT20" s="175"/>
      <c r="BU20" s="193"/>
      <c r="BV20" s="193"/>
      <c r="BW20" s="193"/>
      <c r="BX20" s="200"/>
    </row>
    <row r="21" spans="2:92" ht="16.5" customHeight="1">
      <c r="B21" s="212"/>
      <c r="C21" s="161"/>
      <c r="D21" s="161"/>
      <c r="E21" s="150"/>
      <c r="F21" s="199"/>
      <c r="G21" s="199"/>
      <c r="H21" s="199"/>
      <c r="I21" s="200"/>
      <c r="J21" s="200"/>
      <c r="L21" s="200"/>
      <c r="M21" s="164"/>
      <c r="N21" s="164"/>
      <c r="Q21" s="164"/>
      <c r="S21" s="199"/>
      <c r="T21" s="199"/>
      <c r="U21" s="199"/>
      <c r="V21" s="200"/>
      <c r="W21" s="218" t="s">
        <v>217</v>
      </c>
      <c r="X21" s="219"/>
      <c r="Y21" s="220"/>
      <c r="Z21" s="426"/>
      <c r="AA21" s="426"/>
      <c r="AB21" s="426"/>
      <c r="AC21" s="426"/>
      <c r="AD21" s="426"/>
      <c r="AE21" s="426"/>
      <c r="AF21" s="426"/>
      <c r="AG21" s="426"/>
      <c r="AH21" s="426"/>
      <c r="AI21" s="426"/>
      <c r="AJ21" s="426"/>
      <c r="AK21" s="426"/>
      <c r="AL21" s="426"/>
      <c r="AM21" s="426"/>
      <c r="AN21" s="426"/>
      <c r="AO21" s="426"/>
      <c r="AP21" s="426"/>
      <c r="AQ21" s="426"/>
      <c r="AR21" s="426"/>
      <c r="AS21" s="426"/>
      <c r="AT21" s="426"/>
      <c r="AU21" s="426"/>
      <c r="AV21" s="426"/>
      <c r="AW21" s="426"/>
      <c r="AX21" s="426"/>
      <c r="AY21" s="426"/>
      <c r="AZ21" s="426"/>
      <c r="BA21" s="426"/>
      <c r="BB21" s="426"/>
      <c r="BC21" s="426"/>
      <c r="BD21" s="426"/>
      <c r="BE21" s="426"/>
      <c r="BF21" s="426"/>
      <c r="BG21" s="426"/>
      <c r="BH21" s="426"/>
      <c r="BI21" s="426"/>
      <c r="BJ21" s="426"/>
      <c r="BK21" s="426"/>
      <c r="BL21" s="426"/>
      <c r="BM21" s="427"/>
      <c r="BN21" s="217"/>
      <c r="BO21" s="200"/>
      <c r="BQ21" s="213"/>
      <c r="BR21" s="221"/>
      <c r="BS21" s="221"/>
      <c r="BT21" s="222"/>
      <c r="BU21" s="222"/>
      <c r="BX21" s="200"/>
    </row>
    <row r="22" spans="2:92" ht="16.5" customHeight="1">
      <c r="B22" s="212"/>
      <c r="C22" s="161"/>
      <c r="D22" s="161"/>
      <c r="E22" s="150"/>
      <c r="F22" s="199"/>
      <c r="G22" s="199"/>
      <c r="H22" s="199"/>
      <c r="I22" s="200"/>
      <c r="J22" s="200"/>
      <c r="L22" s="200"/>
      <c r="M22" s="164"/>
      <c r="N22" s="164"/>
      <c r="Q22" s="164"/>
      <c r="S22" s="199"/>
      <c r="T22" s="199"/>
      <c r="U22" s="199"/>
      <c r="V22" s="200"/>
      <c r="W22" s="223"/>
      <c r="X22" s="224"/>
      <c r="Y22" s="224"/>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8"/>
      <c r="AW22" s="428"/>
      <c r="AX22" s="428"/>
      <c r="AY22" s="428"/>
      <c r="AZ22" s="428"/>
      <c r="BA22" s="428"/>
      <c r="BB22" s="428"/>
      <c r="BC22" s="428"/>
      <c r="BD22" s="428"/>
      <c r="BE22" s="428"/>
      <c r="BF22" s="428"/>
      <c r="BG22" s="428"/>
      <c r="BH22" s="428"/>
      <c r="BI22" s="428"/>
      <c r="BJ22" s="428"/>
      <c r="BK22" s="428"/>
      <c r="BL22" s="428"/>
      <c r="BM22" s="429"/>
      <c r="BN22" s="217"/>
      <c r="BO22" s="175"/>
      <c r="BQ22" s="213"/>
      <c r="BR22" s="221"/>
      <c r="BS22" s="221"/>
      <c r="BT22" s="222"/>
      <c r="BU22" s="222"/>
      <c r="BX22" s="200"/>
    </row>
    <row r="23" spans="2:92" ht="12" customHeight="1">
      <c r="B23" s="212"/>
      <c r="C23" s="161"/>
      <c r="D23" s="161"/>
      <c r="E23" s="150"/>
      <c r="F23" s="199"/>
      <c r="G23" s="199"/>
      <c r="H23" s="199"/>
      <c r="I23" s="200"/>
      <c r="J23" s="200"/>
      <c r="L23" s="200"/>
      <c r="M23" s="164"/>
      <c r="N23" s="164"/>
      <c r="Q23" s="164"/>
      <c r="S23" s="199"/>
      <c r="T23" s="199"/>
      <c r="U23" s="199"/>
      <c r="V23" s="200"/>
      <c r="W23" s="225"/>
      <c r="X23" s="226"/>
      <c r="Y23" s="226"/>
      <c r="Z23" s="227"/>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8"/>
      <c r="AX23" s="228"/>
      <c r="AY23" s="228"/>
      <c r="AZ23" s="228"/>
      <c r="BA23" s="228"/>
      <c r="BB23" s="228"/>
      <c r="BC23" s="228"/>
      <c r="BD23" s="228"/>
      <c r="BE23" s="228"/>
      <c r="BF23" s="228"/>
      <c r="BG23" s="228"/>
      <c r="BH23" s="228"/>
      <c r="BI23" s="228"/>
      <c r="BJ23" s="228"/>
      <c r="BK23" s="228"/>
      <c r="BL23" s="228"/>
      <c r="BM23" s="228"/>
      <c r="BN23" s="217"/>
      <c r="BO23" s="175"/>
      <c r="BQ23" s="213"/>
      <c r="BR23" s="221"/>
      <c r="BS23" s="221"/>
      <c r="BT23" s="222"/>
      <c r="BU23" s="222"/>
      <c r="BX23" s="200"/>
    </row>
    <row r="24" spans="2:92" ht="21" customHeight="1">
      <c r="B24" s="212"/>
      <c r="C24" s="229"/>
      <c r="D24" s="430" t="s">
        <v>218</v>
      </c>
      <c r="E24" s="430"/>
      <c r="F24" s="430"/>
      <c r="G24" s="430"/>
      <c r="H24" s="430"/>
      <c r="I24" s="430"/>
      <c r="J24" s="430"/>
      <c r="K24" s="430"/>
      <c r="L24" s="430"/>
      <c r="M24" s="430"/>
      <c r="N24" s="430"/>
      <c r="O24" s="430"/>
      <c r="P24" s="430"/>
      <c r="Q24" s="430"/>
      <c r="R24" s="430"/>
      <c r="S24" s="430"/>
      <c r="T24" s="430"/>
      <c r="U24" s="430"/>
      <c r="V24" s="430"/>
      <c r="W24" s="430"/>
      <c r="X24" s="430"/>
      <c r="Y24" s="430"/>
      <c r="Z24" s="430"/>
      <c r="AA24" s="430"/>
      <c r="AB24" s="430"/>
      <c r="AC24" s="430"/>
      <c r="AD24" s="430"/>
      <c r="AE24" s="430"/>
      <c r="AF24" s="430"/>
      <c r="AG24" s="230"/>
      <c r="AH24" s="200"/>
      <c r="AI24" s="231"/>
      <c r="AJ24" s="431" t="s">
        <v>219</v>
      </c>
      <c r="AK24" s="431"/>
      <c r="AL24" s="431"/>
      <c r="AM24" s="431"/>
      <c r="AN24" s="431"/>
      <c r="AO24" s="431"/>
      <c r="AP24" s="431"/>
      <c r="AQ24" s="431"/>
      <c r="AR24" s="431"/>
      <c r="AS24" s="431"/>
      <c r="AT24" s="431"/>
      <c r="AU24" s="431"/>
      <c r="AV24" s="431"/>
      <c r="AW24" s="431"/>
      <c r="AX24" s="431"/>
      <c r="AY24" s="431"/>
      <c r="AZ24" s="431"/>
      <c r="BA24" s="431"/>
      <c r="BB24" s="431"/>
      <c r="BC24" s="431"/>
      <c r="BD24" s="431"/>
      <c r="BE24" s="431"/>
      <c r="BF24" s="431"/>
      <c r="BG24" s="431"/>
      <c r="BH24" s="431"/>
      <c r="BI24" s="431"/>
      <c r="BJ24" s="431"/>
      <c r="BK24" s="431"/>
      <c r="BL24" s="431"/>
      <c r="BM24" s="232"/>
      <c r="BN24" s="217"/>
      <c r="BO24" s="175"/>
      <c r="BQ24" s="213"/>
      <c r="BR24" s="221"/>
      <c r="BS24" s="221"/>
      <c r="BT24" s="222"/>
      <c r="BU24" s="222"/>
    </row>
    <row r="25" spans="2:92" ht="21" customHeight="1">
      <c r="B25" s="212"/>
      <c r="C25" s="233"/>
      <c r="D25" s="432" t="s">
        <v>220</v>
      </c>
      <c r="E25" s="432"/>
      <c r="F25" s="432"/>
      <c r="G25" s="432"/>
      <c r="H25" s="432"/>
      <c r="I25" s="234" t="s">
        <v>221</v>
      </c>
      <c r="J25" s="234"/>
      <c r="K25" s="234"/>
      <c r="L25" s="234"/>
      <c r="M25" s="234" t="s">
        <v>222</v>
      </c>
      <c r="N25" s="234"/>
      <c r="O25" s="234"/>
      <c r="P25" s="234"/>
      <c r="Q25" s="235"/>
      <c r="R25" s="236"/>
      <c r="S25" s="236"/>
      <c r="T25" s="432" t="s">
        <v>223</v>
      </c>
      <c r="U25" s="432"/>
      <c r="V25" s="432"/>
      <c r="W25" s="432"/>
      <c r="X25" s="432"/>
      <c r="Y25" s="234" t="s">
        <v>221</v>
      </c>
      <c r="Z25" s="234"/>
      <c r="AA25" s="234"/>
      <c r="AB25" s="234"/>
      <c r="AC25" s="234" t="s">
        <v>222</v>
      </c>
      <c r="AD25" s="234"/>
      <c r="AE25" s="234"/>
      <c r="AF25" s="234"/>
      <c r="AG25" s="237"/>
      <c r="AH25" s="236"/>
      <c r="AI25" s="238"/>
      <c r="AJ25" s="432" t="s">
        <v>224</v>
      </c>
      <c r="AK25" s="432"/>
      <c r="AL25" s="432"/>
      <c r="AM25" s="432"/>
      <c r="AN25" s="432"/>
      <c r="AO25" s="234" t="s">
        <v>221</v>
      </c>
      <c r="AP25" s="234"/>
      <c r="AQ25" s="234"/>
      <c r="AR25" s="234"/>
      <c r="AS25" s="234" t="s">
        <v>222</v>
      </c>
      <c r="AT25" s="234"/>
      <c r="AU25" s="234"/>
      <c r="AV25" s="234"/>
      <c r="AW25" s="239"/>
      <c r="AX25" s="236"/>
      <c r="AY25" s="240"/>
      <c r="AZ25" s="432" t="s">
        <v>225</v>
      </c>
      <c r="BA25" s="432"/>
      <c r="BB25" s="432"/>
      <c r="BC25" s="432"/>
      <c r="BD25" s="432"/>
      <c r="BE25" s="234" t="s">
        <v>221</v>
      </c>
      <c r="BF25" s="234"/>
      <c r="BG25" s="234"/>
      <c r="BH25" s="234"/>
      <c r="BI25" s="234" t="s">
        <v>222</v>
      </c>
      <c r="BJ25" s="234"/>
      <c r="BK25" s="234"/>
      <c r="BL25" s="234"/>
      <c r="BM25" s="241"/>
      <c r="BN25" s="242"/>
      <c r="BO25" s="200"/>
      <c r="BQ25" s="213"/>
      <c r="BR25" s="221"/>
      <c r="BS25" s="221"/>
      <c r="BT25" s="222"/>
      <c r="BU25" s="222"/>
      <c r="BV25" s="239"/>
      <c r="BW25" s="239"/>
      <c r="BX25" s="239"/>
      <c r="BY25" s="239"/>
      <c r="CA25" s="239"/>
      <c r="CB25" s="239"/>
      <c r="CC25" s="239"/>
      <c r="CD25" s="239"/>
      <c r="CF25" s="239"/>
      <c r="CG25" s="239"/>
      <c r="CH25" s="239"/>
      <c r="CI25" s="239"/>
      <c r="CK25" s="239"/>
      <c r="CL25" s="239"/>
      <c r="CM25" s="239"/>
      <c r="CN25" s="239"/>
    </row>
    <row r="26" spans="2:92" ht="21" customHeight="1">
      <c r="B26" s="212"/>
      <c r="C26" s="233"/>
      <c r="D26" s="432" t="s">
        <v>226</v>
      </c>
      <c r="E26" s="432"/>
      <c r="F26" s="432"/>
      <c r="G26" s="432"/>
      <c r="H26" s="432"/>
      <c r="I26" s="434">
        <f>(ROUNDDOWN(M26/40,1))</f>
        <v>0</v>
      </c>
      <c r="J26" s="434"/>
      <c r="K26" s="434"/>
      <c r="L26" s="434"/>
      <c r="M26" s="434">
        <f>((((ROUNDDOWN($BE$9/12,1))*40)))*-1</f>
        <v>0</v>
      </c>
      <c r="N26" s="434"/>
      <c r="O26" s="434"/>
      <c r="P26" s="434"/>
      <c r="Q26" s="235"/>
      <c r="R26" s="236"/>
      <c r="S26" s="236"/>
      <c r="T26" s="432" t="s">
        <v>226</v>
      </c>
      <c r="U26" s="432"/>
      <c r="V26" s="432"/>
      <c r="W26" s="432"/>
      <c r="X26" s="432"/>
      <c r="Y26" s="434">
        <f>(ROUNDDOWN(AC26/40,1))</f>
        <v>0</v>
      </c>
      <c r="Z26" s="434"/>
      <c r="AA26" s="434"/>
      <c r="AB26" s="434"/>
      <c r="AC26" s="434">
        <f>((((ROUNDDOWN($BE$9/30,1))*40)))*-1</f>
        <v>0</v>
      </c>
      <c r="AD26" s="434"/>
      <c r="AE26" s="434"/>
      <c r="AF26" s="434"/>
      <c r="AG26" s="237"/>
      <c r="AH26" s="236"/>
      <c r="AI26" s="238"/>
      <c r="AJ26" s="432" t="s">
        <v>226</v>
      </c>
      <c r="AK26" s="432"/>
      <c r="AL26" s="432"/>
      <c r="AM26" s="432"/>
      <c r="AN26" s="432"/>
      <c r="AO26" s="434">
        <f>(ROUNDDOWN(AS26/40,1))</f>
        <v>0</v>
      </c>
      <c r="AP26" s="434"/>
      <c r="AQ26" s="434"/>
      <c r="AR26" s="434"/>
      <c r="AS26" s="434">
        <f>((((ROUNDDOWN($BE$9/7.5,1))*40)))*-1</f>
        <v>0</v>
      </c>
      <c r="AT26" s="434"/>
      <c r="AU26" s="434"/>
      <c r="AV26" s="434"/>
      <c r="AW26" s="243"/>
      <c r="AX26" s="236"/>
      <c r="AY26" s="240"/>
      <c r="AZ26" s="432" t="s">
        <v>226</v>
      </c>
      <c r="BA26" s="432"/>
      <c r="BB26" s="432"/>
      <c r="BC26" s="432"/>
      <c r="BD26" s="432"/>
      <c r="BE26" s="434">
        <f>(ROUNDDOWN(BI26/40,1))</f>
        <v>0</v>
      </c>
      <c r="BF26" s="434"/>
      <c r="BG26" s="434"/>
      <c r="BH26" s="434"/>
      <c r="BI26" s="435">
        <f>((((ROUNDDOWN($BE$9/20,1))*40)))*-1</f>
        <v>0</v>
      </c>
      <c r="BJ26" s="436"/>
      <c r="BK26" s="436"/>
      <c r="BL26" s="437"/>
      <c r="BM26" s="241"/>
      <c r="BN26" s="242"/>
      <c r="BO26" s="200"/>
      <c r="BQ26" s="213"/>
      <c r="BR26" s="221"/>
      <c r="BS26" s="221"/>
      <c r="BT26" s="222"/>
      <c r="BU26" s="222"/>
      <c r="BV26" s="244"/>
      <c r="BW26" s="244"/>
      <c r="BX26" s="244"/>
      <c r="BY26" s="244"/>
      <c r="CA26" s="244"/>
      <c r="CB26" s="244"/>
      <c r="CC26" s="244"/>
      <c r="CD26" s="244"/>
      <c r="CF26" s="244"/>
      <c r="CG26" s="244"/>
      <c r="CH26" s="244"/>
      <c r="CI26" s="244"/>
      <c r="CK26" s="244"/>
      <c r="CL26" s="244"/>
      <c r="CM26" s="244"/>
      <c r="CN26" s="244"/>
    </row>
    <row r="27" spans="2:92" ht="21" customHeight="1">
      <c r="B27" s="212"/>
      <c r="C27" s="233"/>
      <c r="D27" s="438" t="s">
        <v>227</v>
      </c>
      <c r="E27" s="439"/>
      <c r="F27" s="439"/>
      <c r="G27" s="439"/>
      <c r="H27" s="440"/>
      <c r="I27" s="434">
        <f>(ROUNDDOWN(M27/40,1))</f>
        <v>0</v>
      </c>
      <c r="J27" s="434"/>
      <c r="K27" s="434"/>
      <c r="L27" s="434"/>
      <c r="M27" s="435">
        <f>($AL$17-$AI$17)*-1</f>
        <v>0</v>
      </c>
      <c r="N27" s="436"/>
      <c r="O27" s="436"/>
      <c r="P27" s="437"/>
      <c r="Q27" s="235"/>
      <c r="R27" s="236"/>
      <c r="S27" s="236"/>
      <c r="T27" s="438" t="s">
        <v>227</v>
      </c>
      <c r="U27" s="439"/>
      <c r="V27" s="439"/>
      <c r="W27" s="439"/>
      <c r="X27" s="440"/>
      <c r="Y27" s="434">
        <f>(ROUNDDOWN(AC27/40,1))</f>
        <v>0</v>
      </c>
      <c r="Z27" s="434"/>
      <c r="AA27" s="434"/>
      <c r="AB27" s="434"/>
      <c r="AC27" s="435">
        <f>($AL$17-$AI$17)*-1</f>
        <v>0</v>
      </c>
      <c r="AD27" s="436"/>
      <c r="AE27" s="436"/>
      <c r="AF27" s="437"/>
      <c r="AG27" s="237"/>
      <c r="AH27" s="236"/>
      <c r="AI27" s="238"/>
      <c r="AJ27" s="438" t="s">
        <v>227</v>
      </c>
      <c r="AK27" s="439"/>
      <c r="AL27" s="439"/>
      <c r="AM27" s="439"/>
      <c r="AN27" s="440"/>
      <c r="AO27" s="434">
        <f>(ROUNDDOWN(AS27/40,1))</f>
        <v>0</v>
      </c>
      <c r="AP27" s="434"/>
      <c r="AQ27" s="434"/>
      <c r="AR27" s="434"/>
      <c r="AS27" s="435">
        <f>($AL$17-$AI$17)*-1</f>
        <v>0</v>
      </c>
      <c r="AT27" s="436"/>
      <c r="AU27" s="436"/>
      <c r="AV27" s="437"/>
      <c r="AW27" s="243"/>
      <c r="AX27" s="236"/>
      <c r="AY27" s="240"/>
      <c r="AZ27" s="438" t="s">
        <v>227</v>
      </c>
      <c r="BA27" s="439"/>
      <c r="BB27" s="439"/>
      <c r="BC27" s="439"/>
      <c r="BD27" s="440"/>
      <c r="BE27" s="434">
        <f>(ROUNDDOWN(BI27/40,1))</f>
        <v>0</v>
      </c>
      <c r="BF27" s="434"/>
      <c r="BG27" s="434"/>
      <c r="BH27" s="434"/>
      <c r="BI27" s="435">
        <f>($AL$17-$AI$17)*-1</f>
        <v>0</v>
      </c>
      <c r="BJ27" s="436"/>
      <c r="BK27" s="436"/>
      <c r="BL27" s="437"/>
      <c r="BM27" s="241"/>
      <c r="BN27" s="242"/>
      <c r="BO27" s="200"/>
      <c r="BQ27" s="213"/>
      <c r="BR27" s="221"/>
      <c r="BS27" s="221"/>
      <c r="BT27" s="222"/>
      <c r="BU27" s="222"/>
      <c r="BV27" s="244"/>
      <c r="BW27" s="244"/>
      <c r="BX27" s="244"/>
      <c r="BY27" s="244"/>
      <c r="CA27" s="244"/>
      <c r="CB27" s="244"/>
      <c r="CC27" s="244"/>
      <c r="CD27" s="244"/>
      <c r="CF27" s="244"/>
      <c r="CG27" s="244"/>
      <c r="CH27" s="244"/>
      <c r="CI27" s="244"/>
      <c r="CK27" s="244"/>
      <c r="CL27" s="244"/>
      <c r="CM27" s="244"/>
      <c r="CN27" s="244"/>
    </row>
    <row r="28" spans="2:92" ht="21" customHeight="1" thickBot="1">
      <c r="B28" s="212"/>
      <c r="C28" s="233"/>
      <c r="D28" s="441" t="s">
        <v>228</v>
      </c>
      <c r="E28" s="441"/>
      <c r="F28" s="441"/>
      <c r="G28" s="441"/>
      <c r="H28" s="441"/>
      <c r="I28" s="442" t="e">
        <f>(ROUNDDOWN(M28/40,1))</f>
        <v>#DIV/0!</v>
      </c>
      <c r="J28" s="442"/>
      <c r="K28" s="442"/>
      <c r="L28" s="442"/>
      <c r="M28" s="443" t="e">
        <f>$BB$73+(AZ17-AI17)</f>
        <v>#DIV/0!</v>
      </c>
      <c r="N28" s="444"/>
      <c r="O28" s="444"/>
      <c r="P28" s="445"/>
      <c r="Q28" s="235"/>
      <c r="R28" s="236"/>
      <c r="S28" s="236"/>
      <c r="T28" s="441" t="s">
        <v>228</v>
      </c>
      <c r="U28" s="441"/>
      <c r="V28" s="441"/>
      <c r="W28" s="441"/>
      <c r="X28" s="441"/>
      <c r="Y28" s="442" t="e">
        <f>(ROUNDDOWN(AC28/40,1))</f>
        <v>#DIV/0!</v>
      </c>
      <c r="Z28" s="442"/>
      <c r="AA28" s="442"/>
      <c r="AB28" s="442"/>
      <c r="AC28" s="443" t="e">
        <f>$BB$73+(AZ17-AI17)</f>
        <v>#DIV/0!</v>
      </c>
      <c r="AD28" s="444"/>
      <c r="AE28" s="444"/>
      <c r="AF28" s="445"/>
      <c r="AG28" s="237"/>
      <c r="AH28" s="236"/>
      <c r="AI28" s="238"/>
      <c r="AJ28" s="441" t="s">
        <v>228</v>
      </c>
      <c r="AK28" s="441"/>
      <c r="AL28" s="441"/>
      <c r="AM28" s="441"/>
      <c r="AN28" s="441"/>
      <c r="AO28" s="442" t="e">
        <f>(ROUNDDOWN(AS28/40,1))</f>
        <v>#DIV/0!</v>
      </c>
      <c r="AP28" s="442"/>
      <c r="AQ28" s="442"/>
      <c r="AR28" s="442"/>
      <c r="AS28" s="443" t="e">
        <f>$BB$73+(AZ17-AI17)</f>
        <v>#DIV/0!</v>
      </c>
      <c r="AT28" s="444"/>
      <c r="AU28" s="444"/>
      <c r="AV28" s="445"/>
      <c r="AW28" s="243"/>
      <c r="AX28" s="236"/>
      <c r="AY28" s="240"/>
      <c r="AZ28" s="441" t="s">
        <v>228</v>
      </c>
      <c r="BA28" s="441"/>
      <c r="BB28" s="441"/>
      <c r="BC28" s="441"/>
      <c r="BD28" s="441"/>
      <c r="BE28" s="446" t="e">
        <f>(ROUNDDOWN(BI28/40,1))</f>
        <v>#DIV/0!</v>
      </c>
      <c r="BF28" s="446"/>
      <c r="BG28" s="446"/>
      <c r="BH28" s="446"/>
      <c r="BI28" s="443" t="e">
        <f>$BB$73+(AZ17-AI17)</f>
        <v>#DIV/0!</v>
      </c>
      <c r="BJ28" s="444"/>
      <c r="BK28" s="444"/>
      <c r="BL28" s="445"/>
      <c r="BM28" s="241"/>
      <c r="BN28" s="242"/>
      <c r="BO28" s="200"/>
      <c r="BV28" s="243"/>
      <c r="BW28" s="243"/>
      <c r="BX28" s="243"/>
      <c r="BY28" s="243"/>
      <c r="CA28" s="243"/>
      <c r="CB28" s="243"/>
      <c r="CC28" s="243"/>
      <c r="CD28" s="243"/>
      <c r="CF28" s="243"/>
      <c r="CG28" s="243"/>
      <c r="CH28" s="243"/>
      <c r="CI28" s="243"/>
      <c r="CK28" s="243"/>
      <c r="CL28" s="243"/>
      <c r="CM28" s="243"/>
      <c r="CN28" s="243"/>
    </row>
    <row r="29" spans="2:92" ht="30.75" customHeight="1" thickTop="1">
      <c r="B29" s="212"/>
      <c r="C29" s="233"/>
      <c r="D29" s="447" t="s">
        <v>229</v>
      </c>
      <c r="E29" s="448"/>
      <c r="F29" s="448"/>
      <c r="G29" s="448"/>
      <c r="H29" s="448"/>
      <c r="I29" s="450" t="e">
        <f>SUM(I26:L28)</f>
        <v>#DIV/0!</v>
      </c>
      <c r="J29" s="450"/>
      <c r="K29" s="450"/>
      <c r="L29" s="450"/>
      <c r="M29" s="450" t="e">
        <f>SUM(M26:P28)</f>
        <v>#DIV/0!</v>
      </c>
      <c r="N29" s="450"/>
      <c r="O29" s="450"/>
      <c r="P29" s="450"/>
      <c r="Q29" s="236"/>
      <c r="R29" s="236"/>
      <c r="S29" s="236"/>
      <c r="T29" s="447" t="s">
        <v>229</v>
      </c>
      <c r="U29" s="448"/>
      <c r="V29" s="448"/>
      <c r="W29" s="448"/>
      <c r="X29" s="448"/>
      <c r="Y29" s="450" t="e">
        <f>SUM(Y26:AB28)</f>
        <v>#DIV/0!</v>
      </c>
      <c r="Z29" s="450"/>
      <c r="AA29" s="450"/>
      <c r="AB29" s="450"/>
      <c r="AC29" s="450" t="e">
        <f>SUM(AC26:AF28)</f>
        <v>#DIV/0!</v>
      </c>
      <c r="AD29" s="450"/>
      <c r="AE29" s="450"/>
      <c r="AF29" s="450"/>
      <c r="AG29" s="237"/>
      <c r="AH29" s="236"/>
      <c r="AI29" s="238"/>
      <c r="AJ29" s="447" t="s">
        <v>230</v>
      </c>
      <c r="AK29" s="448"/>
      <c r="AL29" s="448"/>
      <c r="AM29" s="448"/>
      <c r="AN29" s="448"/>
      <c r="AO29" s="449" t="e">
        <f>SUM(AO26:AR28)</f>
        <v>#DIV/0!</v>
      </c>
      <c r="AP29" s="449"/>
      <c r="AQ29" s="449"/>
      <c r="AR29" s="449"/>
      <c r="AS29" s="450" t="e">
        <f>SUM(AS26:AV28)</f>
        <v>#DIV/0!</v>
      </c>
      <c r="AT29" s="450"/>
      <c r="AU29" s="450"/>
      <c r="AV29" s="450"/>
      <c r="AW29" s="243"/>
      <c r="AX29" s="236"/>
      <c r="AY29" s="240"/>
      <c r="AZ29" s="447" t="s">
        <v>230</v>
      </c>
      <c r="BA29" s="448"/>
      <c r="BB29" s="448"/>
      <c r="BC29" s="448"/>
      <c r="BD29" s="448"/>
      <c r="BE29" s="449" t="e">
        <f>SUM(BE26:BH28)</f>
        <v>#DIV/0!</v>
      </c>
      <c r="BF29" s="449"/>
      <c r="BG29" s="449"/>
      <c r="BH29" s="449"/>
      <c r="BI29" s="450" t="e">
        <f>SUM(BI26:BL28)</f>
        <v>#DIV/0!</v>
      </c>
      <c r="BJ29" s="450"/>
      <c r="BK29" s="450"/>
      <c r="BL29" s="450"/>
      <c r="BM29" s="241"/>
      <c r="BN29" s="242"/>
      <c r="BO29" s="200"/>
      <c r="BQ29" s="213"/>
      <c r="BR29" s="221"/>
      <c r="BS29" s="221"/>
      <c r="BT29" s="222"/>
      <c r="BU29" s="222"/>
      <c r="BV29" s="245"/>
      <c r="BW29" s="245"/>
      <c r="BX29" s="245"/>
      <c r="BY29" s="245"/>
      <c r="CA29" s="245"/>
      <c r="CB29" s="245"/>
      <c r="CC29" s="245"/>
      <c r="CD29" s="245"/>
      <c r="CF29" s="245"/>
      <c r="CG29" s="245"/>
      <c r="CH29" s="245"/>
      <c r="CI29" s="245"/>
      <c r="CK29" s="245"/>
      <c r="CL29" s="245"/>
      <c r="CM29" s="245"/>
      <c r="CN29" s="245"/>
    </row>
    <row r="30" spans="2:92" ht="20.25" customHeight="1">
      <c r="B30" s="212"/>
      <c r="C30" s="233"/>
      <c r="D30" s="246"/>
      <c r="E30" s="246"/>
      <c r="F30" s="246"/>
      <c r="G30" s="246"/>
      <c r="H30" s="246"/>
      <c r="I30" s="247"/>
      <c r="J30" s="247"/>
      <c r="K30" s="247"/>
      <c r="L30" s="247"/>
      <c r="M30" s="247"/>
      <c r="N30" s="247"/>
      <c r="O30" s="247"/>
      <c r="P30" s="247"/>
      <c r="Q30" s="164"/>
      <c r="R30" s="164"/>
      <c r="S30" s="164"/>
      <c r="T30" s="246"/>
      <c r="U30" s="246"/>
      <c r="V30" s="246"/>
      <c r="W30" s="246"/>
      <c r="X30" s="246"/>
      <c r="Y30" s="247"/>
      <c r="Z30" s="247"/>
      <c r="AA30" s="247"/>
      <c r="AB30" s="247"/>
      <c r="AC30" s="247"/>
      <c r="AD30" s="247"/>
      <c r="AE30" s="247"/>
      <c r="AF30" s="247"/>
      <c r="AG30" s="248"/>
      <c r="AH30" s="164"/>
      <c r="AI30" s="249"/>
      <c r="AJ30" s="246"/>
      <c r="AK30" s="246"/>
      <c r="AL30" s="246"/>
      <c r="AM30" s="246"/>
      <c r="AN30" s="246"/>
      <c r="AO30" s="247"/>
      <c r="AP30" s="247"/>
      <c r="AQ30" s="247"/>
      <c r="AR30" s="247"/>
      <c r="AS30" s="247"/>
      <c r="AT30" s="247"/>
      <c r="AU30" s="247"/>
      <c r="AV30" s="247"/>
      <c r="AW30" s="199"/>
      <c r="AX30" s="164"/>
      <c r="AY30" s="181"/>
      <c r="AZ30" s="246"/>
      <c r="BA30" s="246"/>
      <c r="BB30" s="246"/>
      <c r="BC30" s="246"/>
      <c r="BD30" s="246"/>
      <c r="BE30" s="247"/>
      <c r="BF30" s="247"/>
      <c r="BG30" s="247"/>
      <c r="BH30" s="247"/>
      <c r="BI30" s="247"/>
      <c r="BJ30" s="247"/>
      <c r="BK30" s="247"/>
      <c r="BL30" s="247"/>
      <c r="BM30" s="241"/>
      <c r="BN30" s="242"/>
      <c r="BO30" s="200"/>
      <c r="BQ30" s="213"/>
      <c r="BR30" s="221"/>
      <c r="BS30" s="221"/>
      <c r="BT30" s="222"/>
      <c r="BU30" s="222"/>
      <c r="BX30" s="200"/>
    </row>
    <row r="31" spans="2:92" ht="20.25" customHeight="1">
      <c r="B31" s="212"/>
      <c r="C31" s="233"/>
      <c r="D31" s="246"/>
      <c r="E31" s="246"/>
      <c r="F31" s="246"/>
      <c r="G31" s="246"/>
      <c r="H31" s="246"/>
      <c r="I31" s="247"/>
      <c r="J31" s="247"/>
      <c r="K31" s="451" t="s">
        <v>231</v>
      </c>
      <c r="L31" s="452"/>
      <c r="M31" s="452"/>
      <c r="N31" s="454" t="str">
        <f>IF(OR($BE$9&gt;0,),IF(AND(OR($D$5="○",$D$6="○"),$I$29&gt;=0),"可",IF(AND(OR($D$5="○",$D$6="○"),$I$29&lt;0),"不可","")),"")</f>
        <v/>
      </c>
      <c r="O31" s="455"/>
      <c r="P31" s="456"/>
      <c r="Q31" s="164"/>
      <c r="R31" s="164"/>
      <c r="S31" s="164"/>
      <c r="T31" s="246"/>
      <c r="U31" s="246"/>
      <c r="V31" s="246"/>
      <c r="W31" s="246"/>
      <c r="X31" s="246"/>
      <c r="Y31" s="247"/>
      <c r="Z31" s="247"/>
      <c r="AA31" s="451" t="s">
        <v>232</v>
      </c>
      <c r="AB31" s="452"/>
      <c r="AC31" s="453"/>
      <c r="AD31" s="454" t="str">
        <f>IF(OR($BE$9&gt;0,),IF(AND(OR($D$5="○",$D$6="○"),$Y$29&gt;=0),"可",IF(AND(OR($D$5="○",$D$6="○"),$Y$29&lt;0),"不可","")),"")</f>
        <v/>
      </c>
      <c r="AE31" s="455"/>
      <c r="AF31" s="456"/>
      <c r="AG31" s="248"/>
      <c r="AH31" s="164"/>
      <c r="AI31" s="249"/>
      <c r="AJ31" s="246"/>
      <c r="AK31" s="246"/>
      <c r="AL31" s="246"/>
      <c r="AM31" s="246"/>
      <c r="AN31" s="246"/>
      <c r="AO31" s="247"/>
      <c r="AP31" s="247"/>
      <c r="AQ31" s="451" t="s">
        <v>233</v>
      </c>
      <c r="AR31" s="452"/>
      <c r="AS31" s="453"/>
      <c r="AT31" s="454" t="str">
        <f>IF(OR($BE$9&gt;0,),IF(AND(OR($D$7="○"),$AO$29&gt;=0),"可",IF(AND(OR($D$7="○"),$AO$29&lt;0),"不可","")),"")</f>
        <v/>
      </c>
      <c r="AU31" s="455"/>
      <c r="AV31" s="456"/>
      <c r="AW31" s="199"/>
      <c r="AX31" s="164"/>
      <c r="AY31" s="181"/>
      <c r="AZ31" s="246"/>
      <c r="BA31" s="246"/>
      <c r="BB31" s="246"/>
      <c r="BC31" s="246"/>
      <c r="BD31" s="246"/>
      <c r="BE31" s="247"/>
      <c r="BF31" s="247"/>
      <c r="BG31" s="451" t="s">
        <v>234</v>
      </c>
      <c r="BH31" s="452"/>
      <c r="BI31" s="453"/>
      <c r="BJ31" s="454" t="str">
        <f>IF(OR($BE$9&gt;0,),IF(AND(OR($D$7="○"),$BE$29&gt;=0),"可",IF(AND(OR($D$7="○"),$BE$29&lt;0),"不可","")),"")</f>
        <v/>
      </c>
      <c r="BK31" s="455"/>
      <c r="BL31" s="456"/>
      <c r="BM31" s="241"/>
      <c r="BN31" s="242"/>
      <c r="BO31" s="200"/>
      <c r="BQ31" s="213"/>
      <c r="BR31" s="221"/>
      <c r="BS31" s="221"/>
      <c r="BT31" s="222"/>
      <c r="BU31" s="222"/>
      <c r="BX31" s="200"/>
    </row>
    <row r="32" spans="2:92" ht="20.25" customHeight="1">
      <c r="B32" s="212"/>
      <c r="C32" s="250"/>
      <c r="D32" s="251"/>
      <c r="E32" s="251"/>
      <c r="F32" s="251"/>
      <c r="G32" s="251"/>
      <c r="H32" s="251"/>
      <c r="I32" s="252"/>
      <c r="J32" s="252"/>
      <c r="K32" s="252"/>
      <c r="L32" s="252"/>
      <c r="M32" s="252"/>
      <c r="N32" s="252"/>
      <c r="O32" s="252"/>
      <c r="P32" s="252"/>
      <c r="Q32" s="253"/>
      <c r="R32" s="253"/>
      <c r="S32" s="253"/>
      <c r="T32" s="251"/>
      <c r="U32" s="251"/>
      <c r="V32" s="251"/>
      <c r="W32" s="251"/>
      <c r="X32" s="251"/>
      <c r="Y32" s="252"/>
      <c r="Z32" s="252"/>
      <c r="AA32" s="252"/>
      <c r="AB32" s="252"/>
      <c r="AC32" s="252"/>
      <c r="AD32" s="252"/>
      <c r="AE32" s="252"/>
      <c r="AF32" s="252"/>
      <c r="AG32" s="254"/>
      <c r="AH32" s="164"/>
      <c r="AI32" s="255"/>
      <c r="AJ32" s="251"/>
      <c r="AK32" s="251"/>
      <c r="AL32" s="251"/>
      <c r="AM32" s="251"/>
      <c r="AN32" s="251"/>
      <c r="AO32" s="252"/>
      <c r="AP32" s="252"/>
      <c r="AQ32" s="252"/>
      <c r="AR32" s="252"/>
      <c r="AS32" s="252"/>
      <c r="AT32" s="252"/>
      <c r="AU32" s="252"/>
      <c r="AV32" s="252"/>
      <c r="AW32" s="256"/>
      <c r="AX32" s="253"/>
      <c r="AY32" s="257"/>
      <c r="AZ32" s="251"/>
      <c r="BA32" s="251"/>
      <c r="BB32" s="251"/>
      <c r="BC32" s="251"/>
      <c r="BD32" s="251"/>
      <c r="BE32" s="252"/>
      <c r="BF32" s="252"/>
      <c r="BG32" s="252"/>
      <c r="BH32" s="252"/>
      <c r="BI32" s="252"/>
      <c r="BJ32" s="252"/>
      <c r="BK32" s="252"/>
      <c r="BL32" s="252"/>
      <c r="BM32" s="258"/>
      <c r="BN32" s="242"/>
      <c r="BO32" s="200"/>
      <c r="BQ32" s="213"/>
      <c r="BR32" s="221"/>
      <c r="BS32" s="221"/>
      <c r="BT32" s="222"/>
      <c r="BU32" s="222"/>
      <c r="BX32" s="200"/>
    </row>
    <row r="33" spans="2:96" ht="20.25" customHeight="1" thickBot="1">
      <c r="B33" s="259"/>
      <c r="C33" s="260"/>
      <c r="D33" s="261"/>
      <c r="E33" s="261"/>
      <c r="F33" s="261"/>
      <c r="G33" s="261"/>
      <c r="H33" s="261"/>
      <c r="I33" s="262"/>
      <c r="J33" s="262"/>
      <c r="K33" s="262"/>
      <c r="L33" s="262"/>
      <c r="M33" s="262"/>
      <c r="N33" s="262"/>
      <c r="O33" s="262"/>
      <c r="P33" s="262"/>
      <c r="Q33" s="263"/>
      <c r="R33" s="263"/>
      <c r="S33" s="263"/>
      <c r="T33" s="261"/>
      <c r="U33" s="261"/>
      <c r="V33" s="261"/>
      <c r="W33" s="261"/>
      <c r="X33" s="261"/>
      <c r="Y33" s="262"/>
      <c r="Z33" s="262"/>
      <c r="AA33" s="262"/>
      <c r="AB33" s="262"/>
      <c r="AC33" s="262"/>
      <c r="AD33" s="262"/>
      <c r="AE33" s="262"/>
      <c r="AF33" s="262"/>
      <c r="AG33" s="263"/>
      <c r="AH33" s="263"/>
      <c r="AI33" s="263"/>
      <c r="AJ33" s="261"/>
      <c r="AK33" s="261"/>
      <c r="AL33" s="261"/>
      <c r="AM33" s="261"/>
      <c r="AN33" s="261"/>
      <c r="AO33" s="262"/>
      <c r="AP33" s="262"/>
      <c r="AQ33" s="262"/>
      <c r="AR33" s="262"/>
      <c r="AS33" s="262"/>
      <c r="AT33" s="262"/>
      <c r="AU33" s="262"/>
      <c r="AV33" s="262"/>
      <c r="AW33" s="264"/>
      <c r="AX33" s="263"/>
      <c r="AY33" s="265"/>
      <c r="AZ33" s="261"/>
      <c r="BA33" s="261"/>
      <c r="BB33" s="261"/>
      <c r="BC33" s="261"/>
      <c r="BD33" s="261"/>
      <c r="BE33" s="262"/>
      <c r="BF33" s="262"/>
      <c r="BG33" s="262"/>
      <c r="BH33" s="262"/>
      <c r="BI33" s="262"/>
      <c r="BJ33" s="262"/>
      <c r="BK33" s="262"/>
      <c r="BL33" s="262"/>
      <c r="BM33" s="266"/>
      <c r="BN33" s="267"/>
      <c r="BO33" s="175"/>
      <c r="BQ33" s="213"/>
      <c r="BR33" s="221"/>
      <c r="BS33" s="221"/>
      <c r="BT33" s="222"/>
      <c r="BU33" s="222"/>
      <c r="BX33" s="200"/>
    </row>
    <row r="34" spans="2:96" ht="21" customHeight="1" thickBot="1">
      <c r="B34" s="169" t="s">
        <v>235</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14"/>
      <c r="BB34" s="225"/>
      <c r="BC34" s="214"/>
      <c r="BD34" s="214"/>
      <c r="BE34" s="225"/>
      <c r="BF34" s="214"/>
      <c r="BG34" s="225"/>
      <c r="BH34" s="225"/>
      <c r="BI34" s="225"/>
      <c r="BJ34" s="225"/>
      <c r="BK34" s="225"/>
      <c r="BL34" s="225"/>
      <c r="BM34" s="225"/>
      <c r="BN34" s="225"/>
      <c r="BO34" s="175"/>
      <c r="BQ34" s="213"/>
      <c r="BR34" s="221"/>
      <c r="BS34" s="221"/>
      <c r="BT34" s="222"/>
      <c r="BU34" s="222"/>
    </row>
    <row r="35" spans="2:96" ht="32.25" customHeight="1" thickBot="1">
      <c r="B35" s="457"/>
      <c r="C35" s="268"/>
      <c r="D35" s="459" t="s">
        <v>236</v>
      </c>
      <c r="E35" s="459"/>
      <c r="F35" s="459"/>
      <c r="G35" s="459"/>
      <c r="H35" s="459"/>
      <c r="I35" s="460"/>
      <c r="J35" s="462" t="s">
        <v>237</v>
      </c>
      <c r="K35" s="463"/>
      <c r="L35" s="463"/>
      <c r="M35" s="463"/>
      <c r="N35" s="463"/>
      <c r="O35" s="464"/>
      <c r="P35" s="468" t="s">
        <v>238</v>
      </c>
      <c r="Q35" s="459"/>
      <c r="R35" s="459"/>
      <c r="S35" s="459"/>
      <c r="T35" s="459"/>
      <c r="U35" s="459"/>
      <c r="V35" s="469"/>
      <c r="W35" s="473" t="s">
        <v>239</v>
      </c>
      <c r="X35" s="474"/>
      <c r="Y35" s="474"/>
      <c r="Z35" s="474"/>
      <c r="AA35" s="474"/>
      <c r="AB35" s="474"/>
      <c r="AC35" s="475"/>
      <c r="AD35" s="473" t="s">
        <v>240</v>
      </c>
      <c r="AE35" s="474"/>
      <c r="AF35" s="474"/>
      <c r="AG35" s="474"/>
      <c r="AH35" s="474"/>
      <c r="AI35" s="474"/>
      <c r="AJ35" s="475"/>
      <c r="AK35" s="473" t="s">
        <v>241</v>
      </c>
      <c r="AL35" s="474"/>
      <c r="AM35" s="474"/>
      <c r="AN35" s="474"/>
      <c r="AO35" s="474"/>
      <c r="AP35" s="474"/>
      <c r="AQ35" s="475"/>
      <c r="AR35" s="457" t="s">
        <v>242</v>
      </c>
      <c r="AS35" s="459"/>
      <c r="AT35" s="459"/>
      <c r="AU35" s="459"/>
      <c r="AV35" s="459"/>
      <c r="AW35" s="459"/>
      <c r="AX35" s="469"/>
      <c r="AY35" s="463" t="s">
        <v>243</v>
      </c>
      <c r="AZ35" s="463"/>
      <c r="BA35" s="464"/>
      <c r="BB35" s="462" t="s">
        <v>244</v>
      </c>
      <c r="BC35" s="463"/>
      <c r="BD35" s="464"/>
      <c r="BE35" s="462" t="s">
        <v>245</v>
      </c>
      <c r="BF35" s="463"/>
      <c r="BG35" s="463"/>
      <c r="BH35" s="462" t="s">
        <v>246</v>
      </c>
      <c r="BI35" s="463"/>
      <c r="BJ35" s="463"/>
      <c r="BK35" s="468" t="s">
        <v>247</v>
      </c>
      <c r="BL35" s="459"/>
      <c r="BM35" s="459"/>
      <c r="BN35" s="469"/>
      <c r="BQ35" s="213"/>
      <c r="BR35" s="221"/>
      <c r="BS35" s="221"/>
      <c r="BT35" s="222"/>
      <c r="BU35" s="222"/>
    </row>
    <row r="36" spans="2:96" ht="32.25" customHeight="1" thickBot="1">
      <c r="B36" s="458"/>
      <c r="C36" s="269"/>
      <c r="D36" s="358"/>
      <c r="E36" s="358"/>
      <c r="F36" s="358"/>
      <c r="G36" s="358"/>
      <c r="H36" s="358"/>
      <c r="I36" s="461"/>
      <c r="J36" s="465"/>
      <c r="K36" s="466"/>
      <c r="L36" s="466"/>
      <c r="M36" s="466"/>
      <c r="N36" s="466"/>
      <c r="O36" s="467"/>
      <c r="P36" s="470"/>
      <c r="Q36" s="471"/>
      <c r="R36" s="471"/>
      <c r="S36" s="471"/>
      <c r="T36" s="471"/>
      <c r="U36" s="471"/>
      <c r="V36" s="472"/>
      <c r="W36" s="271" t="s">
        <v>248</v>
      </c>
      <c r="X36" s="272" t="s">
        <v>249</v>
      </c>
      <c r="Y36" s="272" t="s">
        <v>250</v>
      </c>
      <c r="Z36" s="272" t="s">
        <v>251</v>
      </c>
      <c r="AA36" s="272" t="s">
        <v>252</v>
      </c>
      <c r="AB36" s="272" t="s">
        <v>253</v>
      </c>
      <c r="AC36" s="273" t="s">
        <v>254</v>
      </c>
      <c r="AD36" s="271" t="s">
        <v>248</v>
      </c>
      <c r="AE36" s="272" t="s">
        <v>249</v>
      </c>
      <c r="AF36" s="272" t="s">
        <v>250</v>
      </c>
      <c r="AG36" s="272" t="s">
        <v>251</v>
      </c>
      <c r="AH36" s="272" t="s">
        <v>252</v>
      </c>
      <c r="AI36" s="272" t="s">
        <v>253</v>
      </c>
      <c r="AJ36" s="273" t="s">
        <v>254</v>
      </c>
      <c r="AK36" s="271" t="s">
        <v>248</v>
      </c>
      <c r="AL36" s="272" t="s">
        <v>249</v>
      </c>
      <c r="AM36" s="272" t="s">
        <v>250</v>
      </c>
      <c r="AN36" s="272" t="s">
        <v>251</v>
      </c>
      <c r="AO36" s="272" t="s">
        <v>252</v>
      </c>
      <c r="AP36" s="272" t="s">
        <v>253</v>
      </c>
      <c r="AQ36" s="273" t="s">
        <v>254</v>
      </c>
      <c r="AR36" s="274" t="s">
        <v>248</v>
      </c>
      <c r="AS36" s="275" t="s">
        <v>249</v>
      </c>
      <c r="AT36" s="275" t="s">
        <v>250</v>
      </c>
      <c r="AU36" s="275" t="s">
        <v>251</v>
      </c>
      <c r="AV36" s="275" t="s">
        <v>252</v>
      </c>
      <c r="AW36" s="275" t="s">
        <v>253</v>
      </c>
      <c r="AX36" s="276" t="s">
        <v>254</v>
      </c>
      <c r="AY36" s="466"/>
      <c r="AZ36" s="466"/>
      <c r="BA36" s="467"/>
      <c r="BB36" s="465"/>
      <c r="BC36" s="466"/>
      <c r="BD36" s="467"/>
      <c r="BE36" s="465"/>
      <c r="BF36" s="466"/>
      <c r="BG36" s="466"/>
      <c r="BH36" s="465"/>
      <c r="BI36" s="466"/>
      <c r="BJ36" s="466"/>
      <c r="BK36" s="476"/>
      <c r="BL36" s="358"/>
      <c r="BM36" s="358"/>
      <c r="BN36" s="477"/>
      <c r="BQ36" s="213"/>
      <c r="BR36" s="221"/>
      <c r="BS36" s="221"/>
      <c r="BT36" s="222"/>
      <c r="BU36" s="222"/>
    </row>
    <row r="37" spans="2:96" ht="21" customHeight="1" thickBot="1">
      <c r="B37" s="478" t="s">
        <v>255</v>
      </c>
      <c r="C37" s="277"/>
      <c r="D37" s="481"/>
      <c r="E37" s="481"/>
      <c r="F37" s="481"/>
      <c r="G37" s="481"/>
      <c r="H37" s="481"/>
      <c r="I37" s="482"/>
      <c r="J37" s="483"/>
      <c r="K37" s="481"/>
      <c r="L37" s="482"/>
      <c r="M37" s="483"/>
      <c r="N37" s="481"/>
      <c r="O37" s="482"/>
      <c r="P37" s="484"/>
      <c r="Q37" s="485"/>
      <c r="R37" s="485"/>
      <c r="S37" s="485"/>
      <c r="T37" s="485"/>
      <c r="U37" s="485"/>
      <c r="V37" s="486"/>
      <c r="W37" s="278"/>
      <c r="X37" s="279"/>
      <c r="Y37" s="279"/>
      <c r="Z37" s="279"/>
      <c r="AA37" s="279"/>
      <c r="AB37" s="279"/>
      <c r="AC37" s="280"/>
      <c r="AD37" s="278"/>
      <c r="AE37" s="279"/>
      <c r="AF37" s="279"/>
      <c r="AG37" s="279"/>
      <c r="AH37" s="279"/>
      <c r="AI37" s="279"/>
      <c r="AJ37" s="280"/>
      <c r="AK37" s="278"/>
      <c r="AL37" s="279"/>
      <c r="AM37" s="279"/>
      <c r="AN37" s="279"/>
      <c r="AO37" s="279"/>
      <c r="AP37" s="279"/>
      <c r="AQ37" s="280"/>
      <c r="AR37" s="278"/>
      <c r="AS37" s="279"/>
      <c r="AT37" s="279"/>
      <c r="AU37" s="279"/>
      <c r="AV37" s="279"/>
      <c r="AW37" s="279"/>
      <c r="AX37" s="280"/>
      <c r="AY37" s="487">
        <f t="shared" ref="AY37:AY56" si="4">SUM(W37:AX37)</f>
        <v>0</v>
      </c>
      <c r="AZ37" s="487"/>
      <c r="BA37" s="488"/>
      <c r="BB37" s="489">
        <f t="shared" ref="BB37:BB57" si="5">AY37/4</f>
        <v>0</v>
      </c>
      <c r="BC37" s="490"/>
      <c r="BD37" s="491"/>
      <c r="BE37" s="492"/>
      <c r="BF37" s="493"/>
      <c r="BG37" s="493"/>
      <c r="BH37" s="492"/>
      <c r="BI37" s="493"/>
      <c r="BJ37" s="493"/>
      <c r="BK37" s="494"/>
      <c r="BL37" s="495"/>
      <c r="BM37" s="495"/>
      <c r="BN37" s="496"/>
      <c r="BQ37" s="213"/>
      <c r="BR37" s="221"/>
      <c r="BS37" s="221"/>
      <c r="BT37" s="222"/>
      <c r="BU37" s="222"/>
    </row>
    <row r="38" spans="2:96" ht="21" customHeight="1">
      <c r="B38" s="479"/>
      <c r="C38" s="497" t="s">
        <v>256</v>
      </c>
      <c r="D38" s="499"/>
      <c r="E38" s="499"/>
      <c r="F38" s="499"/>
      <c r="G38" s="499"/>
      <c r="H38" s="499"/>
      <c r="I38" s="500"/>
      <c r="J38" s="501"/>
      <c r="K38" s="499"/>
      <c r="L38" s="500"/>
      <c r="M38" s="501"/>
      <c r="N38" s="499"/>
      <c r="O38" s="500"/>
      <c r="P38" s="502"/>
      <c r="Q38" s="503"/>
      <c r="R38" s="503"/>
      <c r="S38" s="503"/>
      <c r="T38" s="503"/>
      <c r="U38" s="503"/>
      <c r="V38" s="504"/>
      <c r="W38" s="281"/>
      <c r="X38" s="282"/>
      <c r="Y38" s="282"/>
      <c r="Z38" s="282"/>
      <c r="AA38" s="282"/>
      <c r="AB38" s="282"/>
      <c r="AC38" s="283"/>
      <c r="AD38" s="281"/>
      <c r="AE38" s="282"/>
      <c r="AF38" s="282"/>
      <c r="AG38" s="282"/>
      <c r="AH38" s="282"/>
      <c r="AI38" s="282"/>
      <c r="AJ38" s="283"/>
      <c r="AK38" s="281"/>
      <c r="AL38" s="282"/>
      <c r="AM38" s="282"/>
      <c r="AN38" s="282"/>
      <c r="AO38" s="282"/>
      <c r="AP38" s="282"/>
      <c r="AQ38" s="283"/>
      <c r="AR38" s="281"/>
      <c r="AS38" s="282"/>
      <c r="AT38" s="282"/>
      <c r="AU38" s="282"/>
      <c r="AV38" s="282"/>
      <c r="AW38" s="282"/>
      <c r="AX38" s="283"/>
      <c r="AY38" s="505">
        <f t="shared" si="4"/>
        <v>0</v>
      </c>
      <c r="AZ38" s="505"/>
      <c r="BA38" s="506"/>
      <c r="BB38" s="507">
        <f t="shared" si="5"/>
        <v>0</v>
      </c>
      <c r="BC38" s="508"/>
      <c r="BD38" s="509"/>
      <c r="BE38" s="510"/>
      <c r="BF38" s="511"/>
      <c r="BG38" s="512"/>
      <c r="BH38" s="510"/>
      <c r="BI38" s="511"/>
      <c r="BJ38" s="512"/>
      <c r="BK38" s="513"/>
      <c r="BL38" s="514"/>
      <c r="BM38" s="514"/>
      <c r="BN38" s="515"/>
      <c r="BO38" s="284"/>
    </row>
    <row r="39" spans="2:96" ht="21" customHeight="1">
      <c r="B39" s="479"/>
      <c r="C39" s="498"/>
      <c r="D39" s="516"/>
      <c r="E39" s="516"/>
      <c r="F39" s="516"/>
      <c r="G39" s="516"/>
      <c r="H39" s="516"/>
      <c r="I39" s="517"/>
      <c r="J39" s="518"/>
      <c r="K39" s="516"/>
      <c r="L39" s="517"/>
      <c r="M39" s="518"/>
      <c r="N39" s="516"/>
      <c r="O39" s="517"/>
      <c r="P39" s="519"/>
      <c r="Q39" s="520"/>
      <c r="R39" s="520"/>
      <c r="S39" s="520"/>
      <c r="T39" s="520"/>
      <c r="U39" s="520"/>
      <c r="V39" s="521"/>
      <c r="W39" s="285"/>
      <c r="X39" s="286"/>
      <c r="Y39" s="286"/>
      <c r="Z39" s="286"/>
      <c r="AA39" s="286"/>
      <c r="AB39" s="286"/>
      <c r="AC39" s="287"/>
      <c r="AD39" s="285"/>
      <c r="AE39" s="286"/>
      <c r="AF39" s="286"/>
      <c r="AG39" s="286"/>
      <c r="AH39" s="286"/>
      <c r="AI39" s="286"/>
      <c r="AJ39" s="287"/>
      <c r="AK39" s="285"/>
      <c r="AL39" s="286"/>
      <c r="AM39" s="286"/>
      <c r="AN39" s="286"/>
      <c r="AO39" s="286"/>
      <c r="AP39" s="286"/>
      <c r="AQ39" s="287"/>
      <c r="AR39" s="285"/>
      <c r="AS39" s="286"/>
      <c r="AT39" s="286"/>
      <c r="AU39" s="286"/>
      <c r="AV39" s="286"/>
      <c r="AW39" s="286"/>
      <c r="AX39" s="287"/>
      <c r="AY39" s="522">
        <f t="shared" si="4"/>
        <v>0</v>
      </c>
      <c r="AZ39" s="522"/>
      <c r="BA39" s="523"/>
      <c r="BB39" s="524">
        <f t="shared" si="5"/>
        <v>0</v>
      </c>
      <c r="BC39" s="525"/>
      <c r="BD39" s="526"/>
      <c r="BE39" s="527"/>
      <c r="BF39" s="528"/>
      <c r="BG39" s="529"/>
      <c r="BH39" s="527"/>
      <c r="BI39" s="528"/>
      <c r="BJ39" s="529"/>
      <c r="BK39" s="363"/>
      <c r="BL39" s="364"/>
      <c r="BM39" s="364"/>
      <c r="BN39" s="530"/>
      <c r="BO39" s="284"/>
    </row>
    <row r="40" spans="2:96" ht="21" customHeight="1">
      <c r="B40" s="479"/>
      <c r="C40" s="498"/>
      <c r="D40" s="516"/>
      <c r="E40" s="516"/>
      <c r="F40" s="516"/>
      <c r="G40" s="516"/>
      <c r="H40" s="516"/>
      <c r="I40" s="517"/>
      <c r="J40" s="518"/>
      <c r="K40" s="516"/>
      <c r="L40" s="517"/>
      <c r="M40" s="518"/>
      <c r="N40" s="516"/>
      <c r="O40" s="517"/>
      <c r="P40" s="519"/>
      <c r="Q40" s="520"/>
      <c r="R40" s="520"/>
      <c r="S40" s="520"/>
      <c r="T40" s="520"/>
      <c r="U40" s="520"/>
      <c r="V40" s="521"/>
      <c r="W40" s="285"/>
      <c r="X40" s="286"/>
      <c r="Y40" s="286"/>
      <c r="Z40" s="286"/>
      <c r="AA40" s="286"/>
      <c r="AB40" s="286"/>
      <c r="AC40" s="287"/>
      <c r="AD40" s="285"/>
      <c r="AE40" s="286"/>
      <c r="AF40" s="286"/>
      <c r="AG40" s="286"/>
      <c r="AH40" s="286"/>
      <c r="AI40" s="286"/>
      <c r="AJ40" s="287"/>
      <c r="AK40" s="285"/>
      <c r="AL40" s="286"/>
      <c r="AM40" s="286"/>
      <c r="AN40" s="286"/>
      <c r="AO40" s="286"/>
      <c r="AP40" s="286"/>
      <c r="AQ40" s="287"/>
      <c r="AR40" s="285"/>
      <c r="AS40" s="286"/>
      <c r="AT40" s="286"/>
      <c r="AU40" s="286"/>
      <c r="AV40" s="286"/>
      <c r="AW40" s="286"/>
      <c r="AX40" s="287"/>
      <c r="AY40" s="522">
        <f t="shared" si="4"/>
        <v>0</v>
      </c>
      <c r="AZ40" s="522"/>
      <c r="BA40" s="523"/>
      <c r="BB40" s="524">
        <f t="shared" si="5"/>
        <v>0</v>
      </c>
      <c r="BC40" s="525"/>
      <c r="BD40" s="526"/>
      <c r="BE40" s="527"/>
      <c r="BF40" s="528"/>
      <c r="BG40" s="529"/>
      <c r="BH40" s="527"/>
      <c r="BI40" s="528"/>
      <c r="BJ40" s="529"/>
      <c r="BK40" s="363"/>
      <c r="BL40" s="364"/>
      <c r="BM40" s="364"/>
      <c r="BN40" s="530"/>
      <c r="BO40" s="284"/>
    </row>
    <row r="41" spans="2:96" ht="21" customHeight="1">
      <c r="B41" s="479"/>
      <c r="C41" s="498"/>
      <c r="D41" s="516"/>
      <c r="E41" s="516"/>
      <c r="F41" s="516"/>
      <c r="G41" s="516"/>
      <c r="H41" s="516"/>
      <c r="I41" s="517"/>
      <c r="J41" s="518"/>
      <c r="K41" s="516"/>
      <c r="L41" s="517"/>
      <c r="M41" s="518"/>
      <c r="N41" s="516"/>
      <c r="O41" s="517"/>
      <c r="P41" s="519"/>
      <c r="Q41" s="520"/>
      <c r="R41" s="520"/>
      <c r="S41" s="520"/>
      <c r="T41" s="520"/>
      <c r="U41" s="520"/>
      <c r="V41" s="521"/>
      <c r="W41" s="285"/>
      <c r="X41" s="286"/>
      <c r="Y41" s="286"/>
      <c r="Z41" s="286"/>
      <c r="AA41" s="286"/>
      <c r="AB41" s="286"/>
      <c r="AC41" s="287"/>
      <c r="AD41" s="285"/>
      <c r="AE41" s="286"/>
      <c r="AF41" s="286"/>
      <c r="AG41" s="286"/>
      <c r="AH41" s="286"/>
      <c r="AI41" s="286"/>
      <c r="AJ41" s="287"/>
      <c r="AK41" s="285"/>
      <c r="AL41" s="286"/>
      <c r="AM41" s="286"/>
      <c r="AN41" s="286"/>
      <c r="AO41" s="286"/>
      <c r="AP41" s="286"/>
      <c r="AQ41" s="287"/>
      <c r="AR41" s="285"/>
      <c r="AS41" s="286"/>
      <c r="AT41" s="286"/>
      <c r="AU41" s="286"/>
      <c r="AV41" s="286"/>
      <c r="AW41" s="286"/>
      <c r="AX41" s="287"/>
      <c r="AY41" s="522">
        <f t="shared" si="4"/>
        <v>0</v>
      </c>
      <c r="AZ41" s="522"/>
      <c r="BA41" s="523"/>
      <c r="BB41" s="524">
        <f t="shared" si="5"/>
        <v>0</v>
      </c>
      <c r="BC41" s="525"/>
      <c r="BD41" s="526"/>
      <c r="BE41" s="527"/>
      <c r="BF41" s="528"/>
      <c r="BG41" s="529"/>
      <c r="BH41" s="527"/>
      <c r="BI41" s="528"/>
      <c r="BJ41" s="529"/>
      <c r="BK41" s="363"/>
      <c r="BL41" s="364"/>
      <c r="BM41" s="364"/>
      <c r="BN41" s="530"/>
      <c r="BO41" s="284"/>
      <c r="CC41" s="288"/>
      <c r="CD41" s="152"/>
      <c r="CE41" s="152"/>
      <c r="CF41" s="152"/>
      <c r="CG41" s="152"/>
      <c r="CH41" s="152"/>
      <c r="CI41" s="152"/>
      <c r="CJ41" s="152"/>
      <c r="CK41" s="152"/>
      <c r="CL41" s="152"/>
      <c r="CM41" s="152"/>
      <c r="CN41" s="152"/>
      <c r="CO41" s="152"/>
      <c r="CP41" s="152"/>
      <c r="CQ41" s="152"/>
      <c r="CR41" s="152"/>
    </row>
    <row r="42" spans="2:96" ht="21" customHeight="1" thickBot="1">
      <c r="B42" s="479"/>
      <c r="C42" s="498"/>
      <c r="D42" s="531"/>
      <c r="E42" s="531"/>
      <c r="F42" s="531"/>
      <c r="G42" s="531"/>
      <c r="H42" s="531"/>
      <c r="I42" s="532"/>
      <c r="J42" s="533"/>
      <c r="K42" s="531"/>
      <c r="L42" s="532"/>
      <c r="M42" s="533"/>
      <c r="N42" s="531"/>
      <c r="O42" s="532"/>
      <c r="P42" s="519"/>
      <c r="Q42" s="520"/>
      <c r="R42" s="520"/>
      <c r="S42" s="520"/>
      <c r="T42" s="520"/>
      <c r="U42" s="520"/>
      <c r="V42" s="521"/>
      <c r="W42" s="289"/>
      <c r="X42" s="290"/>
      <c r="Y42" s="290"/>
      <c r="Z42" s="290"/>
      <c r="AA42" s="290"/>
      <c r="AB42" s="290"/>
      <c r="AC42" s="291"/>
      <c r="AD42" s="289"/>
      <c r="AE42" s="290"/>
      <c r="AF42" s="290"/>
      <c r="AG42" s="290"/>
      <c r="AH42" s="290"/>
      <c r="AI42" s="290"/>
      <c r="AJ42" s="291"/>
      <c r="AK42" s="289"/>
      <c r="AL42" s="290"/>
      <c r="AM42" s="290"/>
      <c r="AN42" s="290"/>
      <c r="AO42" s="290"/>
      <c r="AP42" s="290"/>
      <c r="AQ42" s="291"/>
      <c r="AR42" s="289"/>
      <c r="AS42" s="290"/>
      <c r="AT42" s="290"/>
      <c r="AU42" s="290"/>
      <c r="AV42" s="290"/>
      <c r="AW42" s="290"/>
      <c r="AX42" s="291"/>
      <c r="AY42" s="534">
        <f t="shared" si="4"/>
        <v>0</v>
      </c>
      <c r="AZ42" s="534"/>
      <c r="BA42" s="535"/>
      <c r="BB42" s="536">
        <f t="shared" si="5"/>
        <v>0</v>
      </c>
      <c r="BC42" s="537"/>
      <c r="BD42" s="538"/>
      <c r="BE42" s="539"/>
      <c r="BF42" s="540"/>
      <c r="BG42" s="541"/>
      <c r="BH42" s="539"/>
      <c r="BI42" s="540"/>
      <c r="BJ42" s="541"/>
      <c r="BK42" s="370"/>
      <c r="BL42" s="371"/>
      <c r="BM42" s="371"/>
      <c r="BN42" s="542"/>
      <c r="BO42" s="284"/>
      <c r="CC42" s="152"/>
      <c r="CD42" s="152"/>
      <c r="CE42" s="543"/>
      <c r="CF42" s="543"/>
      <c r="CG42" s="543"/>
      <c r="CH42" s="543"/>
      <c r="CI42" s="543"/>
      <c r="CJ42" s="543"/>
      <c r="CK42" s="544"/>
      <c r="CL42" s="544"/>
      <c r="CM42" s="544"/>
      <c r="CN42" s="544"/>
      <c r="CO42" s="544"/>
      <c r="CP42" s="222"/>
      <c r="CQ42" s="222"/>
      <c r="CR42" s="222"/>
    </row>
    <row r="43" spans="2:96" ht="21" customHeight="1">
      <c r="B43" s="479"/>
      <c r="C43" s="545" t="s">
        <v>257</v>
      </c>
      <c r="D43" s="546"/>
      <c r="E43" s="547"/>
      <c r="F43" s="547"/>
      <c r="G43" s="547"/>
      <c r="H43" s="547"/>
      <c r="I43" s="547"/>
      <c r="J43" s="547"/>
      <c r="K43" s="547"/>
      <c r="L43" s="547"/>
      <c r="M43" s="547"/>
      <c r="N43" s="547"/>
      <c r="O43" s="547"/>
      <c r="P43" s="502"/>
      <c r="Q43" s="503"/>
      <c r="R43" s="503"/>
      <c r="S43" s="503"/>
      <c r="T43" s="503"/>
      <c r="U43" s="503"/>
      <c r="V43" s="504"/>
      <c r="W43" s="281"/>
      <c r="X43" s="282"/>
      <c r="Y43" s="282"/>
      <c r="Z43" s="282"/>
      <c r="AA43" s="282"/>
      <c r="AB43" s="282"/>
      <c r="AC43" s="283"/>
      <c r="AD43" s="281"/>
      <c r="AE43" s="282"/>
      <c r="AF43" s="282"/>
      <c r="AG43" s="282"/>
      <c r="AH43" s="282"/>
      <c r="AI43" s="282"/>
      <c r="AJ43" s="283"/>
      <c r="AK43" s="281"/>
      <c r="AL43" s="282"/>
      <c r="AM43" s="282"/>
      <c r="AN43" s="282"/>
      <c r="AO43" s="282"/>
      <c r="AP43" s="282"/>
      <c r="AQ43" s="283"/>
      <c r="AR43" s="293"/>
      <c r="AS43" s="282"/>
      <c r="AT43" s="282"/>
      <c r="AU43" s="282"/>
      <c r="AV43" s="282"/>
      <c r="AW43" s="282"/>
      <c r="AX43" s="283"/>
      <c r="AY43" s="506">
        <f t="shared" si="4"/>
        <v>0</v>
      </c>
      <c r="AZ43" s="548"/>
      <c r="BA43" s="548"/>
      <c r="BB43" s="549">
        <f>AY43/4</f>
        <v>0</v>
      </c>
      <c r="BC43" s="549"/>
      <c r="BD43" s="549"/>
      <c r="BE43" s="554" t="e">
        <f>ROUNDDOWN(SUM(BB43:BD50)/AY60,1)</f>
        <v>#DIV/0!</v>
      </c>
      <c r="BF43" s="555"/>
      <c r="BG43" s="556"/>
      <c r="BH43" s="563">
        <f>ROUNDDOWN(SUM(BB43:BD50)/40,1)</f>
        <v>0</v>
      </c>
      <c r="BI43" s="564"/>
      <c r="BJ43" s="565"/>
      <c r="BK43" s="513"/>
      <c r="BL43" s="514"/>
      <c r="BM43" s="514"/>
      <c r="BN43" s="515"/>
      <c r="BO43" s="284"/>
      <c r="BP43" s="294"/>
      <c r="CC43" s="152"/>
      <c r="CD43" s="152"/>
      <c r="CE43" s="543"/>
      <c r="CF43" s="543"/>
      <c r="CG43" s="543"/>
      <c r="CH43" s="543"/>
      <c r="CI43" s="543"/>
      <c r="CJ43" s="543"/>
      <c r="CK43" s="544"/>
      <c r="CL43" s="544"/>
      <c r="CM43" s="544"/>
      <c r="CN43" s="544"/>
      <c r="CO43" s="544"/>
      <c r="CP43" s="222"/>
      <c r="CQ43" s="222"/>
      <c r="CR43" s="222"/>
    </row>
    <row r="44" spans="2:96" ht="21" customHeight="1">
      <c r="B44" s="479"/>
      <c r="C44" s="479"/>
      <c r="D44" s="550"/>
      <c r="E44" s="551"/>
      <c r="F44" s="551"/>
      <c r="G44" s="551"/>
      <c r="H44" s="551"/>
      <c r="I44" s="551"/>
      <c r="J44" s="551"/>
      <c r="K44" s="551"/>
      <c r="L44" s="551"/>
      <c r="M44" s="551"/>
      <c r="N44" s="551"/>
      <c r="O44" s="551"/>
      <c r="P44" s="519"/>
      <c r="Q44" s="520"/>
      <c r="R44" s="520"/>
      <c r="S44" s="520"/>
      <c r="T44" s="520"/>
      <c r="U44" s="520"/>
      <c r="V44" s="521"/>
      <c r="W44" s="285"/>
      <c r="X44" s="286"/>
      <c r="Y44" s="286"/>
      <c r="Z44" s="286"/>
      <c r="AA44" s="286"/>
      <c r="AB44" s="286"/>
      <c r="AC44" s="287"/>
      <c r="AD44" s="285"/>
      <c r="AE44" s="286"/>
      <c r="AF44" s="286"/>
      <c r="AG44" s="286"/>
      <c r="AH44" s="286"/>
      <c r="AI44" s="286"/>
      <c r="AJ44" s="287"/>
      <c r="AK44" s="285"/>
      <c r="AL44" s="286"/>
      <c r="AM44" s="286"/>
      <c r="AN44" s="286"/>
      <c r="AO44" s="286"/>
      <c r="AP44" s="286"/>
      <c r="AQ44" s="287"/>
      <c r="AR44" s="295"/>
      <c r="AS44" s="286"/>
      <c r="AT44" s="286"/>
      <c r="AU44" s="286"/>
      <c r="AV44" s="286"/>
      <c r="AW44" s="286"/>
      <c r="AX44" s="287"/>
      <c r="AY44" s="523">
        <f t="shared" si="4"/>
        <v>0</v>
      </c>
      <c r="AZ44" s="552"/>
      <c r="BA44" s="552"/>
      <c r="BB44" s="553">
        <f>AY44/4</f>
        <v>0</v>
      </c>
      <c r="BC44" s="553"/>
      <c r="BD44" s="553"/>
      <c r="BE44" s="557"/>
      <c r="BF44" s="558"/>
      <c r="BG44" s="559"/>
      <c r="BH44" s="566"/>
      <c r="BI44" s="567"/>
      <c r="BJ44" s="568"/>
      <c r="BK44" s="363"/>
      <c r="BL44" s="364"/>
      <c r="BM44" s="364"/>
      <c r="BN44" s="530"/>
      <c r="BO44" s="284"/>
      <c r="CC44" s="152"/>
      <c r="CD44" s="152"/>
      <c r="CE44" s="543"/>
      <c r="CF44" s="543"/>
      <c r="CG44" s="543"/>
      <c r="CH44" s="543"/>
      <c r="CI44" s="543"/>
      <c r="CJ44" s="543"/>
      <c r="CK44" s="544"/>
      <c r="CL44" s="544"/>
      <c r="CM44" s="544"/>
      <c r="CN44" s="544"/>
      <c r="CO44" s="544"/>
      <c r="CP44" s="222"/>
      <c r="CQ44" s="222"/>
      <c r="CR44" s="222"/>
    </row>
    <row r="45" spans="2:96" ht="21" customHeight="1">
      <c r="B45" s="479"/>
      <c r="C45" s="479"/>
      <c r="D45" s="550"/>
      <c r="E45" s="551"/>
      <c r="F45" s="551"/>
      <c r="G45" s="551"/>
      <c r="H45" s="551"/>
      <c r="I45" s="551"/>
      <c r="J45" s="551"/>
      <c r="K45" s="551"/>
      <c r="L45" s="551"/>
      <c r="M45" s="551"/>
      <c r="N45" s="551"/>
      <c r="O45" s="551"/>
      <c r="P45" s="519"/>
      <c r="Q45" s="520"/>
      <c r="R45" s="520"/>
      <c r="S45" s="520"/>
      <c r="T45" s="520"/>
      <c r="U45" s="520"/>
      <c r="V45" s="521"/>
      <c r="W45" s="285"/>
      <c r="X45" s="286"/>
      <c r="Y45" s="286"/>
      <c r="Z45" s="286"/>
      <c r="AA45" s="286"/>
      <c r="AB45" s="286"/>
      <c r="AC45" s="287"/>
      <c r="AD45" s="285"/>
      <c r="AE45" s="286"/>
      <c r="AF45" s="286"/>
      <c r="AG45" s="286"/>
      <c r="AH45" s="286"/>
      <c r="AI45" s="286"/>
      <c r="AJ45" s="287"/>
      <c r="AK45" s="285"/>
      <c r="AL45" s="286"/>
      <c r="AM45" s="286"/>
      <c r="AN45" s="286"/>
      <c r="AO45" s="286"/>
      <c r="AP45" s="286"/>
      <c r="AQ45" s="287"/>
      <c r="AR45" s="295"/>
      <c r="AS45" s="286"/>
      <c r="AT45" s="286"/>
      <c r="AU45" s="286"/>
      <c r="AV45" s="286"/>
      <c r="AW45" s="286"/>
      <c r="AX45" s="287"/>
      <c r="AY45" s="523">
        <f t="shared" si="4"/>
        <v>0</v>
      </c>
      <c r="AZ45" s="552"/>
      <c r="BA45" s="552"/>
      <c r="BB45" s="553">
        <f t="shared" si="5"/>
        <v>0</v>
      </c>
      <c r="BC45" s="553"/>
      <c r="BD45" s="553"/>
      <c r="BE45" s="557"/>
      <c r="BF45" s="558"/>
      <c r="BG45" s="559"/>
      <c r="BH45" s="566"/>
      <c r="BI45" s="567"/>
      <c r="BJ45" s="568"/>
      <c r="BK45" s="363"/>
      <c r="BL45" s="364"/>
      <c r="BM45" s="364"/>
      <c r="BN45" s="530"/>
      <c r="BO45" s="284"/>
      <c r="CC45" s="296"/>
      <c r="CD45" s="152"/>
      <c r="CE45" s="543"/>
      <c r="CF45" s="543"/>
      <c r="CG45" s="543"/>
      <c r="CH45" s="543"/>
      <c r="CI45" s="543"/>
      <c r="CJ45" s="543"/>
      <c r="CK45" s="544"/>
      <c r="CL45" s="544"/>
      <c r="CM45" s="544"/>
      <c r="CN45" s="544"/>
      <c r="CO45" s="544"/>
      <c r="CP45" s="222"/>
      <c r="CQ45" s="222"/>
      <c r="CR45" s="222"/>
    </row>
    <row r="46" spans="2:96" ht="21" customHeight="1">
      <c r="B46" s="479"/>
      <c r="C46" s="479"/>
      <c r="D46" s="550"/>
      <c r="E46" s="551"/>
      <c r="F46" s="551"/>
      <c r="G46" s="551"/>
      <c r="H46" s="551"/>
      <c r="I46" s="551"/>
      <c r="J46" s="551"/>
      <c r="K46" s="551"/>
      <c r="L46" s="551"/>
      <c r="M46" s="551"/>
      <c r="N46" s="551"/>
      <c r="O46" s="551"/>
      <c r="P46" s="519"/>
      <c r="Q46" s="520"/>
      <c r="R46" s="520"/>
      <c r="S46" s="520"/>
      <c r="T46" s="520"/>
      <c r="U46" s="520"/>
      <c r="V46" s="521"/>
      <c r="W46" s="285"/>
      <c r="X46" s="286"/>
      <c r="Y46" s="286"/>
      <c r="Z46" s="286"/>
      <c r="AA46" s="286"/>
      <c r="AB46" s="286"/>
      <c r="AC46" s="287"/>
      <c r="AD46" s="285"/>
      <c r="AE46" s="286"/>
      <c r="AF46" s="286"/>
      <c r="AG46" s="286"/>
      <c r="AH46" s="286"/>
      <c r="AI46" s="286"/>
      <c r="AJ46" s="287"/>
      <c r="AK46" s="285"/>
      <c r="AL46" s="286"/>
      <c r="AM46" s="286"/>
      <c r="AN46" s="286"/>
      <c r="AO46" s="286"/>
      <c r="AP46" s="286"/>
      <c r="AQ46" s="287"/>
      <c r="AR46" s="295"/>
      <c r="AS46" s="286"/>
      <c r="AT46" s="286"/>
      <c r="AU46" s="286"/>
      <c r="AV46" s="286"/>
      <c r="AW46" s="286"/>
      <c r="AX46" s="287"/>
      <c r="AY46" s="523">
        <f t="shared" si="4"/>
        <v>0</v>
      </c>
      <c r="AZ46" s="552"/>
      <c r="BA46" s="552"/>
      <c r="BB46" s="553">
        <f t="shared" si="5"/>
        <v>0</v>
      </c>
      <c r="BC46" s="553"/>
      <c r="BD46" s="553"/>
      <c r="BE46" s="557"/>
      <c r="BF46" s="558"/>
      <c r="BG46" s="559"/>
      <c r="BH46" s="566"/>
      <c r="BI46" s="567"/>
      <c r="BJ46" s="568"/>
      <c r="BK46" s="370"/>
      <c r="BL46" s="371"/>
      <c r="BM46" s="371"/>
      <c r="BN46" s="542"/>
      <c r="BO46" s="284"/>
    </row>
    <row r="47" spans="2:96" ht="21" customHeight="1">
      <c r="B47" s="479"/>
      <c r="C47" s="479"/>
      <c r="D47" s="550"/>
      <c r="E47" s="551"/>
      <c r="F47" s="551"/>
      <c r="G47" s="551"/>
      <c r="H47" s="551"/>
      <c r="I47" s="551"/>
      <c r="J47" s="551"/>
      <c r="K47" s="551"/>
      <c r="L47" s="551"/>
      <c r="M47" s="551"/>
      <c r="N47" s="551"/>
      <c r="O47" s="551"/>
      <c r="P47" s="519"/>
      <c r="Q47" s="520"/>
      <c r="R47" s="520"/>
      <c r="S47" s="520"/>
      <c r="T47" s="520"/>
      <c r="U47" s="520"/>
      <c r="V47" s="521"/>
      <c r="W47" s="285"/>
      <c r="X47" s="286"/>
      <c r="Y47" s="286"/>
      <c r="Z47" s="286"/>
      <c r="AA47" s="286"/>
      <c r="AB47" s="286"/>
      <c r="AC47" s="287"/>
      <c r="AD47" s="285"/>
      <c r="AE47" s="286"/>
      <c r="AF47" s="286"/>
      <c r="AG47" s="286"/>
      <c r="AH47" s="286"/>
      <c r="AI47" s="286"/>
      <c r="AJ47" s="287"/>
      <c r="AK47" s="285"/>
      <c r="AL47" s="286"/>
      <c r="AM47" s="286"/>
      <c r="AN47" s="286"/>
      <c r="AO47" s="286"/>
      <c r="AP47" s="286"/>
      <c r="AQ47" s="287"/>
      <c r="AR47" s="295"/>
      <c r="AS47" s="286"/>
      <c r="AT47" s="286"/>
      <c r="AU47" s="286"/>
      <c r="AV47" s="286"/>
      <c r="AW47" s="286"/>
      <c r="AX47" s="287"/>
      <c r="AY47" s="523">
        <f t="shared" si="4"/>
        <v>0</v>
      </c>
      <c r="AZ47" s="552"/>
      <c r="BA47" s="552"/>
      <c r="BB47" s="553">
        <f t="shared" si="5"/>
        <v>0</v>
      </c>
      <c r="BC47" s="553"/>
      <c r="BD47" s="553"/>
      <c r="BE47" s="557"/>
      <c r="BF47" s="558"/>
      <c r="BG47" s="559"/>
      <c r="BH47" s="566"/>
      <c r="BI47" s="567"/>
      <c r="BJ47" s="568"/>
      <c r="BK47" s="363"/>
      <c r="BL47" s="364"/>
      <c r="BM47" s="364"/>
      <c r="BN47" s="530"/>
      <c r="BO47" s="284"/>
    </row>
    <row r="48" spans="2:96" ht="21" customHeight="1">
      <c r="B48" s="479"/>
      <c r="C48" s="479"/>
      <c r="D48" s="550"/>
      <c r="E48" s="551"/>
      <c r="F48" s="551"/>
      <c r="G48" s="551"/>
      <c r="H48" s="551"/>
      <c r="I48" s="551"/>
      <c r="J48" s="551"/>
      <c r="K48" s="551"/>
      <c r="L48" s="551"/>
      <c r="M48" s="551"/>
      <c r="N48" s="551"/>
      <c r="O48" s="551"/>
      <c r="P48" s="519"/>
      <c r="Q48" s="520"/>
      <c r="R48" s="520"/>
      <c r="S48" s="520"/>
      <c r="T48" s="520"/>
      <c r="U48" s="520"/>
      <c r="V48" s="521"/>
      <c r="W48" s="285"/>
      <c r="X48" s="286"/>
      <c r="Y48" s="286"/>
      <c r="Z48" s="286"/>
      <c r="AA48" s="286"/>
      <c r="AB48" s="286"/>
      <c r="AC48" s="287"/>
      <c r="AD48" s="285"/>
      <c r="AE48" s="286"/>
      <c r="AF48" s="286"/>
      <c r="AG48" s="286"/>
      <c r="AH48" s="286"/>
      <c r="AI48" s="286"/>
      <c r="AJ48" s="287"/>
      <c r="AK48" s="285"/>
      <c r="AL48" s="286"/>
      <c r="AM48" s="286"/>
      <c r="AN48" s="286"/>
      <c r="AO48" s="286"/>
      <c r="AP48" s="286"/>
      <c r="AQ48" s="287"/>
      <c r="AR48" s="295"/>
      <c r="AS48" s="286"/>
      <c r="AT48" s="286"/>
      <c r="AU48" s="286"/>
      <c r="AV48" s="286"/>
      <c r="AW48" s="286"/>
      <c r="AX48" s="287"/>
      <c r="AY48" s="523">
        <f t="shared" si="4"/>
        <v>0</v>
      </c>
      <c r="AZ48" s="552"/>
      <c r="BA48" s="552"/>
      <c r="BB48" s="553">
        <f t="shared" si="5"/>
        <v>0</v>
      </c>
      <c r="BC48" s="553"/>
      <c r="BD48" s="553"/>
      <c r="BE48" s="557"/>
      <c r="BF48" s="558"/>
      <c r="BG48" s="559"/>
      <c r="BH48" s="566"/>
      <c r="BI48" s="567"/>
      <c r="BJ48" s="568"/>
      <c r="BK48" s="363"/>
      <c r="BL48" s="364"/>
      <c r="BM48" s="364"/>
      <c r="BN48" s="530"/>
      <c r="BO48" s="284"/>
    </row>
    <row r="49" spans="2:85" ht="21" customHeight="1">
      <c r="B49" s="479"/>
      <c r="C49" s="479"/>
      <c r="D49" s="550"/>
      <c r="E49" s="551"/>
      <c r="F49" s="551"/>
      <c r="G49" s="551"/>
      <c r="H49" s="551"/>
      <c r="I49" s="551"/>
      <c r="J49" s="551"/>
      <c r="K49" s="551"/>
      <c r="L49" s="551"/>
      <c r="M49" s="551"/>
      <c r="N49" s="551"/>
      <c r="O49" s="551"/>
      <c r="P49" s="519"/>
      <c r="Q49" s="520"/>
      <c r="R49" s="520"/>
      <c r="S49" s="520"/>
      <c r="T49" s="520"/>
      <c r="U49" s="520"/>
      <c r="V49" s="521"/>
      <c r="W49" s="285"/>
      <c r="X49" s="286"/>
      <c r="Y49" s="286"/>
      <c r="Z49" s="286"/>
      <c r="AA49" s="286"/>
      <c r="AB49" s="286"/>
      <c r="AC49" s="287"/>
      <c r="AD49" s="285"/>
      <c r="AE49" s="286"/>
      <c r="AF49" s="286"/>
      <c r="AG49" s="286"/>
      <c r="AH49" s="286"/>
      <c r="AI49" s="286"/>
      <c r="AJ49" s="287"/>
      <c r="AK49" s="285"/>
      <c r="AL49" s="286"/>
      <c r="AM49" s="286"/>
      <c r="AN49" s="286"/>
      <c r="AO49" s="286"/>
      <c r="AP49" s="286"/>
      <c r="AQ49" s="287"/>
      <c r="AR49" s="295"/>
      <c r="AS49" s="286"/>
      <c r="AT49" s="286"/>
      <c r="AU49" s="286"/>
      <c r="AV49" s="286"/>
      <c r="AW49" s="286"/>
      <c r="AX49" s="287"/>
      <c r="AY49" s="523">
        <f t="shared" si="4"/>
        <v>0</v>
      </c>
      <c r="AZ49" s="552"/>
      <c r="BA49" s="552"/>
      <c r="BB49" s="553">
        <f t="shared" si="5"/>
        <v>0</v>
      </c>
      <c r="BC49" s="553"/>
      <c r="BD49" s="553"/>
      <c r="BE49" s="557"/>
      <c r="BF49" s="558"/>
      <c r="BG49" s="559"/>
      <c r="BH49" s="566"/>
      <c r="BI49" s="567"/>
      <c r="BJ49" s="568"/>
      <c r="BK49" s="363"/>
      <c r="BL49" s="364"/>
      <c r="BM49" s="364"/>
      <c r="BN49" s="530"/>
      <c r="BO49" s="284"/>
    </row>
    <row r="50" spans="2:85" ht="21" customHeight="1" thickBot="1">
      <c r="B50" s="479"/>
      <c r="C50" s="479"/>
      <c r="D50" s="586"/>
      <c r="E50" s="587"/>
      <c r="F50" s="587"/>
      <c r="G50" s="587"/>
      <c r="H50" s="587"/>
      <c r="I50" s="587"/>
      <c r="J50" s="587"/>
      <c r="K50" s="587"/>
      <c r="L50" s="587"/>
      <c r="M50" s="587"/>
      <c r="N50" s="587"/>
      <c r="O50" s="587"/>
      <c r="P50" s="588"/>
      <c r="Q50" s="589"/>
      <c r="R50" s="589"/>
      <c r="S50" s="589"/>
      <c r="T50" s="589"/>
      <c r="U50" s="589"/>
      <c r="V50" s="590"/>
      <c r="W50" s="297"/>
      <c r="X50" s="298"/>
      <c r="Y50" s="298"/>
      <c r="Z50" s="298"/>
      <c r="AA50" s="298"/>
      <c r="AB50" s="298"/>
      <c r="AC50" s="299"/>
      <c r="AD50" s="297"/>
      <c r="AE50" s="298"/>
      <c r="AF50" s="298"/>
      <c r="AG50" s="298"/>
      <c r="AH50" s="298"/>
      <c r="AI50" s="298"/>
      <c r="AJ50" s="299"/>
      <c r="AK50" s="297"/>
      <c r="AL50" s="298"/>
      <c r="AM50" s="298"/>
      <c r="AN50" s="298"/>
      <c r="AO50" s="298"/>
      <c r="AP50" s="298"/>
      <c r="AQ50" s="299"/>
      <c r="AR50" s="300"/>
      <c r="AS50" s="298"/>
      <c r="AT50" s="298"/>
      <c r="AU50" s="298"/>
      <c r="AV50" s="298"/>
      <c r="AW50" s="298"/>
      <c r="AX50" s="299"/>
      <c r="AY50" s="591">
        <f t="shared" si="4"/>
        <v>0</v>
      </c>
      <c r="AZ50" s="592"/>
      <c r="BA50" s="592"/>
      <c r="BB50" s="593">
        <f t="shared" si="5"/>
        <v>0</v>
      </c>
      <c r="BC50" s="593"/>
      <c r="BD50" s="593"/>
      <c r="BE50" s="560"/>
      <c r="BF50" s="561"/>
      <c r="BG50" s="562"/>
      <c r="BH50" s="569"/>
      <c r="BI50" s="570"/>
      <c r="BJ50" s="571"/>
      <c r="BK50" s="577"/>
      <c r="BL50" s="578"/>
      <c r="BM50" s="578"/>
      <c r="BN50" s="579"/>
      <c r="BO50" s="284"/>
    </row>
    <row r="51" spans="2:85" ht="21" customHeight="1">
      <c r="B51" s="479"/>
      <c r="C51" s="619" t="s">
        <v>258</v>
      </c>
      <c r="D51" s="500"/>
      <c r="E51" s="547"/>
      <c r="F51" s="547"/>
      <c r="G51" s="547"/>
      <c r="H51" s="547"/>
      <c r="I51" s="547"/>
      <c r="J51" s="547"/>
      <c r="K51" s="547"/>
      <c r="L51" s="547"/>
      <c r="M51" s="547"/>
      <c r="N51" s="547"/>
      <c r="O51" s="547"/>
      <c r="P51" s="502"/>
      <c r="Q51" s="503"/>
      <c r="R51" s="503"/>
      <c r="S51" s="503"/>
      <c r="T51" s="503"/>
      <c r="U51" s="503"/>
      <c r="V51" s="504"/>
      <c r="W51" s="301"/>
      <c r="X51" s="302"/>
      <c r="Y51" s="302"/>
      <c r="Z51" s="302"/>
      <c r="AA51" s="302"/>
      <c r="AB51" s="302"/>
      <c r="AC51" s="303"/>
      <c r="AD51" s="301"/>
      <c r="AE51" s="302"/>
      <c r="AF51" s="302"/>
      <c r="AG51" s="302"/>
      <c r="AH51" s="302"/>
      <c r="AI51" s="302"/>
      <c r="AJ51" s="303"/>
      <c r="AK51" s="301"/>
      <c r="AL51" s="302"/>
      <c r="AM51" s="302"/>
      <c r="AN51" s="302"/>
      <c r="AO51" s="302"/>
      <c r="AP51" s="302"/>
      <c r="AQ51" s="303"/>
      <c r="AR51" s="301"/>
      <c r="AS51" s="302"/>
      <c r="AT51" s="302"/>
      <c r="AU51" s="302"/>
      <c r="AV51" s="302"/>
      <c r="AW51" s="302"/>
      <c r="AX51" s="303"/>
      <c r="AY51" s="580">
        <f t="shared" si="4"/>
        <v>0</v>
      </c>
      <c r="AZ51" s="581"/>
      <c r="BA51" s="581"/>
      <c r="BB51" s="582">
        <f t="shared" si="5"/>
        <v>0</v>
      </c>
      <c r="BC51" s="582"/>
      <c r="BD51" s="582"/>
      <c r="BE51" s="557" t="e">
        <f>ROUNDDOWN(SUM(BB51:BD57)/AY60,1)</f>
        <v>#DIV/0!</v>
      </c>
      <c r="BF51" s="558"/>
      <c r="BG51" s="559"/>
      <c r="BH51" s="583">
        <f>ROUNDDOWN(SUM(BB51:BD57)/40,1)</f>
        <v>0</v>
      </c>
      <c r="BI51" s="584"/>
      <c r="BJ51" s="585"/>
      <c r="BK51" s="572"/>
      <c r="BL51" s="573"/>
      <c r="BM51" s="573"/>
      <c r="BN51" s="574"/>
      <c r="BO51" s="284"/>
    </row>
    <row r="52" spans="2:85" ht="21" customHeight="1">
      <c r="B52" s="479"/>
      <c r="C52" s="620"/>
      <c r="D52" s="517"/>
      <c r="E52" s="551"/>
      <c r="F52" s="551"/>
      <c r="G52" s="551"/>
      <c r="H52" s="551"/>
      <c r="I52" s="551"/>
      <c r="J52" s="551"/>
      <c r="K52" s="551"/>
      <c r="L52" s="551"/>
      <c r="M52" s="551"/>
      <c r="N52" s="551"/>
      <c r="O52" s="551"/>
      <c r="P52" s="519"/>
      <c r="Q52" s="520"/>
      <c r="R52" s="520"/>
      <c r="S52" s="520"/>
      <c r="T52" s="520"/>
      <c r="U52" s="520"/>
      <c r="V52" s="521"/>
      <c r="W52" s="285"/>
      <c r="X52" s="286"/>
      <c r="Y52" s="286"/>
      <c r="Z52" s="286"/>
      <c r="AA52" s="286"/>
      <c r="AB52" s="286"/>
      <c r="AC52" s="287"/>
      <c r="AD52" s="285"/>
      <c r="AE52" s="286"/>
      <c r="AF52" s="286"/>
      <c r="AG52" s="286"/>
      <c r="AH52" s="286"/>
      <c r="AI52" s="286"/>
      <c r="AJ52" s="287"/>
      <c r="AK52" s="285"/>
      <c r="AL52" s="286"/>
      <c r="AM52" s="286"/>
      <c r="AN52" s="286"/>
      <c r="AO52" s="286"/>
      <c r="AP52" s="286"/>
      <c r="AQ52" s="287"/>
      <c r="AR52" s="285"/>
      <c r="AS52" s="286"/>
      <c r="AT52" s="286"/>
      <c r="AU52" s="286"/>
      <c r="AV52" s="286"/>
      <c r="AW52" s="286"/>
      <c r="AX52" s="287"/>
      <c r="AY52" s="523">
        <f t="shared" si="4"/>
        <v>0</v>
      </c>
      <c r="AZ52" s="552"/>
      <c r="BA52" s="552"/>
      <c r="BB52" s="553">
        <f t="shared" si="5"/>
        <v>0</v>
      </c>
      <c r="BC52" s="553"/>
      <c r="BD52" s="553"/>
      <c r="BE52" s="557"/>
      <c r="BF52" s="558"/>
      <c r="BG52" s="559"/>
      <c r="BH52" s="583"/>
      <c r="BI52" s="584"/>
      <c r="BJ52" s="585"/>
      <c r="BK52" s="575"/>
      <c r="BL52" s="575"/>
      <c r="BM52" s="575"/>
      <c r="BN52" s="576"/>
      <c r="BO52" s="284"/>
    </row>
    <row r="53" spans="2:85" ht="21" customHeight="1">
      <c r="B53" s="479"/>
      <c r="C53" s="620"/>
      <c r="D53" s="517"/>
      <c r="E53" s="551"/>
      <c r="F53" s="551"/>
      <c r="G53" s="551"/>
      <c r="H53" s="551"/>
      <c r="I53" s="551"/>
      <c r="J53" s="551"/>
      <c r="K53" s="551"/>
      <c r="L53" s="551"/>
      <c r="M53" s="551"/>
      <c r="N53" s="551"/>
      <c r="O53" s="551"/>
      <c r="P53" s="519"/>
      <c r="Q53" s="520"/>
      <c r="R53" s="520"/>
      <c r="S53" s="520"/>
      <c r="T53" s="520"/>
      <c r="U53" s="520"/>
      <c r="V53" s="521"/>
      <c r="W53" s="285"/>
      <c r="X53" s="286"/>
      <c r="Y53" s="286"/>
      <c r="Z53" s="286"/>
      <c r="AA53" s="286"/>
      <c r="AB53" s="286"/>
      <c r="AC53" s="287"/>
      <c r="AD53" s="285"/>
      <c r="AE53" s="286"/>
      <c r="AF53" s="286"/>
      <c r="AG53" s="286"/>
      <c r="AH53" s="286"/>
      <c r="AI53" s="286"/>
      <c r="AJ53" s="287"/>
      <c r="AK53" s="285"/>
      <c r="AL53" s="286"/>
      <c r="AM53" s="286"/>
      <c r="AN53" s="286"/>
      <c r="AO53" s="286"/>
      <c r="AP53" s="286"/>
      <c r="AQ53" s="287"/>
      <c r="AR53" s="285"/>
      <c r="AS53" s="286"/>
      <c r="AT53" s="286"/>
      <c r="AU53" s="286"/>
      <c r="AV53" s="286"/>
      <c r="AW53" s="286"/>
      <c r="AX53" s="287"/>
      <c r="AY53" s="523">
        <f t="shared" si="4"/>
        <v>0</v>
      </c>
      <c r="AZ53" s="552"/>
      <c r="BA53" s="552"/>
      <c r="BB53" s="553">
        <f t="shared" si="5"/>
        <v>0</v>
      </c>
      <c r="BC53" s="553"/>
      <c r="BD53" s="553"/>
      <c r="BE53" s="557"/>
      <c r="BF53" s="558"/>
      <c r="BG53" s="559"/>
      <c r="BH53" s="583"/>
      <c r="BI53" s="584"/>
      <c r="BJ53" s="585"/>
      <c r="BK53" s="575"/>
      <c r="BL53" s="575"/>
      <c r="BM53" s="575"/>
      <c r="BN53" s="576"/>
      <c r="BO53" s="284"/>
    </row>
    <row r="54" spans="2:85" ht="21" customHeight="1">
      <c r="B54" s="479"/>
      <c r="C54" s="620"/>
      <c r="D54" s="517"/>
      <c r="E54" s="551"/>
      <c r="F54" s="551"/>
      <c r="G54" s="551"/>
      <c r="H54" s="551"/>
      <c r="I54" s="551"/>
      <c r="J54" s="551"/>
      <c r="K54" s="551"/>
      <c r="L54" s="551"/>
      <c r="M54" s="551"/>
      <c r="N54" s="551"/>
      <c r="O54" s="551"/>
      <c r="P54" s="519"/>
      <c r="Q54" s="520"/>
      <c r="R54" s="520"/>
      <c r="S54" s="520"/>
      <c r="T54" s="520"/>
      <c r="U54" s="520"/>
      <c r="V54" s="521"/>
      <c r="W54" s="285"/>
      <c r="X54" s="286"/>
      <c r="Y54" s="286"/>
      <c r="Z54" s="286"/>
      <c r="AA54" s="286"/>
      <c r="AB54" s="286"/>
      <c r="AC54" s="287"/>
      <c r="AD54" s="285"/>
      <c r="AE54" s="286"/>
      <c r="AF54" s="286"/>
      <c r="AG54" s="286"/>
      <c r="AH54" s="286"/>
      <c r="AI54" s="286"/>
      <c r="AJ54" s="287"/>
      <c r="AK54" s="285"/>
      <c r="AL54" s="286"/>
      <c r="AM54" s="286"/>
      <c r="AN54" s="286"/>
      <c r="AO54" s="286"/>
      <c r="AP54" s="286"/>
      <c r="AQ54" s="287"/>
      <c r="AR54" s="285"/>
      <c r="AS54" s="286"/>
      <c r="AT54" s="286"/>
      <c r="AU54" s="286"/>
      <c r="AV54" s="286"/>
      <c r="AW54" s="286"/>
      <c r="AX54" s="287"/>
      <c r="AY54" s="523">
        <f t="shared" si="4"/>
        <v>0</v>
      </c>
      <c r="AZ54" s="552"/>
      <c r="BA54" s="552"/>
      <c r="BB54" s="553">
        <f t="shared" si="5"/>
        <v>0</v>
      </c>
      <c r="BC54" s="553"/>
      <c r="BD54" s="553"/>
      <c r="BE54" s="557"/>
      <c r="BF54" s="558"/>
      <c r="BG54" s="559"/>
      <c r="BH54" s="583"/>
      <c r="BI54" s="584"/>
      <c r="BJ54" s="585"/>
      <c r="BK54" s="575"/>
      <c r="BL54" s="575"/>
      <c r="BM54" s="575"/>
      <c r="BN54" s="576"/>
    </row>
    <row r="55" spans="2:85" ht="21" customHeight="1">
      <c r="B55" s="479"/>
      <c r="C55" s="620"/>
      <c r="D55" s="517"/>
      <c r="E55" s="551"/>
      <c r="F55" s="551"/>
      <c r="G55" s="551"/>
      <c r="H55" s="551"/>
      <c r="I55" s="551"/>
      <c r="J55" s="551"/>
      <c r="K55" s="551"/>
      <c r="L55" s="551"/>
      <c r="M55" s="551"/>
      <c r="N55" s="551"/>
      <c r="O55" s="551"/>
      <c r="P55" s="519"/>
      <c r="Q55" s="520"/>
      <c r="R55" s="520"/>
      <c r="S55" s="520"/>
      <c r="T55" s="520"/>
      <c r="U55" s="520"/>
      <c r="V55" s="521"/>
      <c r="W55" s="285"/>
      <c r="X55" s="286"/>
      <c r="Y55" s="286"/>
      <c r="Z55" s="286"/>
      <c r="AA55" s="286"/>
      <c r="AB55" s="286"/>
      <c r="AC55" s="287"/>
      <c r="AD55" s="285"/>
      <c r="AE55" s="286"/>
      <c r="AF55" s="286"/>
      <c r="AG55" s="286"/>
      <c r="AH55" s="286"/>
      <c r="AI55" s="286"/>
      <c r="AJ55" s="287"/>
      <c r="AK55" s="285"/>
      <c r="AL55" s="286"/>
      <c r="AM55" s="286"/>
      <c r="AN55" s="286"/>
      <c r="AO55" s="286"/>
      <c r="AP55" s="286"/>
      <c r="AQ55" s="287"/>
      <c r="AR55" s="285"/>
      <c r="AS55" s="286"/>
      <c r="AT55" s="286"/>
      <c r="AU55" s="286"/>
      <c r="AV55" s="286"/>
      <c r="AW55" s="286"/>
      <c r="AX55" s="287"/>
      <c r="AY55" s="523">
        <f t="shared" si="4"/>
        <v>0</v>
      </c>
      <c r="AZ55" s="552"/>
      <c r="BA55" s="552"/>
      <c r="BB55" s="553">
        <f t="shared" si="5"/>
        <v>0</v>
      </c>
      <c r="BC55" s="553"/>
      <c r="BD55" s="553"/>
      <c r="BE55" s="557"/>
      <c r="BF55" s="558"/>
      <c r="BG55" s="559"/>
      <c r="BH55" s="583"/>
      <c r="BI55" s="584"/>
      <c r="BJ55" s="585"/>
      <c r="BK55" s="575"/>
      <c r="BL55" s="575"/>
      <c r="BM55" s="575"/>
      <c r="BN55" s="576"/>
      <c r="CE55" s="151"/>
      <c r="CF55" s="151"/>
      <c r="CG55" s="151"/>
    </row>
    <row r="56" spans="2:85" ht="21" customHeight="1">
      <c r="B56" s="479"/>
      <c r="C56" s="620"/>
      <c r="D56" s="517"/>
      <c r="E56" s="551"/>
      <c r="F56" s="551"/>
      <c r="G56" s="551"/>
      <c r="H56" s="551"/>
      <c r="I56" s="551"/>
      <c r="J56" s="551"/>
      <c r="K56" s="551"/>
      <c r="L56" s="551"/>
      <c r="M56" s="551"/>
      <c r="N56" s="551"/>
      <c r="O56" s="551"/>
      <c r="P56" s="519"/>
      <c r="Q56" s="520"/>
      <c r="R56" s="520"/>
      <c r="S56" s="520"/>
      <c r="T56" s="520"/>
      <c r="U56" s="520"/>
      <c r="V56" s="521"/>
      <c r="W56" s="285"/>
      <c r="X56" s="286"/>
      <c r="Y56" s="286"/>
      <c r="Z56" s="286"/>
      <c r="AA56" s="286"/>
      <c r="AB56" s="286"/>
      <c r="AC56" s="287"/>
      <c r="AD56" s="285"/>
      <c r="AE56" s="286"/>
      <c r="AF56" s="286"/>
      <c r="AG56" s="286"/>
      <c r="AH56" s="286"/>
      <c r="AI56" s="286"/>
      <c r="AJ56" s="287"/>
      <c r="AK56" s="285"/>
      <c r="AL56" s="286"/>
      <c r="AM56" s="286"/>
      <c r="AN56" s="286"/>
      <c r="AO56" s="286"/>
      <c r="AP56" s="286"/>
      <c r="AQ56" s="287"/>
      <c r="AR56" s="285"/>
      <c r="AS56" s="286"/>
      <c r="AT56" s="286"/>
      <c r="AU56" s="286"/>
      <c r="AV56" s="286"/>
      <c r="AW56" s="286"/>
      <c r="AX56" s="287"/>
      <c r="AY56" s="523">
        <f t="shared" si="4"/>
        <v>0</v>
      </c>
      <c r="AZ56" s="552"/>
      <c r="BA56" s="552"/>
      <c r="BB56" s="553">
        <f t="shared" si="5"/>
        <v>0</v>
      </c>
      <c r="BC56" s="553"/>
      <c r="BD56" s="553"/>
      <c r="BE56" s="557"/>
      <c r="BF56" s="558"/>
      <c r="BG56" s="559"/>
      <c r="BH56" s="583"/>
      <c r="BI56" s="584"/>
      <c r="BJ56" s="585"/>
      <c r="BK56" s="575"/>
      <c r="BL56" s="575"/>
      <c r="BM56" s="575"/>
      <c r="BN56" s="576"/>
      <c r="CE56" s="151"/>
      <c r="CF56" s="151"/>
      <c r="CG56" s="151"/>
    </row>
    <row r="57" spans="2:85" ht="21" customHeight="1" thickBot="1">
      <c r="B57" s="479"/>
      <c r="C57" s="621"/>
      <c r="D57" s="611"/>
      <c r="E57" s="612"/>
      <c r="F57" s="612"/>
      <c r="G57" s="612"/>
      <c r="H57" s="612"/>
      <c r="I57" s="612"/>
      <c r="J57" s="613"/>
      <c r="K57" s="613"/>
      <c r="L57" s="613"/>
      <c r="M57" s="613"/>
      <c r="N57" s="613"/>
      <c r="O57" s="613"/>
      <c r="P57" s="614"/>
      <c r="Q57" s="615"/>
      <c r="R57" s="615"/>
      <c r="S57" s="615"/>
      <c r="T57" s="615"/>
      <c r="U57" s="615"/>
      <c r="V57" s="616"/>
      <c r="W57" s="297"/>
      <c r="X57" s="298"/>
      <c r="Y57" s="298"/>
      <c r="Z57" s="298"/>
      <c r="AA57" s="298"/>
      <c r="AB57" s="298"/>
      <c r="AC57" s="299"/>
      <c r="AD57" s="297"/>
      <c r="AE57" s="298"/>
      <c r="AF57" s="298"/>
      <c r="AG57" s="298"/>
      <c r="AH57" s="298"/>
      <c r="AI57" s="298"/>
      <c r="AJ57" s="299"/>
      <c r="AK57" s="297"/>
      <c r="AL57" s="298"/>
      <c r="AM57" s="298"/>
      <c r="AN57" s="298"/>
      <c r="AO57" s="298"/>
      <c r="AP57" s="298"/>
      <c r="AQ57" s="299"/>
      <c r="AR57" s="297"/>
      <c r="AS57" s="298"/>
      <c r="AT57" s="298"/>
      <c r="AU57" s="298"/>
      <c r="AV57" s="298"/>
      <c r="AW57" s="298"/>
      <c r="AX57" s="299"/>
      <c r="AY57" s="535">
        <f>SUM(W57:AX57)</f>
        <v>0</v>
      </c>
      <c r="AZ57" s="617"/>
      <c r="BA57" s="617"/>
      <c r="BB57" s="618">
        <f t="shared" si="5"/>
        <v>0</v>
      </c>
      <c r="BC57" s="618"/>
      <c r="BD57" s="618"/>
      <c r="BE57" s="557"/>
      <c r="BF57" s="558"/>
      <c r="BG57" s="559"/>
      <c r="BH57" s="583"/>
      <c r="BI57" s="584"/>
      <c r="BJ57" s="585"/>
      <c r="BK57" s="606"/>
      <c r="BL57" s="606"/>
      <c r="BM57" s="606"/>
      <c r="BN57" s="607"/>
    </row>
    <row r="58" spans="2:85" ht="21" customHeight="1" thickBot="1">
      <c r="B58" s="479"/>
      <c r="C58" s="594" t="s">
        <v>259</v>
      </c>
      <c r="D58" s="595"/>
      <c r="E58" s="595"/>
      <c r="F58" s="595"/>
      <c r="G58" s="595"/>
      <c r="H58" s="595"/>
      <c r="I58" s="595"/>
      <c r="J58" s="595"/>
      <c r="K58" s="595"/>
      <c r="L58" s="595"/>
      <c r="M58" s="595"/>
      <c r="N58" s="595"/>
      <c r="O58" s="595"/>
      <c r="P58" s="595"/>
      <c r="Q58" s="595"/>
      <c r="R58" s="595"/>
      <c r="S58" s="595"/>
      <c r="T58" s="595"/>
      <c r="U58" s="595"/>
      <c r="V58" s="596"/>
      <c r="W58" s="305">
        <f t="shared" ref="W58:AX58" si="6">SUM(W43:W57)</f>
        <v>0</v>
      </c>
      <c r="X58" s="306">
        <f t="shared" si="6"/>
        <v>0</v>
      </c>
      <c r="Y58" s="306">
        <f t="shared" si="6"/>
        <v>0</v>
      </c>
      <c r="Z58" s="306">
        <f t="shared" si="6"/>
        <v>0</v>
      </c>
      <c r="AA58" s="306">
        <f t="shared" si="6"/>
        <v>0</v>
      </c>
      <c r="AB58" s="306">
        <f t="shared" si="6"/>
        <v>0</v>
      </c>
      <c r="AC58" s="307">
        <f t="shared" si="6"/>
        <v>0</v>
      </c>
      <c r="AD58" s="305">
        <f t="shared" si="6"/>
        <v>0</v>
      </c>
      <c r="AE58" s="306">
        <f t="shared" si="6"/>
        <v>0</v>
      </c>
      <c r="AF58" s="306">
        <f t="shared" si="6"/>
        <v>0</v>
      </c>
      <c r="AG58" s="306">
        <f t="shared" si="6"/>
        <v>0</v>
      </c>
      <c r="AH58" s="306">
        <f t="shared" si="6"/>
        <v>0</v>
      </c>
      <c r="AI58" s="306">
        <f t="shared" si="6"/>
        <v>0</v>
      </c>
      <c r="AJ58" s="307">
        <f t="shared" si="6"/>
        <v>0</v>
      </c>
      <c r="AK58" s="305">
        <f t="shared" si="6"/>
        <v>0</v>
      </c>
      <c r="AL58" s="306">
        <f t="shared" si="6"/>
        <v>0</v>
      </c>
      <c r="AM58" s="306">
        <f t="shared" si="6"/>
        <v>0</v>
      </c>
      <c r="AN58" s="306">
        <f t="shared" si="6"/>
        <v>0</v>
      </c>
      <c r="AO58" s="306">
        <f t="shared" si="6"/>
        <v>0</v>
      </c>
      <c r="AP58" s="306">
        <f t="shared" si="6"/>
        <v>0</v>
      </c>
      <c r="AQ58" s="307">
        <f t="shared" si="6"/>
        <v>0</v>
      </c>
      <c r="AR58" s="305">
        <f t="shared" si="6"/>
        <v>0</v>
      </c>
      <c r="AS58" s="306">
        <f t="shared" si="6"/>
        <v>0</v>
      </c>
      <c r="AT58" s="306">
        <f t="shared" si="6"/>
        <v>0</v>
      </c>
      <c r="AU58" s="306">
        <f t="shared" si="6"/>
        <v>0</v>
      </c>
      <c r="AV58" s="306">
        <f t="shared" si="6"/>
        <v>0</v>
      </c>
      <c r="AW58" s="306">
        <f t="shared" si="6"/>
        <v>0</v>
      </c>
      <c r="AX58" s="307">
        <f t="shared" si="6"/>
        <v>0</v>
      </c>
      <c r="AY58" s="488">
        <f>SUM(AY37:BA53)</f>
        <v>0</v>
      </c>
      <c r="AZ58" s="597"/>
      <c r="BA58" s="597"/>
      <c r="BB58" s="598">
        <f>SUM($BB$43:$BD$57)</f>
        <v>0</v>
      </c>
      <c r="BC58" s="598"/>
      <c r="BD58" s="598"/>
      <c r="BE58" s="608" t="e">
        <f>SUM(BE43:BG57)</f>
        <v>#DIV/0!</v>
      </c>
      <c r="BF58" s="608"/>
      <c r="BG58" s="608"/>
      <c r="BH58" s="609">
        <f>SUM(BH43:BJ57)</f>
        <v>0</v>
      </c>
      <c r="BI58" s="610"/>
      <c r="BJ58" s="610"/>
      <c r="BK58" s="604"/>
      <c r="BL58" s="604"/>
      <c r="BM58" s="604"/>
      <c r="BN58" s="605"/>
    </row>
    <row r="59" spans="2:85" ht="21" customHeight="1" thickBot="1">
      <c r="B59" s="480"/>
      <c r="C59" s="594" t="s">
        <v>260</v>
      </c>
      <c r="D59" s="595"/>
      <c r="E59" s="595"/>
      <c r="F59" s="595"/>
      <c r="G59" s="595"/>
      <c r="H59" s="595"/>
      <c r="I59" s="595"/>
      <c r="J59" s="595"/>
      <c r="K59" s="595"/>
      <c r="L59" s="595"/>
      <c r="M59" s="595"/>
      <c r="N59" s="595"/>
      <c r="O59" s="595"/>
      <c r="P59" s="595"/>
      <c r="Q59" s="595"/>
      <c r="R59" s="595"/>
      <c r="S59" s="595"/>
      <c r="T59" s="595"/>
      <c r="U59" s="595"/>
      <c r="V59" s="596"/>
      <c r="W59" s="308">
        <f t="shared" ref="W59:AM59" si="7">SUM(W37:W54)</f>
        <v>0</v>
      </c>
      <c r="X59" s="309">
        <f t="shared" si="7"/>
        <v>0</v>
      </c>
      <c r="Y59" s="309">
        <f t="shared" si="7"/>
        <v>0</v>
      </c>
      <c r="Z59" s="309">
        <f t="shared" si="7"/>
        <v>0</v>
      </c>
      <c r="AA59" s="309">
        <f t="shared" si="7"/>
        <v>0</v>
      </c>
      <c r="AB59" s="309">
        <f t="shared" si="7"/>
        <v>0</v>
      </c>
      <c r="AC59" s="310">
        <f t="shared" si="7"/>
        <v>0</v>
      </c>
      <c r="AD59" s="308">
        <f t="shared" si="7"/>
        <v>0</v>
      </c>
      <c r="AE59" s="309">
        <f t="shared" si="7"/>
        <v>0</v>
      </c>
      <c r="AF59" s="309">
        <f t="shared" si="7"/>
        <v>0</v>
      </c>
      <c r="AG59" s="309">
        <f t="shared" si="7"/>
        <v>0</v>
      </c>
      <c r="AH59" s="309">
        <f t="shared" si="7"/>
        <v>0</v>
      </c>
      <c r="AI59" s="309">
        <f t="shared" si="7"/>
        <v>0</v>
      </c>
      <c r="AJ59" s="310">
        <f t="shared" si="7"/>
        <v>0</v>
      </c>
      <c r="AK59" s="308">
        <f t="shared" si="7"/>
        <v>0</v>
      </c>
      <c r="AL59" s="309">
        <f t="shared" si="7"/>
        <v>0</v>
      </c>
      <c r="AM59" s="309">
        <f t="shared" si="7"/>
        <v>0</v>
      </c>
      <c r="AN59" s="309">
        <f>SUM(AN37:AN55)</f>
        <v>0</v>
      </c>
      <c r="AO59" s="309">
        <f t="shared" ref="AO59:AX59" si="8">SUM(AO37:AO54)</f>
        <v>0</v>
      </c>
      <c r="AP59" s="309">
        <f t="shared" si="8"/>
        <v>0</v>
      </c>
      <c r="AQ59" s="310">
        <f t="shared" si="8"/>
        <v>0</v>
      </c>
      <c r="AR59" s="308">
        <f t="shared" si="8"/>
        <v>0</v>
      </c>
      <c r="AS59" s="309">
        <f t="shared" si="8"/>
        <v>0</v>
      </c>
      <c r="AT59" s="309">
        <f t="shared" si="8"/>
        <v>0</v>
      </c>
      <c r="AU59" s="309">
        <f t="shared" si="8"/>
        <v>0</v>
      </c>
      <c r="AV59" s="309">
        <f t="shared" si="8"/>
        <v>0</v>
      </c>
      <c r="AW59" s="309">
        <f t="shared" si="8"/>
        <v>0</v>
      </c>
      <c r="AX59" s="310">
        <f t="shared" si="8"/>
        <v>0</v>
      </c>
      <c r="AY59" s="488">
        <f>SUM(AY38:BA54)</f>
        <v>0</v>
      </c>
      <c r="AZ59" s="597"/>
      <c r="BA59" s="597"/>
      <c r="BB59" s="598">
        <f>SUM($BB$37:$BD$57)</f>
        <v>0</v>
      </c>
      <c r="BC59" s="598"/>
      <c r="BD59" s="598"/>
      <c r="BE59" s="599"/>
      <c r="BF59" s="600"/>
      <c r="BG59" s="601"/>
      <c r="BH59" s="602"/>
      <c r="BI59" s="603"/>
      <c r="BJ59" s="603"/>
      <c r="BK59" s="604"/>
      <c r="BL59" s="604"/>
      <c r="BM59" s="604"/>
      <c r="BN59" s="605"/>
    </row>
    <row r="60" spans="2:85" ht="21" customHeight="1" thickBot="1">
      <c r="B60" s="311" t="s">
        <v>261</v>
      </c>
      <c r="C60" s="312"/>
      <c r="D60" s="313"/>
      <c r="E60" s="304"/>
      <c r="F60" s="304"/>
      <c r="G60" s="304"/>
      <c r="H60" s="304"/>
      <c r="I60" s="304"/>
      <c r="J60" s="304"/>
      <c r="K60" s="304"/>
      <c r="L60" s="304"/>
      <c r="M60" s="304"/>
      <c r="N60" s="304"/>
      <c r="O60" s="304"/>
      <c r="P60" s="304"/>
      <c r="Q60" s="304"/>
      <c r="R60" s="304"/>
      <c r="S60" s="304"/>
      <c r="T60" s="304"/>
      <c r="U60" s="304"/>
      <c r="V60" s="304"/>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c r="AT60" s="263"/>
      <c r="AU60" s="263"/>
      <c r="AV60" s="263"/>
      <c r="AW60" s="263"/>
      <c r="AX60" s="270"/>
      <c r="AY60" s="622"/>
      <c r="AZ60" s="485"/>
      <c r="BA60" s="485"/>
      <c r="BB60" s="485"/>
      <c r="BC60" s="485"/>
      <c r="BD60" s="485"/>
      <c r="BE60" s="485"/>
      <c r="BF60" s="485"/>
      <c r="BG60" s="485"/>
      <c r="BH60" s="485"/>
      <c r="BI60" s="485"/>
      <c r="BJ60" s="485"/>
      <c r="BK60" s="485"/>
      <c r="BL60" s="485"/>
      <c r="BM60" s="485"/>
      <c r="BN60" s="486"/>
    </row>
    <row r="61" spans="2:85" ht="21" customHeight="1">
      <c r="G61" s="150"/>
    </row>
    <row r="62" spans="2:85" ht="21" customHeight="1" thickBot="1">
      <c r="B62" s="169" t="s">
        <v>262</v>
      </c>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14"/>
      <c r="BB62" s="225"/>
      <c r="BC62" s="214"/>
      <c r="BD62" s="214"/>
      <c r="BE62" s="225"/>
      <c r="BF62" s="214"/>
      <c r="BG62" s="225"/>
      <c r="BH62" s="225"/>
      <c r="BI62" s="225"/>
      <c r="BJ62" s="225"/>
      <c r="BK62" s="225"/>
      <c r="BL62" s="225"/>
      <c r="BM62" s="225"/>
      <c r="BN62" s="225"/>
    </row>
    <row r="63" spans="2:85" ht="21" customHeight="1" thickBot="1">
      <c r="B63" s="457"/>
      <c r="C63" s="268"/>
      <c r="D63" s="459" t="s">
        <v>236</v>
      </c>
      <c r="E63" s="459"/>
      <c r="F63" s="459"/>
      <c r="G63" s="459"/>
      <c r="H63" s="459"/>
      <c r="I63" s="460"/>
      <c r="J63" s="462" t="s">
        <v>237</v>
      </c>
      <c r="K63" s="463"/>
      <c r="L63" s="463"/>
      <c r="M63" s="463"/>
      <c r="N63" s="463"/>
      <c r="O63" s="464"/>
      <c r="P63" s="468" t="s">
        <v>238</v>
      </c>
      <c r="Q63" s="459"/>
      <c r="R63" s="459"/>
      <c r="S63" s="459"/>
      <c r="T63" s="459"/>
      <c r="U63" s="459"/>
      <c r="V63" s="469"/>
      <c r="W63" s="473" t="s">
        <v>239</v>
      </c>
      <c r="X63" s="474"/>
      <c r="Y63" s="474"/>
      <c r="Z63" s="474"/>
      <c r="AA63" s="474"/>
      <c r="AB63" s="474"/>
      <c r="AC63" s="475"/>
      <c r="AD63" s="473" t="s">
        <v>240</v>
      </c>
      <c r="AE63" s="474"/>
      <c r="AF63" s="474"/>
      <c r="AG63" s="474"/>
      <c r="AH63" s="474"/>
      <c r="AI63" s="474"/>
      <c r="AJ63" s="475"/>
      <c r="AK63" s="473" t="s">
        <v>241</v>
      </c>
      <c r="AL63" s="474"/>
      <c r="AM63" s="474"/>
      <c r="AN63" s="474"/>
      <c r="AO63" s="474"/>
      <c r="AP63" s="474"/>
      <c r="AQ63" s="475"/>
      <c r="AR63" s="457" t="s">
        <v>242</v>
      </c>
      <c r="AS63" s="459"/>
      <c r="AT63" s="459"/>
      <c r="AU63" s="459"/>
      <c r="AV63" s="459"/>
      <c r="AW63" s="459"/>
      <c r="AX63" s="459"/>
      <c r="AY63" s="623" t="s">
        <v>243</v>
      </c>
      <c r="AZ63" s="624"/>
      <c r="BA63" s="624"/>
      <c r="BB63" s="624" t="s">
        <v>244</v>
      </c>
      <c r="BC63" s="624"/>
      <c r="BD63" s="624"/>
      <c r="BE63" s="624" t="s">
        <v>246</v>
      </c>
      <c r="BF63" s="624"/>
      <c r="BG63" s="624"/>
      <c r="BH63" s="624"/>
      <c r="BI63" s="624"/>
      <c r="BJ63" s="624"/>
      <c r="BK63" s="474" t="s">
        <v>247</v>
      </c>
      <c r="BL63" s="474"/>
      <c r="BM63" s="474"/>
      <c r="BN63" s="475"/>
    </row>
    <row r="64" spans="2:85" ht="21" customHeight="1" thickBot="1">
      <c r="B64" s="458"/>
      <c r="C64" s="269"/>
      <c r="D64" s="358"/>
      <c r="E64" s="358"/>
      <c r="F64" s="358"/>
      <c r="G64" s="358"/>
      <c r="H64" s="358"/>
      <c r="I64" s="461"/>
      <c r="J64" s="465"/>
      <c r="K64" s="466"/>
      <c r="L64" s="466"/>
      <c r="M64" s="466"/>
      <c r="N64" s="466"/>
      <c r="O64" s="467"/>
      <c r="P64" s="476"/>
      <c r="Q64" s="358"/>
      <c r="R64" s="358"/>
      <c r="S64" s="358"/>
      <c r="T64" s="358"/>
      <c r="U64" s="358"/>
      <c r="V64" s="477"/>
      <c r="W64" s="271" t="s">
        <v>248</v>
      </c>
      <c r="X64" s="272" t="s">
        <v>249</v>
      </c>
      <c r="Y64" s="272" t="s">
        <v>250</v>
      </c>
      <c r="Z64" s="272" t="s">
        <v>251</v>
      </c>
      <c r="AA64" s="272" t="s">
        <v>252</v>
      </c>
      <c r="AB64" s="272" t="s">
        <v>253</v>
      </c>
      <c r="AC64" s="273" t="s">
        <v>254</v>
      </c>
      <c r="AD64" s="271" t="s">
        <v>248</v>
      </c>
      <c r="AE64" s="272" t="s">
        <v>249</v>
      </c>
      <c r="AF64" s="272" t="s">
        <v>250</v>
      </c>
      <c r="AG64" s="272" t="s">
        <v>251</v>
      </c>
      <c r="AH64" s="272" t="s">
        <v>252</v>
      </c>
      <c r="AI64" s="272" t="s">
        <v>253</v>
      </c>
      <c r="AJ64" s="273" t="s">
        <v>254</v>
      </c>
      <c r="AK64" s="271" t="s">
        <v>248</v>
      </c>
      <c r="AL64" s="272" t="s">
        <v>249</v>
      </c>
      <c r="AM64" s="272" t="s">
        <v>250</v>
      </c>
      <c r="AN64" s="272" t="s">
        <v>251</v>
      </c>
      <c r="AO64" s="272" t="s">
        <v>252</v>
      </c>
      <c r="AP64" s="272" t="s">
        <v>253</v>
      </c>
      <c r="AQ64" s="273" t="s">
        <v>254</v>
      </c>
      <c r="AR64" s="274" t="s">
        <v>248</v>
      </c>
      <c r="AS64" s="275" t="s">
        <v>249</v>
      </c>
      <c r="AT64" s="275" t="s">
        <v>250</v>
      </c>
      <c r="AU64" s="275" t="s">
        <v>251</v>
      </c>
      <c r="AV64" s="275" t="s">
        <v>252</v>
      </c>
      <c r="AW64" s="275" t="s">
        <v>253</v>
      </c>
      <c r="AX64" s="314" t="s">
        <v>254</v>
      </c>
      <c r="AY64" s="625"/>
      <c r="AZ64" s="626"/>
      <c r="BA64" s="626"/>
      <c r="BB64" s="626"/>
      <c r="BC64" s="626"/>
      <c r="BD64" s="626"/>
      <c r="BE64" s="626"/>
      <c r="BF64" s="626"/>
      <c r="BG64" s="626"/>
      <c r="BH64" s="626"/>
      <c r="BI64" s="626"/>
      <c r="BJ64" s="626"/>
      <c r="BK64" s="627"/>
      <c r="BL64" s="627"/>
      <c r="BM64" s="627"/>
      <c r="BN64" s="628"/>
    </row>
    <row r="65" spans="2:66" ht="21" customHeight="1">
      <c r="B65" s="479"/>
      <c r="C65" s="545" t="s">
        <v>263</v>
      </c>
      <c r="D65" s="546"/>
      <c r="E65" s="547"/>
      <c r="F65" s="547"/>
      <c r="G65" s="547"/>
      <c r="H65" s="547"/>
      <c r="I65" s="547"/>
      <c r="J65" s="547"/>
      <c r="K65" s="547"/>
      <c r="L65" s="547"/>
      <c r="M65" s="547"/>
      <c r="N65" s="547"/>
      <c r="O65" s="547"/>
      <c r="P65" s="629"/>
      <c r="Q65" s="629"/>
      <c r="R65" s="629"/>
      <c r="S65" s="629"/>
      <c r="T65" s="629"/>
      <c r="U65" s="629"/>
      <c r="V65" s="630"/>
      <c r="W65" s="293"/>
      <c r="X65" s="282"/>
      <c r="Y65" s="282"/>
      <c r="Z65" s="282"/>
      <c r="AA65" s="282"/>
      <c r="AB65" s="282"/>
      <c r="AC65" s="283"/>
      <c r="AD65" s="281"/>
      <c r="AE65" s="282"/>
      <c r="AF65" s="282"/>
      <c r="AG65" s="282"/>
      <c r="AH65" s="282"/>
      <c r="AI65" s="282"/>
      <c r="AJ65" s="283"/>
      <c r="AK65" s="281"/>
      <c r="AL65" s="282"/>
      <c r="AM65" s="282"/>
      <c r="AN65" s="282"/>
      <c r="AO65" s="282"/>
      <c r="AP65" s="282"/>
      <c r="AQ65" s="283"/>
      <c r="AR65" s="281"/>
      <c r="AS65" s="282"/>
      <c r="AT65" s="282"/>
      <c r="AU65" s="282"/>
      <c r="AV65" s="282"/>
      <c r="AW65" s="282"/>
      <c r="AX65" s="283"/>
      <c r="AY65" s="631">
        <f t="shared" ref="AY65:AY72" si="9">SUM(W65:AX65)</f>
        <v>0</v>
      </c>
      <c r="AZ65" s="581"/>
      <c r="BA65" s="581"/>
      <c r="BB65" s="582">
        <f>AY65/4</f>
        <v>0</v>
      </c>
      <c r="BC65" s="582"/>
      <c r="BD65" s="632"/>
      <c r="BE65" s="633">
        <f>ROUNDDOWN(SUM($BB$65:$BD$72)/40,1)</f>
        <v>0</v>
      </c>
      <c r="BF65" s="633"/>
      <c r="BG65" s="633"/>
      <c r="BH65" s="633"/>
      <c r="BI65" s="633"/>
      <c r="BJ65" s="633"/>
      <c r="BK65" s="636"/>
      <c r="BL65" s="636"/>
      <c r="BM65" s="636"/>
      <c r="BN65" s="637"/>
    </row>
    <row r="66" spans="2:66" ht="21" customHeight="1">
      <c r="B66" s="479"/>
      <c r="C66" s="479"/>
      <c r="D66" s="550"/>
      <c r="E66" s="551"/>
      <c r="F66" s="551"/>
      <c r="G66" s="551"/>
      <c r="H66" s="551"/>
      <c r="I66" s="551"/>
      <c r="J66" s="551"/>
      <c r="K66" s="551"/>
      <c r="L66" s="551"/>
      <c r="M66" s="551"/>
      <c r="N66" s="551"/>
      <c r="O66" s="551"/>
      <c r="P66" s="638"/>
      <c r="Q66" s="638"/>
      <c r="R66" s="638"/>
      <c r="S66" s="638"/>
      <c r="T66" s="638"/>
      <c r="U66" s="638"/>
      <c r="V66" s="639"/>
      <c r="W66" s="295"/>
      <c r="X66" s="286"/>
      <c r="Y66" s="286"/>
      <c r="Z66" s="286"/>
      <c r="AA66" s="286"/>
      <c r="AB66" s="286"/>
      <c r="AC66" s="287"/>
      <c r="AD66" s="285"/>
      <c r="AE66" s="286"/>
      <c r="AF66" s="286"/>
      <c r="AG66" s="286"/>
      <c r="AH66" s="286"/>
      <c r="AI66" s="286"/>
      <c r="AJ66" s="287"/>
      <c r="AK66" s="285"/>
      <c r="AL66" s="286"/>
      <c r="AM66" s="286"/>
      <c r="AN66" s="286"/>
      <c r="AO66" s="286"/>
      <c r="AP66" s="286"/>
      <c r="AQ66" s="287"/>
      <c r="AR66" s="295"/>
      <c r="AS66" s="286"/>
      <c r="AT66" s="286"/>
      <c r="AU66" s="286"/>
      <c r="AV66" s="286"/>
      <c r="AW66" s="286"/>
      <c r="AX66" s="287"/>
      <c r="AY66" s="640">
        <f t="shared" si="9"/>
        <v>0</v>
      </c>
      <c r="AZ66" s="552"/>
      <c r="BA66" s="552"/>
      <c r="BB66" s="553">
        <f>AY66/4</f>
        <v>0</v>
      </c>
      <c r="BC66" s="553"/>
      <c r="BD66" s="524"/>
      <c r="BE66" s="634"/>
      <c r="BF66" s="634"/>
      <c r="BG66" s="634"/>
      <c r="BH66" s="634"/>
      <c r="BI66" s="634"/>
      <c r="BJ66" s="634"/>
      <c r="BK66" s="575"/>
      <c r="BL66" s="575"/>
      <c r="BM66" s="575"/>
      <c r="BN66" s="576"/>
    </row>
    <row r="67" spans="2:66" ht="21" customHeight="1">
      <c r="B67" s="479"/>
      <c r="C67" s="479"/>
      <c r="D67" s="550"/>
      <c r="E67" s="551"/>
      <c r="F67" s="551"/>
      <c r="G67" s="551"/>
      <c r="H67" s="551"/>
      <c r="I67" s="551"/>
      <c r="J67" s="551"/>
      <c r="K67" s="551"/>
      <c r="L67" s="551"/>
      <c r="M67" s="551"/>
      <c r="N67" s="551"/>
      <c r="O67" s="551"/>
      <c r="P67" s="638"/>
      <c r="Q67" s="638"/>
      <c r="R67" s="638"/>
      <c r="S67" s="638"/>
      <c r="T67" s="638"/>
      <c r="U67" s="638"/>
      <c r="V67" s="639"/>
      <c r="W67" s="315"/>
      <c r="X67" s="302"/>
      <c r="Y67" s="302"/>
      <c r="Z67" s="302"/>
      <c r="AA67" s="302"/>
      <c r="AB67" s="302"/>
      <c r="AC67" s="303"/>
      <c r="AD67" s="301"/>
      <c r="AE67" s="302"/>
      <c r="AF67" s="302"/>
      <c r="AG67" s="302"/>
      <c r="AH67" s="302"/>
      <c r="AI67" s="302"/>
      <c r="AJ67" s="303"/>
      <c r="AK67" s="301"/>
      <c r="AL67" s="302"/>
      <c r="AM67" s="302"/>
      <c r="AN67" s="302"/>
      <c r="AO67" s="302"/>
      <c r="AP67" s="302"/>
      <c r="AQ67" s="303"/>
      <c r="AR67" s="301"/>
      <c r="AS67" s="302"/>
      <c r="AT67" s="302"/>
      <c r="AU67" s="302"/>
      <c r="AV67" s="302"/>
      <c r="AW67" s="302"/>
      <c r="AX67" s="303"/>
      <c r="AY67" s="640">
        <f t="shared" si="9"/>
        <v>0</v>
      </c>
      <c r="AZ67" s="552"/>
      <c r="BA67" s="552"/>
      <c r="BB67" s="553">
        <f t="shared" ref="BB67:BB72" si="10">AY67/4</f>
        <v>0</v>
      </c>
      <c r="BC67" s="553"/>
      <c r="BD67" s="524"/>
      <c r="BE67" s="634"/>
      <c r="BF67" s="634"/>
      <c r="BG67" s="634"/>
      <c r="BH67" s="634"/>
      <c r="BI67" s="634"/>
      <c r="BJ67" s="634"/>
      <c r="BK67" s="575"/>
      <c r="BL67" s="575"/>
      <c r="BM67" s="575"/>
      <c r="BN67" s="576"/>
    </row>
    <row r="68" spans="2:66" ht="21" customHeight="1">
      <c r="B68" s="479"/>
      <c r="C68" s="479"/>
      <c r="D68" s="550"/>
      <c r="E68" s="551"/>
      <c r="F68" s="551"/>
      <c r="G68" s="551"/>
      <c r="H68" s="551"/>
      <c r="I68" s="551"/>
      <c r="J68" s="551"/>
      <c r="K68" s="551"/>
      <c r="L68" s="551"/>
      <c r="M68" s="551"/>
      <c r="N68" s="551"/>
      <c r="O68" s="551"/>
      <c r="P68" s="519"/>
      <c r="Q68" s="520"/>
      <c r="R68" s="520"/>
      <c r="S68" s="520"/>
      <c r="T68" s="520"/>
      <c r="U68" s="520"/>
      <c r="V68" s="521"/>
      <c r="W68" s="295"/>
      <c r="X68" s="286"/>
      <c r="Y68" s="286"/>
      <c r="Z68" s="302"/>
      <c r="AA68" s="302"/>
      <c r="AB68" s="286"/>
      <c r="AC68" s="287"/>
      <c r="AD68" s="285"/>
      <c r="AE68" s="286"/>
      <c r="AF68" s="286"/>
      <c r="AG68" s="302"/>
      <c r="AH68" s="302"/>
      <c r="AI68" s="286"/>
      <c r="AJ68" s="287"/>
      <c r="AK68" s="285"/>
      <c r="AL68" s="286"/>
      <c r="AM68" s="286"/>
      <c r="AN68" s="302"/>
      <c r="AO68" s="302"/>
      <c r="AP68" s="286"/>
      <c r="AQ68" s="287"/>
      <c r="AR68" s="295"/>
      <c r="AS68" s="286"/>
      <c r="AT68" s="286"/>
      <c r="AU68" s="302"/>
      <c r="AV68" s="286"/>
      <c r="AW68" s="286"/>
      <c r="AX68" s="287"/>
      <c r="AY68" s="640">
        <f t="shared" si="9"/>
        <v>0</v>
      </c>
      <c r="AZ68" s="552"/>
      <c r="BA68" s="552"/>
      <c r="BB68" s="553">
        <f t="shared" si="10"/>
        <v>0</v>
      </c>
      <c r="BC68" s="553"/>
      <c r="BD68" s="524"/>
      <c r="BE68" s="634"/>
      <c r="BF68" s="634"/>
      <c r="BG68" s="634"/>
      <c r="BH68" s="634"/>
      <c r="BI68" s="634"/>
      <c r="BJ68" s="634"/>
      <c r="BK68" s="575"/>
      <c r="BL68" s="575"/>
      <c r="BM68" s="575"/>
      <c r="BN68" s="576"/>
    </row>
    <row r="69" spans="2:66" ht="21" customHeight="1">
      <c r="B69" s="479"/>
      <c r="C69" s="479"/>
      <c r="D69" s="550"/>
      <c r="E69" s="551"/>
      <c r="F69" s="551"/>
      <c r="G69" s="551"/>
      <c r="H69" s="551"/>
      <c r="I69" s="551"/>
      <c r="J69" s="551"/>
      <c r="K69" s="551"/>
      <c r="L69" s="551"/>
      <c r="M69" s="551"/>
      <c r="N69" s="551"/>
      <c r="O69" s="551"/>
      <c r="P69" s="638"/>
      <c r="Q69" s="638"/>
      <c r="R69" s="638"/>
      <c r="S69" s="638"/>
      <c r="T69" s="638"/>
      <c r="U69" s="638"/>
      <c r="V69" s="639"/>
      <c r="W69" s="315"/>
      <c r="X69" s="302"/>
      <c r="Y69" s="302"/>
      <c r="Z69" s="302"/>
      <c r="AA69" s="302"/>
      <c r="AB69" s="302"/>
      <c r="AC69" s="303"/>
      <c r="AD69" s="301"/>
      <c r="AE69" s="302"/>
      <c r="AF69" s="302"/>
      <c r="AG69" s="302"/>
      <c r="AH69" s="302"/>
      <c r="AI69" s="302"/>
      <c r="AJ69" s="303"/>
      <c r="AK69" s="301"/>
      <c r="AL69" s="302"/>
      <c r="AM69" s="302"/>
      <c r="AN69" s="302"/>
      <c r="AO69" s="302"/>
      <c r="AP69" s="302"/>
      <c r="AQ69" s="303"/>
      <c r="AR69" s="301"/>
      <c r="AS69" s="302"/>
      <c r="AT69" s="302"/>
      <c r="AU69" s="302"/>
      <c r="AV69" s="302"/>
      <c r="AW69" s="302"/>
      <c r="AX69" s="303"/>
      <c r="AY69" s="640">
        <f t="shared" si="9"/>
        <v>0</v>
      </c>
      <c r="AZ69" s="552"/>
      <c r="BA69" s="552"/>
      <c r="BB69" s="553">
        <f t="shared" si="10"/>
        <v>0</v>
      </c>
      <c r="BC69" s="553"/>
      <c r="BD69" s="524"/>
      <c r="BE69" s="634"/>
      <c r="BF69" s="634"/>
      <c r="BG69" s="634"/>
      <c r="BH69" s="634"/>
      <c r="BI69" s="634"/>
      <c r="BJ69" s="634"/>
      <c r="BK69" s="575"/>
      <c r="BL69" s="575"/>
      <c r="BM69" s="575"/>
      <c r="BN69" s="576"/>
    </row>
    <row r="70" spans="2:66" ht="21" customHeight="1">
      <c r="B70" s="479"/>
      <c r="C70" s="479"/>
      <c r="D70" s="550"/>
      <c r="E70" s="551"/>
      <c r="F70" s="551"/>
      <c r="G70" s="551"/>
      <c r="H70" s="551"/>
      <c r="I70" s="551"/>
      <c r="J70" s="551"/>
      <c r="K70" s="551"/>
      <c r="L70" s="551"/>
      <c r="M70" s="551"/>
      <c r="N70" s="551"/>
      <c r="O70" s="551"/>
      <c r="P70" s="519"/>
      <c r="Q70" s="520"/>
      <c r="R70" s="520"/>
      <c r="S70" s="520"/>
      <c r="T70" s="520"/>
      <c r="U70" s="520"/>
      <c r="V70" s="521"/>
      <c r="W70" s="295"/>
      <c r="X70" s="286"/>
      <c r="Y70" s="286"/>
      <c r="Z70" s="286"/>
      <c r="AA70" s="286"/>
      <c r="AB70" s="286"/>
      <c r="AC70" s="316"/>
      <c r="AD70" s="285"/>
      <c r="AE70" s="286"/>
      <c r="AF70" s="286"/>
      <c r="AG70" s="286"/>
      <c r="AH70" s="286"/>
      <c r="AI70" s="286"/>
      <c r="AJ70" s="316"/>
      <c r="AK70" s="285"/>
      <c r="AL70" s="286"/>
      <c r="AM70" s="286"/>
      <c r="AN70" s="286"/>
      <c r="AO70" s="286"/>
      <c r="AP70" s="286"/>
      <c r="AQ70" s="316"/>
      <c r="AR70" s="285"/>
      <c r="AS70" s="286"/>
      <c r="AT70" s="286"/>
      <c r="AU70" s="286"/>
      <c r="AV70" s="286"/>
      <c r="AW70" s="286"/>
      <c r="AX70" s="316"/>
      <c r="AY70" s="640">
        <f t="shared" si="9"/>
        <v>0</v>
      </c>
      <c r="AZ70" s="552"/>
      <c r="BA70" s="552"/>
      <c r="BB70" s="553">
        <f t="shared" si="10"/>
        <v>0</v>
      </c>
      <c r="BC70" s="553"/>
      <c r="BD70" s="524"/>
      <c r="BE70" s="634"/>
      <c r="BF70" s="634"/>
      <c r="BG70" s="634"/>
      <c r="BH70" s="634"/>
      <c r="BI70" s="634"/>
      <c r="BJ70" s="634"/>
      <c r="BK70" s="575"/>
      <c r="BL70" s="575"/>
      <c r="BM70" s="575"/>
      <c r="BN70" s="576"/>
    </row>
    <row r="71" spans="2:66" ht="21" customHeight="1">
      <c r="B71" s="479"/>
      <c r="C71" s="479"/>
      <c r="D71" s="550"/>
      <c r="E71" s="551"/>
      <c r="F71" s="551"/>
      <c r="G71" s="551"/>
      <c r="H71" s="551"/>
      <c r="I71" s="551"/>
      <c r="J71" s="551"/>
      <c r="K71" s="551"/>
      <c r="L71" s="551"/>
      <c r="M71" s="551"/>
      <c r="N71" s="551"/>
      <c r="O71" s="551"/>
      <c r="P71" s="519"/>
      <c r="Q71" s="520"/>
      <c r="R71" s="520"/>
      <c r="S71" s="520"/>
      <c r="T71" s="520"/>
      <c r="U71" s="520"/>
      <c r="V71" s="521"/>
      <c r="W71" s="295"/>
      <c r="X71" s="286"/>
      <c r="Y71" s="286"/>
      <c r="Z71" s="286"/>
      <c r="AA71" s="286"/>
      <c r="AB71" s="286"/>
      <c r="AC71" s="287"/>
      <c r="AD71" s="285"/>
      <c r="AE71" s="286"/>
      <c r="AF71" s="286"/>
      <c r="AG71" s="286"/>
      <c r="AH71" s="286"/>
      <c r="AI71" s="286"/>
      <c r="AJ71" s="287"/>
      <c r="AK71" s="285"/>
      <c r="AL71" s="286"/>
      <c r="AM71" s="286"/>
      <c r="AN71" s="286"/>
      <c r="AO71" s="286"/>
      <c r="AP71" s="286"/>
      <c r="AQ71" s="287"/>
      <c r="AR71" s="295"/>
      <c r="AS71" s="286"/>
      <c r="AT71" s="286"/>
      <c r="AU71" s="286"/>
      <c r="AV71" s="286"/>
      <c r="AW71" s="286"/>
      <c r="AX71" s="287"/>
      <c r="AY71" s="640">
        <f t="shared" si="9"/>
        <v>0</v>
      </c>
      <c r="AZ71" s="552"/>
      <c r="BA71" s="552"/>
      <c r="BB71" s="553">
        <f t="shared" si="10"/>
        <v>0</v>
      </c>
      <c r="BC71" s="553"/>
      <c r="BD71" s="524"/>
      <c r="BE71" s="634"/>
      <c r="BF71" s="634"/>
      <c r="BG71" s="634"/>
      <c r="BH71" s="634"/>
      <c r="BI71" s="634"/>
      <c r="BJ71" s="634"/>
      <c r="BK71" s="575"/>
      <c r="BL71" s="575"/>
      <c r="BM71" s="575"/>
      <c r="BN71" s="576"/>
    </row>
    <row r="72" spans="2:66" ht="21" customHeight="1" thickBot="1">
      <c r="B72" s="479"/>
      <c r="C72" s="479"/>
      <c r="D72" s="652"/>
      <c r="E72" s="613"/>
      <c r="F72" s="613"/>
      <c r="G72" s="613"/>
      <c r="H72" s="613"/>
      <c r="I72" s="613"/>
      <c r="J72" s="613"/>
      <c r="K72" s="613"/>
      <c r="L72" s="613"/>
      <c r="M72" s="613"/>
      <c r="N72" s="613"/>
      <c r="O72" s="613"/>
      <c r="P72" s="614"/>
      <c r="Q72" s="615"/>
      <c r="R72" s="615"/>
      <c r="S72" s="615"/>
      <c r="T72" s="615"/>
      <c r="U72" s="615"/>
      <c r="V72" s="616"/>
      <c r="W72" s="300"/>
      <c r="X72" s="298"/>
      <c r="Y72" s="298"/>
      <c r="Z72" s="298"/>
      <c r="AA72" s="298"/>
      <c r="AB72" s="298"/>
      <c r="AC72" s="299"/>
      <c r="AD72" s="297"/>
      <c r="AE72" s="298"/>
      <c r="AF72" s="298"/>
      <c r="AG72" s="298"/>
      <c r="AH72" s="298"/>
      <c r="AI72" s="298"/>
      <c r="AJ72" s="299"/>
      <c r="AK72" s="297"/>
      <c r="AL72" s="298"/>
      <c r="AM72" s="298"/>
      <c r="AN72" s="298"/>
      <c r="AO72" s="298"/>
      <c r="AP72" s="298"/>
      <c r="AQ72" s="299"/>
      <c r="AR72" s="300"/>
      <c r="AS72" s="298"/>
      <c r="AT72" s="298"/>
      <c r="AU72" s="298"/>
      <c r="AV72" s="298"/>
      <c r="AW72" s="298"/>
      <c r="AX72" s="299"/>
      <c r="AY72" s="653">
        <f t="shared" si="9"/>
        <v>0</v>
      </c>
      <c r="AZ72" s="617"/>
      <c r="BA72" s="617"/>
      <c r="BB72" s="618">
        <f t="shared" si="10"/>
        <v>0</v>
      </c>
      <c r="BC72" s="618"/>
      <c r="BD72" s="536"/>
      <c r="BE72" s="635"/>
      <c r="BF72" s="635"/>
      <c r="BG72" s="635"/>
      <c r="BH72" s="635"/>
      <c r="BI72" s="635"/>
      <c r="BJ72" s="635"/>
      <c r="BK72" s="606"/>
      <c r="BL72" s="606"/>
      <c r="BM72" s="606"/>
      <c r="BN72" s="607"/>
    </row>
    <row r="73" spans="2:66" ht="21" customHeight="1" thickBot="1">
      <c r="B73" s="479"/>
      <c r="C73" s="594" t="s">
        <v>259</v>
      </c>
      <c r="D73" s="595"/>
      <c r="E73" s="595"/>
      <c r="F73" s="595"/>
      <c r="G73" s="595"/>
      <c r="H73" s="595"/>
      <c r="I73" s="595"/>
      <c r="J73" s="595"/>
      <c r="K73" s="595"/>
      <c r="L73" s="595"/>
      <c r="M73" s="595"/>
      <c r="N73" s="595"/>
      <c r="O73" s="595"/>
      <c r="P73" s="595"/>
      <c r="Q73" s="595"/>
      <c r="R73" s="595"/>
      <c r="S73" s="595"/>
      <c r="T73" s="595"/>
      <c r="U73" s="595"/>
      <c r="V73" s="596"/>
      <c r="W73" s="305">
        <f t="shared" ref="W73:AX73" si="11">SUM(W65:W72)</f>
        <v>0</v>
      </c>
      <c r="X73" s="306">
        <f t="shared" si="11"/>
        <v>0</v>
      </c>
      <c r="Y73" s="306">
        <f t="shared" si="11"/>
        <v>0</v>
      </c>
      <c r="Z73" s="306">
        <f t="shared" si="11"/>
        <v>0</v>
      </c>
      <c r="AA73" s="306">
        <f t="shared" si="11"/>
        <v>0</v>
      </c>
      <c r="AB73" s="306">
        <f t="shared" si="11"/>
        <v>0</v>
      </c>
      <c r="AC73" s="307">
        <f t="shared" si="11"/>
        <v>0</v>
      </c>
      <c r="AD73" s="305">
        <f t="shared" si="11"/>
        <v>0</v>
      </c>
      <c r="AE73" s="306">
        <f t="shared" si="11"/>
        <v>0</v>
      </c>
      <c r="AF73" s="306">
        <f t="shared" si="11"/>
        <v>0</v>
      </c>
      <c r="AG73" s="306">
        <f t="shared" si="11"/>
        <v>0</v>
      </c>
      <c r="AH73" s="306">
        <f t="shared" si="11"/>
        <v>0</v>
      </c>
      <c r="AI73" s="306">
        <f t="shared" si="11"/>
        <v>0</v>
      </c>
      <c r="AJ73" s="307">
        <f t="shared" si="11"/>
        <v>0</v>
      </c>
      <c r="AK73" s="305">
        <f t="shared" si="11"/>
        <v>0</v>
      </c>
      <c r="AL73" s="306">
        <f t="shared" si="11"/>
        <v>0</v>
      </c>
      <c r="AM73" s="306">
        <f t="shared" si="11"/>
        <v>0</v>
      </c>
      <c r="AN73" s="306">
        <f t="shared" si="11"/>
        <v>0</v>
      </c>
      <c r="AO73" s="306">
        <f t="shared" si="11"/>
        <v>0</v>
      </c>
      <c r="AP73" s="306">
        <f t="shared" si="11"/>
        <v>0</v>
      </c>
      <c r="AQ73" s="307">
        <f t="shared" si="11"/>
        <v>0</v>
      </c>
      <c r="AR73" s="305">
        <f t="shared" si="11"/>
        <v>0</v>
      </c>
      <c r="AS73" s="306">
        <f t="shared" si="11"/>
        <v>0</v>
      </c>
      <c r="AT73" s="306">
        <f t="shared" si="11"/>
        <v>0</v>
      </c>
      <c r="AU73" s="306">
        <f t="shared" si="11"/>
        <v>0</v>
      </c>
      <c r="AV73" s="306">
        <f t="shared" si="11"/>
        <v>0</v>
      </c>
      <c r="AW73" s="306">
        <f t="shared" si="11"/>
        <v>0</v>
      </c>
      <c r="AX73" s="307">
        <f t="shared" si="11"/>
        <v>0</v>
      </c>
      <c r="AY73" s="641">
        <f>SUM(AY65:BA72)</f>
        <v>0</v>
      </c>
      <c r="AZ73" s="642"/>
      <c r="BA73" s="642"/>
      <c r="BB73" s="643">
        <f>SUM($BB$65:$BD$72)</f>
        <v>0</v>
      </c>
      <c r="BC73" s="643"/>
      <c r="BD73" s="644"/>
      <c r="BE73" s="645">
        <f>SUM(BE65)</f>
        <v>0</v>
      </c>
      <c r="BF73" s="646"/>
      <c r="BG73" s="646"/>
      <c r="BH73" s="646"/>
      <c r="BI73" s="646"/>
      <c r="BJ73" s="647"/>
      <c r="BK73" s="648"/>
      <c r="BL73" s="648"/>
      <c r="BM73" s="648"/>
      <c r="BN73" s="649"/>
    </row>
    <row r="74" spans="2:66" ht="21" customHeight="1" thickBot="1">
      <c r="B74" s="311" t="s">
        <v>261</v>
      </c>
      <c r="C74" s="312"/>
      <c r="D74" s="313"/>
      <c r="E74" s="304"/>
      <c r="F74" s="304"/>
      <c r="G74" s="304"/>
      <c r="H74" s="304"/>
      <c r="I74" s="304"/>
      <c r="J74" s="304"/>
      <c r="K74" s="304"/>
      <c r="L74" s="304"/>
      <c r="M74" s="304"/>
      <c r="N74" s="304"/>
      <c r="O74" s="304"/>
      <c r="P74" s="304"/>
      <c r="Q74" s="304"/>
      <c r="R74" s="304"/>
      <c r="S74" s="304"/>
      <c r="T74" s="304"/>
      <c r="U74" s="304"/>
      <c r="V74" s="304"/>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70"/>
      <c r="AY74" s="650">
        <v>40</v>
      </c>
      <c r="AZ74" s="487"/>
      <c r="BA74" s="487"/>
      <c r="BB74" s="487"/>
      <c r="BC74" s="487"/>
      <c r="BD74" s="487"/>
      <c r="BE74" s="487"/>
      <c r="BF74" s="487"/>
      <c r="BG74" s="487"/>
      <c r="BH74" s="487"/>
      <c r="BI74" s="487"/>
      <c r="BJ74" s="487"/>
      <c r="BK74" s="487"/>
      <c r="BL74" s="487"/>
      <c r="BM74" s="487"/>
      <c r="BN74" s="651"/>
    </row>
    <row r="75" spans="2:66" ht="21" customHeight="1">
      <c r="B75" s="150" t="s">
        <v>264</v>
      </c>
    </row>
    <row r="76" spans="2:66" ht="21" customHeight="1">
      <c r="B76" s="150" t="s">
        <v>265</v>
      </c>
      <c r="G76" s="150"/>
    </row>
    <row r="77" spans="2:66" ht="21" customHeight="1">
      <c r="G77" s="150"/>
    </row>
    <row r="88" spans="2:2" ht="21" customHeight="1">
      <c r="B88" s="317" t="s">
        <v>266</v>
      </c>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D7:F7"/>
    <mergeCell ref="G7:T7"/>
    <mergeCell ref="AA7:AF7"/>
    <mergeCell ref="AG7:AJ7"/>
    <mergeCell ref="AK7:AN7"/>
    <mergeCell ref="AO6:AR6"/>
    <mergeCell ref="AS6:AV6"/>
    <mergeCell ref="AW6:AZ6"/>
    <mergeCell ref="BA6:BD6"/>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BE6:BG6"/>
    <mergeCell ref="CL6:CO6"/>
    <mergeCell ref="D5:F5"/>
    <mergeCell ref="G5:T5"/>
    <mergeCell ref="Z5:AF5"/>
    <mergeCell ref="AG5:AJ5"/>
    <mergeCell ref="AK5:AN5"/>
    <mergeCell ref="AO5:AR5"/>
    <mergeCell ref="AS5:AV5"/>
    <mergeCell ref="D4:J4"/>
    <mergeCell ref="CA4:CG4"/>
    <mergeCell ref="AO2:AV2"/>
    <mergeCell ref="AW2:BR2"/>
    <mergeCell ref="AO3:AV3"/>
    <mergeCell ref="AW3:BJ3"/>
    <mergeCell ref="BK3:BN3"/>
    <mergeCell ref="BO3:BR3"/>
    <mergeCell ref="CX4:DA4"/>
    <mergeCell ref="DB4:DE4"/>
    <mergeCell ref="DF4:DH4"/>
    <mergeCell ref="CH4:CK4"/>
    <mergeCell ref="CL4:CO4"/>
    <mergeCell ref="CP4:CS4"/>
    <mergeCell ref="CT4:CW4"/>
  </mergeCells>
  <phoneticPr fontId="4"/>
  <conditionalFormatting sqref="C31:N31 C25:H26 AC25:AF26 CA25:CD26 I25:L29 Y25:AB29 AG25:AG29 C27:D27 T27 M27:M28 Q27:S28 BV27:BV28 T28:X28 C28:H29 M29:X29 AC29:AF29 BV29:BY29 CA29:CD29 C30:AG30 AG31">
    <cfRule type="expression" dxfId="81" priority="25">
      <formula>COUNTA($D$7)&gt;=1</formula>
    </cfRule>
  </conditionalFormatting>
  <conditionalFormatting sqref="C24:AG24">
    <cfRule type="expression" dxfId="80" priority="31">
      <formula>COUNTA($D$7)&gt;=1</formula>
    </cfRule>
  </conditionalFormatting>
  <conditionalFormatting sqref="C32:AG33">
    <cfRule type="expression" dxfId="79" priority="27">
      <formula>COUNTA($D$7)&gt;=1</formula>
    </cfRule>
  </conditionalFormatting>
  <conditionalFormatting sqref="D5:D7 E16:E17">
    <cfRule type="expression" dxfId="78" priority="40">
      <formula>IF($E$9:$F$9="〇",TRUE,FALSE)</formula>
    </cfRule>
  </conditionalFormatting>
  <conditionalFormatting sqref="D5:D7">
    <cfRule type="expression" dxfId="77" priority="39">
      <formula>IF($E$10:$F$11="〇",TRUE,FALSE)</formula>
    </cfRule>
  </conditionalFormatting>
  <conditionalFormatting sqref="D10">
    <cfRule type="expression" dxfId="76" priority="38">
      <formula>IF($E$9:$F$9="〇",TRUE,FALSE)</formula>
    </cfRule>
  </conditionalFormatting>
  <conditionalFormatting sqref="D12:E12 D13:D14">
    <cfRule type="expression" dxfId="75" priority="37">
      <formula>IF($E$10:$F$11="〇",TRUE,FALSE)</formula>
    </cfRule>
    <cfRule type="expression" dxfId="74" priority="36">
      <formula>IF($E$9:$F$9="〇",TRUE,FALSE)</formula>
    </cfRule>
  </conditionalFormatting>
  <conditionalFormatting sqref="M25:X26">
    <cfRule type="expression" dxfId="73" priority="6">
      <formula>COUNTA($D$7)&gt;=1</formula>
    </cfRule>
  </conditionalFormatting>
  <conditionalFormatting sqref="N31:P31">
    <cfRule type="beginsWith" dxfId="72" priority="14" operator="beginsWith" text="可">
      <formula>LEFT(N31,LEN("可"))="可"</formula>
    </cfRule>
    <cfRule type="containsText" dxfId="71" priority="15" operator="containsText" text="不可">
      <formula>NOT(ISERROR(SEARCH("不可",N31)))</formula>
    </cfRule>
  </conditionalFormatting>
  <conditionalFormatting sqref="Q31:AD31">
    <cfRule type="expression" dxfId="70" priority="24">
      <formula>COUNTA($D$7)&gt;=1</formula>
    </cfRule>
  </conditionalFormatting>
  <conditionalFormatting sqref="AC27:AC28">
    <cfRule type="expression" dxfId="69" priority="4">
      <formula>COUNTA($D$7)&gt;=1</formula>
    </cfRule>
  </conditionalFormatting>
  <conditionalFormatting sqref="AD31:AF31">
    <cfRule type="beginsWith" dxfId="68" priority="12" operator="beginsWith" text="可">
      <formula>LEFT(AD31,LEN("可"))="可"</formula>
    </cfRule>
    <cfRule type="containsText" dxfId="67" priority="13" operator="containsText" text="不可">
      <formula>NOT(ISERROR(SEARCH("不可",AD31)))</formula>
    </cfRule>
  </conditionalFormatting>
  <conditionalFormatting sqref="AE15">
    <cfRule type="expression" dxfId="66" priority="35">
      <formula>COUNTA($D$5,$D$6)&gt;=1</formula>
    </cfRule>
  </conditionalFormatting>
  <conditionalFormatting sqref="AE14:AN14">
    <cfRule type="expression" dxfId="65" priority="30">
      <formula>COUNTA($D$7)&gt;=1</formula>
    </cfRule>
  </conditionalFormatting>
  <conditionalFormatting sqref="AE16:AN16">
    <cfRule type="expression" dxfId="64" priority="34">
      <formula>COUNTA($D$6)&gt;=1</formula>
    </cfRule>
  </conditionalFormatting>
  <conditionalFormatting sqref="AI15:AN15">
    <cfRule type="expression" dxfId="63" priority="41">
      <formula>COUNTA($D$5,$D$6)&gt;=1</formula>
    </cfRule>
  </conditionalFormatting>
  <conditionalFormatting sqref="AI31:AT31">
    <cfRule type="expression" dxfId="62" priority="23">
      <formula>COUNTA($D$5:$D$6)&gt;=1</formula>
    </cfRule>
  </conditionalFormatting>
  <conditionalFormatting sqref="AI24:BM30">
    <cfRule type="expression" dxfId="61" priority="1">
      <formula>COUNTA($D$5:$D$6)&gt;=1</formula>
    </cfRule>
  </conditionalFormatting>
  <conditionalFormatting sqref="AI32:BM32">
    <cfRule type="expression" dxfId="60" priority="26">
      <formula>COUNTA($D$5:$D$6)&gt;=1</formula>
    </cfRule>
  </conditionalFormatting>
  <conditionalFormatting sqref="AT31:AV31">
    <cfRule type="containsText" dxfId="59" priority="11" operator="containsText" text="不可">
      <formula>NOT(ISERROR(SEARCH("不可",AT31)))</formula>
    </cfRule>
    <cfRule type="beginsWith" dxfId="58" priority="9" operator="beginsWith" text="可">
      <formula>LEFT(AT31,LEN("可"))="可"</formula>
    </cfRule>
  </conditionalFormatting>
  <conditionalFormatting sqref="AV14:BE14">
    <cfRule type="expression" dxfId="57" priority="16">
      <formula>COUNTA($D$7)&gt;=1</formula>
    </cfRule>
  </conditionalFormatting>
  <conditionalFormatting sqref="AV15:BE15">
    <cfRule type="expression" dxfId="56" priority="17">
      <formula>COUNTA($D$5,$D$6)&gt;=1</formula>
    </cfRule>
  </conditionalFormatting>
  <conditionalFormatting sqref="AV16:BE16">
    <cfRule type="expression" dxfId="55" priority="18">
      <formula>COUNTA($D$6)&gt;=1</formula>
    </cfRule>
  </conditionalFormatting>
  <conditionalFormatting sqref="AW31:BJ31">
    <cfRule type="expression" dxfId="54" priority="22">
      <formula>COUNTA($D$5:$D$6)&gt;=1</formula>
    </cfRule>
  </conditionalFormatting>
  <conditionalFormatting sqref="BJ31:BL31">
    <cfRule type="containsText" dxfId="53" priority="10" operator="containsText" text="不可">
      <formula>NOT(ISERROR(SEARCH("不可",BJ31)))</formula>
    </cfRule>
    <cfRule type="beginsWith" dxfId="52" priority="8" operator="beginsWith" text="可">
      <formula>LEFT(BJ31,LEN("可"))="可"</formula>
    </cfRule>
  </conditionalFormatting>
  <conditionalFormatting sqref="BM31">
    <cfRule type="expression" dxfId="51" priority="28">
      <formula>COUNTA($D$5:$D$6)&gt;=1</formula>
    </cfRule>
  </conditionalFormatting>
  <conditionalFormatting sqref="BM14:BS14">
    <cfRule type="expression" dxfId="50" priority="29">
      <formula>COUNTA($D$7)&gt;=1</formula>
    </cfRule>
  </conditionalFormatting>
  <conditionalFormatting sqref="BV25:BY26">
    <cfRule type="expression" dxfId="49" priority="7">
      <formula>COUNTA($D$7)&gt;=1</formula>
    </cfRule>
  </conditionalFormatting>
  <conditionalFormatting sqref="CA27:CA28">
    <cfRule type="expression" dxfId="48" priority="5">
      <formula>COUNTA($D$7)&gt;=1</formula>
    </cfRule>
  </conditionalFormatting>
  <conditionalFormatting sqref="CB9:CK9">
    <cfRule type="expression" dxfId="47" priority="19">
      <formula>COUNTA($D$7)&gt;=1</formula>
    </cfRule>
  </conditionalFormatting>
  <conditionalFormatting sqref="CB10:CK10">
    <cfRule type="expression" dxfId="46" priority="20">
      <formula>COUNTA($D$5,$D$6)&gt;=1</formula>
    </cfRule>
  </conditionalFormatting>
  <conditionalFormatting sqref="CB11:CK11">
    <cfRule type="expression" dxfId="45" priority="21">
      <formula>COUNTA($D$6)&gt;=1</formula>
    </cfRule>
  </conditionalFormatting>
  <conditionalFormatting sqref="CF25:CI29">
    <cfRule type="expression" dxfId="44" priority="3">
      <formula>COUNTA($D$5:$D$6)&gt;=1</formula>
    </cfRule>
  </conditionalFormatting>
  <conditionalFormatting sqref="CK25:CN29">
    <cfRule type="expression" dxfId="43" priority="2">
      <formula>COUNTA($D$5:$D$6)&gt;=1</formula>
    </cfRule>
  </conditionalFormatting>
  <conditionalFormatting sqref="CP42:CR43">
    <cfRule type="expression" dxfId="42" priority="33">
      <formula>COUNTA($AN$8)&gt;=1</formula>
    </cfRule>
  </conditionalFormatting>
  <conditionalFormatting sqref="CP44:CR45">
    <cfRule type="expression" dxfId="41" priority="32">
      <formula>COUNTA($AN$6:$AP$7)&gt;=1</formula>
    </cfRule>
  </conditionalFormatting>
  <dataValidations count="2">
    <dataValidation type="list" allowBlank="1" showInputMessage="1" showErrorMessage="1" sqref="E16:E17 D10" xr:uid="{6D41FDC7-4101-49B7-9997-AE22D25AE331}">
      <formula1>$X$1:$X$2</formula1>
    </dataValidation>
    <dataValidation type="list" allowBlank="1" showInputMessage="1" showErrorMessage="1" sqref="E12 D5:D7 D12:D14" xr:uid="{E5D78819-DE04-4F65-B068-FAF9843FC5AA}">
      <formula1>$W$1:$W$2</formula1>
    </dataValidation>
  </dataValidations>
  <pageMargins left="0.7" right="0.7" top="0.75" bottom="0.75" header="0.3" footer="0.3"/>
  <pageSetup paperSize="9" scale="51" orientation="landscape" r:id="rId1"/>
  <colBreaks count="1" manualBreakCount="1">
    <brk id="72" max="87" man="1"/>
  </col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FF87E-E2CD-4E60-98B6-4EB5F22FF026}">
  <dimension ref="B1:DH78"/>
  <sheetViews>
    <sheetView topLeftCell="A12" zoomScale="55" zoomScaleNormal="55" workbookViewId="0">
      <selection activeCell="Y29" sqref="Y29:AB29"/>
    </sheetView>
  </sheetViews>
  <sheetFormatPr defaultColWidth="8.25" defaultRowHeight="21" customHeight="1"/>
  <cols>
    <col min="1" max="1" width="3.4140625" style="150" customWidth="1"/>
    <col min="2" max="2" width="2.75" style="150" customWidth="1"/>
    <col min="3" max="3" width="4.9140625" style="150" customWidth="1"/>
    <col min="4" max="7" width="3.1640625" style="151" customWidth="1"/>
    <col min="8" max="64" width="3.1640625" style="150" customWidth="1"/>
    <col min="65" max="65" width="3.08203125" style="150" customWidth="1"/>
    <col min="66" max="68" width="3" style="150" customWidth="1"/>
    <col min="69" max="76" width="3.08203125" style="150" customWidth="1"/>
    <col min="77" max="78" width="7" style="150" customWidth="1"/>
    <col min="79" max="80" width="2.4140625" style="150" customWidth="1"/>
    <col min="81" max="16384" width="8.25" style="150"/>
  </cols>
  <sheetData>
    <row r="1" spans="2:112" ht="21" customHeight="1">
      <c r="B1" s="344"/>
      <c r="C1" s="345"/>
      <c r="D1" s="345"/>
      <c r="E1" s="346"/>
    </row>
    <row r="2" spans="2:112" ht="21" customHeight="1">
      <c r="B2" s="151"/>
      <c r="C2" s="151"/>
      <c r="G2" s="150"/>
      <c r="W2" s="150" t="s">
        <v>176</v>
      </c>
      <c r="AK2" s="152"/>
      <c r="AO2" s="153"/>
      <c r="AZ2" s="153"/>
      <c r="BA2" s="153"/>
      <c r="BB2" s="153"/>
      <c r="BC2" s="153"/>
      <c r="BD2" s="153"/>
      <c r="BE2" s="153"/>
      <c r="BF2" s="153"/>
      <c r="BG2" s="153"/>
      <c r="BH2" s="153"/>
      <c r="BI2" s="153"/>
      <c r="BJ2" s="153"/>
      <c r="BK2" s="153"/>
      <c r="BL2" s="153"/>
      <c r="BM2" s="153"/>
      <c r="BN2" s="153"/>
      <c r="BO2" s="153"/>
      <c r="BP2" s="153"/>
      <c r="BQ2" s="153"/>
      <c r="BR2" s="153"/>
      <c r="BS2" s="152"/>
      <c r="BT2" s="152"/>
      <c r="BU2" s="152"/>
      <c r="BV2" s="152"/>
      <c r="BW2" s="152"/>
      <c r="BX2" s="152"/>
      <c r="BY2" s="152"/>
      <c r="BZ2" s="152"/>
      <c r="CA2" s="152"/>
      <c r="CB2" s="152"/>
      <c r="CC2" s="152"/>
      <c r="CD2" s="152"/>
      <c r="CE2" s="152"/>
    </row>
    <row r="3" spans="2:112" ht="21" customHeight="1">
      <c r="B3" s="151"/>
      <c r="C3" s="151"/>
      <c r="G3" s="150"/>
      <c r="Y3" s="150">
        <v>-1</v>
      </c>
      <c r="AO3" s="347" t="s">
        <v>177</v>
      </c>
      <c r="AP3" s="347"/>
      <c r="AQ3" s="347"/>
      <c r="AR3" s="347"/>
      <c r="AS3" s="347"/>
      <c r="AT3" s="347"/>
      <c r="AU3" s="347"/>
      <c r="AV3" s="347"/>
      <c r="AW3" s="348"/>
      <c r="AX3" s="349"/>
      <c r="AY3" s="349"/>
      <c r="AZ3" s="349"/>
      <c r="BA3" s="349"/>
      <c r="BB3" s="349"/>
      <c r="BC3" s="349"/>
      <c r="BD3" s="349"/>
      <c r="BE3" s="349"/>
      <c r="BF3" s="349"/>
      <c r="BG3" s="349"/>
      <c r="BH3" s="349"/>
      <c r="BI3" s="349"/>
      <c r="BJ3" s="349"/>
      <c r="BK3" s="349"/>
      <c r="BL3" s="349"/>
      <c r="BM3" s="349"/>
      <c r="BN3" s="349"/>
      <c r="BO3" s="349"/>
      <c r="BP3" s="349"/>
      <c r="BQ3" s="349"/>
      <c r="BR3" s="350"/>
      <c r="BS3" s="154"/>
      <c r="BT3" s="154"/>
      <c r="BU3" s="154"/>
      <c r="BV3" s="154"/>
      <c r="BW3" s="154"/>
      <c r="BX3" s="154"/>
      <c r="BY3" s="154"/>
      <c r="CA3" s="154"/>
      <c r="CB3" s="154"/>
      <c r="CC3" s="154"/>
      <c r="CD3" s="154"/>
      <c r="CE3" s="154"/>
    </row>
    <row r="4" spans="2:112" ht="21" customHeight="1">
      <c r="B4" s="151"/>
      <c r="C4" s="151"/>
      <c r="G4" s="150"/>
      <c r="AO4" s="347" t="s">
        <v>178</v>
      </c>
      <c r="AP4" s="347"/>
      <c r="AQ4" s="347"/>
      <c r="AR4" s="347"/>
      <c r="AS4" s="347"/>
      <c r="AT4" s="347"/>
      <c r="AU4" s="347"/>
      <c r="AV4" s="347"/>
      <c r="AW4" s="351"/>
      <c r="AX4" s="351"/>
      <c r="AY4" s="351"/>
      <c r="AZ4" s="351"/>
      <c r="BA4" s="351"/>
      <c r="BB4" s="351"/>
      <c r="BC4" s="351"/>
      <c r="BD4" s="351"/>
      <c r="BE4" s="351"/>
      <c r="BF4" s="351"/>
      <c r="BG4" s="351"/>
      <c r="BH4" s="351"/>
      <c r="BI4" s="351"/>
      <c r="BJ4" s="351"/>
      <c r="BK4" s="352" t="s">
        <v>179</v>
      </c>
      <c r="BL4" s="353"/>
      <c r="BM4" s="353"/>
      <c r="BN4" s="354"/>
      <c r="BO4" s="355">
        <v>15</v>
      </c>
      <c r="BP4" s="356"/>
      <c r="BQ4" s="356"/>
      <c r="BR4" s="357"/>
      <c r="BS4" s="154"/>
      <c r="BT4" s="154"/>
      <c r="BU4" s="154"/>
      <c r="BV4" s="154"/>
      <c r="BW4" s="154"/>
      <c r="BX4" s="154"/>
      <c r="BY4" s="154"/>
      <c r="CA4" s="154"/>
      <c r="CB4" s="154"/>
      <c r="CC4" s="154"/>
      <c r="CD4" s="154"/>
      <c r="CE4" s="154"/>
    </row>
    <row r="5" spans="2:112" ht="21" customHeight="1">
      <c r="B5" s="151"/>
      <c r="C5" s="155"/>
      <c r="D5" s="366" t="s">
        <v>180</v>
      </c>
      <c r="E5" s="366"/>
      <c r="F5" s="366"/>
      <c r="G5" s="366"/>
      <c r="H5" s="366"/>
      <c r="I5" s="366"/>
      <c r="J5" s="366"/>
      <c r="K5" s="156"/>
      <c r="L5" s="156"/>
      <c r="M5" s="157"/>
      <c r="N5" s="157"/>
      <c r="O5" s="157"/>
      <c r="P5" s="157"/>
      <c r="Q5" s="157"/>
      <c r="R5" s="157"/>
      <c r="S5" s="157"/>
      <c r="T5" s="157"/>
      <c r="U5" s="158"/>
      <c r="V5" s="159"/>
      <c r="W5" s="160"/>
      <c r="X5" s="161"/>
      <c r="Y5" s="161"/>
      <c r="Z5" s="162" t="s">
        <v>181</v>
      </c>
      <c r="AA5" s="163"/>
      <c r="CA5" s="358"/>
      <c r="CB5" s="358"/>
      <c r="CC5" s="358"/>
      <c r="CD5" s="358"/>
      <c r="CE5" s="358"/>
      <c r="CF5" s="358"/>
      <c r="CG5" s="358"/>
      <c r="CH5" s="367"/>
      <c r="CI5" s="367"/>
      <c r="CJ5" s="367"/>
      <c r="CK5" s="367"/>
      <c r="CL5" s="358"/>
      <c r="CM5" s="358"/>
      <c r="CN5" s="358"/>
      <c r="CO5" s="358"/>
      <c r="CP5" s="358"/>
      <c r="CQ5" s="358"/>
      <c r="CR5" s="358"/>
      <c r="CS5" s="358"/>
      <c r="CT5" s="358"/>
      <c r="CU5" s="358"/>
      <c r="CV5" s="358"/>
      <c r="CW5" s="358"/>
      <c r="CX5" s="358"/>
      <c r="CY5" s="358"/>
      <c r="CZ5" s="358"/>
      <c r="DA5" s="358"/>
      <c r="DB5" s="358"/>
      <c r="DC5" s="358"/>
      <c r="DD5" s="358"/>
      <c r="DE5" s="358"/>
      <c r="DF5" s="358"/>
      <c r="DG5" s="358"/>
      <c r="DH5" s="358"/>
    </row>
    <row r="6" spans="2:112" ht="27.75" customHeight="1">
      <c r="B6" s="151"/>
      <c r="C6" s="155"/>
      <c r="D6" s="359" t="s">
        <v>286</v>
      </c>
      <c r="E6" s="359"/>
      <c r="F6" s="359"/>
      <c r="G6" s="360" t="s">
        <v>182</v>
      </c>
      <c r="H6" s="360"/>
      <c r="I6" s="360"/>
      <c r="J6" s="360"/>
      <c r="K6" s="360"/>
      <c r="L6" s="360"/>
      <c r="M6" s="360"/>
      <c r="N6" s="360"/>
      <c r="O6" s="360"/>
      <c r="P6" s="360"/>
      <c r="Q6" s="360"/>
      <c r="R6" s="360"/>
      <c r="S6" s="360"/>
      <c r="T6" s="361"/>
      <c r="U6" s="158"/>
      <c r="V6" s="158"/>
      <c r="W6" s="160"/>
      <c r="X6" s="161"/>
      <c r="Y6" s="161"/>
      <c r="Z6" s="362"/>
      <c r="AA6" s="360"/>
      <c r="AB6" s="360"/>
      <c r="AC6" s="360"/>
      <c r="AD6" s="360"/>
      <c r="AE6" s="360"/>
      <c r="AF6" s="361"/>
      <c r="AG6" s="363" t="s">
        <v>183</v>
      </c>
      <c r="AH6" s="364"/>
      <c r="AI6" s="364"/>
      <c r="AJ6" s="365"/>
      <c r="AK6" s="362" t="s">
        <v>184</v>
      </c>
      <c r="AL6" s="360"/>
      <c r="AM6" s="360"/>
      <c r="AN6" s="361"/>
      <c r="AO6" s="362" t="s">
        <v>185</v>
      </c>
      <c r="AP6" s="360"/>
      <c r="AQ6" s="360"/>
      <c r="AR6" s="361"/>
      <c r="AS6" s="362" t="s">
        <v>186</v>
      </c>
      <c r="AT6" s="360"/>
      <c r="AU6" s="360"/>
      <c r="AV6" s="361"/>
      <c r="AW6" s="362" t="s">
        <v>187</v>
      </c>
      <c r="AX6" s="360"/>
      <c r="AY6" s="360"/>
      <c r="AZ6" s="361"/>
      <c r="BA6" s="362" t="s">
        <v>188</v>
      </c>
      <c r="BB6" s="360"/>
      <c r="BC6" s="360"/>
      <c r="BD6" s="361"/>
      <c r="BE6" s="362" t="s">
        <v>189</v>
      </c>
      <c r="BF6" s="360"/>
      <c r="BG6" s="361"/>
      <c r="BK6" s="164"/>
      <c r="BL6" s="164"/>
      <c r="BM6" s="164"/>
      <c r="BN6" s="164"/>
      <c r="BO6" s="165"/>
      <c r="BP6" s="166"/>
      <c r="BQ6" s="167"/>
      <c r="BR6" s="167"/>
      <c r="BS6" s="167"/>
      <c r="CA6" s="367"/>
      <c r="CB6" s="367"/>
      <c r="CC6" s="367"/>
      <c r="CD6" s="367"/>
      <c r="CE6" s="367"/>
      <c r="CF6" s="367"/>
      <c r="CG6" s="367"/>
      <c r="CH6" s="368"/>
      <c r="CI6" s="368"/>
      <c r="CJ6" s="368"/>
      <c r="CK6" s="368"/>
      <c r="CL6" s="368"/>
      <c r="CM6" s="368"/>
      <c r="CN6" s="368"/>
      <c r="CO6" s="368"/>
      <c r="CP6" s="368"/>
      <c r="CQ6" s="368"/>
      <c r="CR6" s="368"/>
      <c r="CS6" s="368"/>
      <c r="CT6" s="368"/>
      <c r="CU6" s="368"/>
      <c r="CV6" s="368"/>
      <c r="CW6" s="368"/>
      <c r="CX6" s="368"/>
      <c r="CY6" s="368"/>
      <c r="CZ6" s="368"/>
      <c r="DA6" s="368"/>
      <c r="DB6" s="368"/>
      <c r="DC6" s="368"/>
      <c r="DD6" s="368"/>
      <c r="DE6" s="368"/>
      <c r="DF6" s="369"/>
      <c r="DG6" s="369"/>
      <c r="DH6" s="369"/>
    </row>
    <row r="7" spans="2:112" ht="21" customHeight="1">
      <c r="B7" s="151"/>
      <c r="C7" s="155"/>
      <c r="D7" s="359"/>
      <c r="E7" s="359"/>
      <c r="F7" s="359"/>
      <c r="G7" s="360" t="s">
        <v>190</v>
      </c>
      <c r="H7" s="360"/>
      <c r="I7" s="360"/>
      <c r="J7" s="360"/>
      <c r="K7" s="360"/>
      <c r="L7" s="360"/>
      <c r="M7" s="360"/>
      <c r="N7" s="360"/>
      <c r="O7" s="360"/>
      <c r="P7" s="360"/>
      <c r="Q7" s="360"/>
      <c r="R7" s="360"/>
      <c r="S7" s="360"/>
      <c r="T7" s="361"/>
      <c r="U7" s="158"/>
      <c r="V7" s="158"/>
      <c r="W7" s="160"/>
      <c r="X7" s="161"/>
      <c r="Y7" s="161"/>
      <c r="Z7" s="370" t="s">
        <v>191</v>
      </c>
      <c r="AA7" s="371"/>
      <c r="AB7" s="371"/>
      <c r="AC7" s="371"/>
      <c r="AD7" s="371"/>
      <c r="AE7" s="371"/>
      <c r="AF7" s="372"/>
      <c r="AG7" s="373"/>
      <c r="AH7" s="374"/>
      <c r="AI7" s="374"/>
      <c r="AJ7" s="375"/>
      <c r="AK7" s="373"/>
      <c r="AL7" s="374"/>
      <c r="AM7" s="374"/>
      <c r="AN7" s="375"/>
      <c r="AO7" s="373"/>
      <c r="AP7" s="374"/>
      <c r="AQ7" s="374"/>
      <c r="AR7" s="375"/>
      <c r="AS7" s="373">
        <v>6</v>
      </c>
      <c r="AT7" s="374"/>
      <c r="AU7" s="374"/>
      <c r="AV7" s="375"/>
      <c r="AW7" s="373">
        <v>4</v>
      </c>
      <c r="AX7" s="374"/>
      <c r="AY7" s="374"/>
      <c r="AZ7" s="375"/>
      <c r="BA7" s="373">
        <v>5</v>
      </c>
      <c r="BB7" s="374"/>
      <c r="BC7" s="374"/>
      <c r="BD7" s="375"/>
      <c r="BE7" s="380">
        <f>SUM(AG7:BD7)</f>
        <v>15</v>
      </c>
      <c r="BF7" s="381"/>
      <c r="BG7" s="382"/>
      <c r="BL7" s="168"/>
      <c r="BM7" s="168"/>
      <c r="BN7" s="168"/>
      <c r="BW7" s="169"/>
      <c r="CC7" s="168"/>
      <c r="CD7" s="168"/>
      <c r="CE7" s="168"/>
      <c r="CL7" s="376"/>
      <c r="CM7" s="376"/>
      <c r="CN7" s="376"/>
      <c r="CO7" s="376"/>
      <c r="CP7" s="376"/>
      <c r="CQ7" s="376"/>
      <c r="CR7" s="376"/>
      <c r="CS7" s="376"/>
      <c r="CT7" s="368"/>
      <c r="CU7" s="368"/>
      <c r="CV7" s="368"/>
      <c r="CW7" s="368"/>
      <c r="CX7" s="368"/>
      <c r="CY7" s="368"/>
      <c r="CZ7" s="368"/>
      <c r="DA7" s="368"/>
      <c r="DB7" s="368"/>
      <c r="DC7" s="368"/>
      <c r="DD7" s="368"/>
      <c r="DE7" s="368"/>
      <c r="DF7" s="369"/>
      <c r="DG7" s="369"/>
      <c r="DH7" s="369"/>
    </row>
    <row r="8" spans="2:112" ht="21" customHeight="1">
      <c r="B8" s="151"/>
      <c r="C8" s="155"/>
      <c r="D8" s="359"/>
      <c r="E8" s="359"/>
      <c r="F8" s="359"/>
      <c r="G8" s="360" t="s">
        <v>192</v>
      </c>
      <c r="H8" s="360"/>
      <c r="I8" s="360"/>
      <c r="J8" s="360"/>
      <c r="K8" s="360"/>
      <c r="L8" s="360"/>
      <c r="M8" s="360"/>
      <c r="N8" s="360"/>
      <c r="O8" s="360"/>
      <c r="P8" s="360"/>
      <c r="Q8" s="360"/>
      <c r="R8" s="360"/>
      <c r="S8" s="360"/>
      <c r="T8" s="361"/>
      <c r="U8" s="170"/>
      <c r="V8" s="158"/>
      <c r="W8" s="160"/>
      <c r="X8" s="161"/>
      <c r="Y8" s="161"/>
      <c r="Z8" s="171" t="s">
        <v>193</v>
      </c>
      <c r="AA8" s="363" t="s">
        <v>194</v>
      </c>
      <c r="AB8" s="364"/>
      <c r="AC8" s="364"/>
      <c r="AD8" s="364"/>
      <c r="AE8" s="364"/>
      <c r="AF8" s="365"/>
      <c r="AG8" s="377"/>
      <c r="AH8" s="378"/>
      <c r="AI8" s="378"/>
      <c r="AJ8" s="379"/>
      <c r="AK8" s="377"/>
      <c r="AL8" s="378"/>
      <c r="AM8" s="378"/>
      <c r="AN8" s="379"/>
      <c r="AO8" s="377"/>
      <c r="AP8" s="378"/>
      <c r="AQ8" s="378"/>
      <c r="AR8" s="379"/>
      <c r="AS8" s="373"/>
      <c r="AT8" s="374"/>
      <c r="AU8" s="374"/>
      <c r="AV8" s="375"/>
      <c r="AW8" s="373"/>
      <c r="AX8" s="374"/>
      <c r="AY8" s="374"/>
      <c r="AZ8" s="375"/>
      <c r="BA8" s="373"/>
      <c r="BB8" s="374"/>
      <c r="BC8" s="374"/>
      <c r="BD8" s="375"/>
      <c r="BE8" s="380">
        <f>SUM(AG8:BD8)</f>
        <v>0</v>
      </c>
      <c r="BF8" s="381"/>
      <c r="BG8" s="382"/>
      <c r="CB8" s="358"/>
      <c r="CC8" s="358"/>
      <c r="CD8" s="358"/>
      <c r="CE8" s="358"/>
      <c r="CF8" s="358"/>
      <c r="CG8" s="358"/>
      <c r="CH8" s="358"/>
      <c r="CI8" s="384"/>
      <c r="CJ8" s="384"/>
      <c r="CK8" s="384"/>
      <c r="CL8" s="368"/>
      <c r="CM8" s="368"/>
      <c r="CN8" s="368"/>
      <c r="CO8" s="368"/>
      <c r="CP8" s="368"/>
      <c r="CQ8" s="368"/>
      <c r="CR8" s="368"/>
      <c r="CS8" s="368"/>
      <c r="CT8" s="368"/>
      <c r="CU8" s="368"/>
      <c r="CV8" s="368"/>
      <c r="CW8" s="368"/>
      <c r="CX8" s="368"/>
      <c r="CY8" s="368"/>
      <c r="CZ8" s="368"/>
      <c r="DA8" s="368"/>
      <c r="DB8" s="368"/>
      <c r="DC8" s="368"/>
      <c r="DD8" s="368"/>
      <c r="DE8" s="368"/>
      <c r="DF8" s="369"/>
      <c r="DG8" s="369"/>
      <c r="DH8" s="369"/>
    </row>
    <row r="9" spans="2:112" ht="21" customHeight="1">
      <c r="B9" s="161"/>
      <c r="C9" s="172"/>
      <c r="D9" s="157"/>
      <c r="E9" s="157"/>
      <c r="F9" s="157"/>
      <c r="G9" s="157"/>
      <c r="H9" s="157"/>
      <c r="I9" s="157"/>
      <c r="J9" s="157"/>
      <c r="K9" s="157"/>
      <c r="L9" s="173" t="str">
        <f>IF(COUNTIF(D6:F8,"○")&gt;1,"いずれか１つを選択してください。","")</f>
        <v/>
      </c>
      <c r="M9" s="157"/>
      <c r="N9" s="157"/>
      <c r="O9" s="157"/>
      <c r="P9" s="157"/>
      <c r="Q9" s="157"/>
      <c r="R9" s="157"/>
      <c r="S9" s="157"/>
      <c r="T9" s="157"/>
      <c r="U9" s="174"/>
      <c r="V9" s="174"/>
      <c r="W9" s="160"/>
      <c r="X9" s="161"/>
      <c r="Y9" s="161"/>
      <c r="Z9" s="363" t="s">
        <v>195</v>
      </c>
      <c r="AA9" s="364"/>
      <c r="AB9" s="364"/>
      <c r="AC9" s="364"/>
      <c r="AD9" s="364"/>
      <c r="AE9" s="364"/>
      <c r="AF9" s="365"/>
      <c r="AG9" s="373"/>
      <c r="AH9" s="374"/>
      <c r="AI9" s="374"/>
      <c r="AJ9" s="375"/>
      <c r="AK9" s="373"/>
      <c r="AL9" s="374"/>
      <c r="AM9" s="374"/>
      <c r="AN9" s="375"/>
      <c r="AO9" s="373"/>
      <c r="AP9" s="374"/>
      <c r="AQ9" s="374"/>
      <c r="AR9" s="375"/>
      <c r="AS9" s="373"/>
      <c r="AT9" s="374"/>
      <c r="AU9" s="374"/>
      <c r="AV9" s="375"/>
      <c r="AW9" s="373"/>
      <c r="AX9" s="374"/>
      <c r="AY9" s="374"/>
      <c r="AZ9" s="375"/>
      <c r="BA9" s="373"/>
      <c r="BB9" s="374"/>
      <c r="BC9" s="374"/>
      <c r="BD9" s="375"/>
      <c r="BE9" s="380">
        <f>SUM(AG9:BD9)</f>
        <v>0</v>
      </c>
      <c r="BF9" s="381"/>
      <c r="BG9" s="382"/>
      <c r="BU9" s="169"/>
      <c r="BW9" s="383"/>
      <c r="BX9" s="383"/>
      <c r="BY9" s="383"/>
      <c r="BZ9" s="383"/>
      <c r="CA9" s="383"/>
      <c r="CB9" s="387"/>
      <c r="CC9" s="387"/>
      <c r="CD9" s="387"/>
      <c r="CE9" s="387"/>
      <c r="CF9" s="387"/>
      <c r="CG9" s="387"/>
      <c r="CH9" s="387"/>
      <c r="CI9" s="384"/>
      <c r="CJ9" s="384"/>
      <c r="CK9" s="384"/>
      <c r="CL9" s="369"/>
      <c r="CM9" s="369"/>
      <c r="CN9" s="369"/>
      <c r="CO9" s="369"/>
      <c r="CP9" s="369"/>
      <c r="CQ9" s="369"/>
      <c r="CR9" s="369"/>
      <c r="CS9" s="369"/>
      <c r="CT9" s="369"/>
      <c r="CU9" s="369"/>
      <c r="CV9" s="369"/>
      <c r="CW9" s="369"/>
      <c r="CX9" s="369"/>
      <c r="CY9" s="369"/>
      <c r="CZ9" s="369"/>
      <c r="DA9" s="369"/>
      <c r="DB9" s="369"/>
      <c r="DC9" s="369"/>
      <c r="DD9" s="369"/>
      <c r="DE9" s="369"/>
      <c r="DF9" s="369"/>
      <c r="DG9" s="369"/>
      <c r="DH9" s="369"/>
    </row>
    <row r="10" spans="2:112" ht="21" customHeight="1">
      <c r="B10" s="161"/>
      <c r="C10" s="172"/>
      <c r="D10" s="157"/>
      <c r="E10" s="174"/>
      <c r="F10" s="158"/>
      <c r="G10" s="158"/>
      <c r="H10" s="158"/>
      <c r="I10" s="158"/>
      <c r="J10" s="158"/>
      <c r="K10" s="158"/>
      <c r="L10" s="158"/>
      <c r="M10" s="158"/>
      <c r="N10" s="158"/>
      <c r="O10" s="158"/>
      <c r="P10" s="158"/>
      <c r="Q10" s="158"/>
      <c r="R10" s="158"/>
      <c r="S10" s="158"/>
      <c r="T10" s="158"/>
      <c r="U10" s="158"/>
      <c r="V10" s="174"/>
      <c r="W10" s="160"/>
      <c r="X10" s="161"/>
      <c r="Y10" s="161"/>
      <c r="Z10" s="363" t="s">
        <v>189</v>
      </c>
      <c r="AA10" s="364"/>
      <c r="AB10" s="364"/>
      <c r="AC10" s="364"/>
      <c r="AD10" s="364"/>
      <c r="AE10" s="364"/>
      <c r="AF10" s="365"/>
      <c r="AG10" s="380">
        <f>AG7+AG9</f>
        <v>0</v>
      </c>
      <c r="AH10" s="381"/>
      <c r="AI10" s="381"/>
      <c r="AJ10" s="382"/>
      <c r="AK10" s="380">
        <f>AK7+AK9</f>
        <v>0</v>
      </c>
      <c r="AL10" s="381"/>
      <c r="AM10" s="381"/>
      <c r="AN10" s="382"/>
      <c r="AO10" s="380">
        <f>AO7+AO9</f>
        <v>0</v>
      </c>
      <c r="AP10" s="381"/>
      <c r="AQ10" s="381"/>
      <c r="AR10" s="382"/>
      <c r="AS10" s="380">
        <f>AS7+AS9</f>
        <v>6</v>
      </c>
      <c r="AT10" s="381"/>
      <c r="AU10" s="381"/>
      <c r="AV10" s="382"/>
      <c r="AW10" s="380">
        <f>AW7+AW9</f>
        <v>4</v>
      </c>
      <c r="AX10" s="381"/>
      <c r="AY10" s="381"/>
      <c r="AZ10" s="382"/>
      <c r="BA10" s="380">
        <f>BA7+BA9</f>
        <v>5</v>
      </c>
      <c r="BB10" s="381"/>
      <c r="BC10" s="381"/>
      <c r="BD10" s="382"/>
      <c r="BE10" s="380">
        <f>BE7+BE9</f>
        <v>15</v>
      </c>
      <c r="BF10" s="381"/>
      <c r="BG10" s="382"/>
      <c r="BW10" s="358"/>
      <c r="BX10" s="358"/>
      <c r="BY10" s="358"/>
      <c r="BZ10" s="358"/>
      <c r="CA10" s="358"/>
      <c r="CB10" s="385"/>
      <c r="CC10" s="385"/>
      <c r="CD10" s="385"/>
      <c r="CE10" s="385"/>
      <c r="CF10" s="386"/>
      <c r="CG10" s="386"/>
      <c r="CH10" s="386"/>
      <c r="CI10" s="386"/>
      <c r="CJ10" s="386"/>
      <c r="CK10" s="386"/>
    </row>
    <row r="11" spans="2:112" ht="21" customHeight="1">
      <c r="B11" s="161"/>
      <c r="C11" s="172"/>
      <c r="D11" s="157"/>
      <c r="E11" s="174"/>
      <c r="F11" s="158"/>
      <c r="G11" s="158"/>
      <c r="H11" s="158"/>
      <c r="I11" s="158"/>
      <c r="J11" s="158"/>
      <c r="K11" s="158"/>
      <c r="L11" s="158"/>
      <c r="M11" s="158"/>
      <c r="N11" s="158"/>
      <c r="O11" s="158"/>
      <c r="P11" s="158"/>
      <c r="Q11" s="158"/>
      <c r="R11" s="158"/>
      <c r="S11" s="158"/>
      <c r="T11" s="158"/>
      <c r="U11" s="158"/>
      <c r="V11" s="174"/>
      <c r="W11" s="176"/>
      <c r="X11" s="161"/>
      <c r="Y11" s="161"/>
      <c r="Z11" s="161"/>
      <c r="AA11" s="161"/>
      <c r="BG11" s="177" t="str">
        <f>IF(AND(BE10&lt;&gt;BO4,D13="○"),"「事業者名簿」の定員数と想定される利用者数が一致しません。","")</f>
        <v/>
      </c>
      <c r="BK11" s="164"/>
      <c r="BL11" s="164"/>
      <c r="BM11" s="164"/>
      <c r="BN11" s="164"/>
      <c r="BO11" s="165"/>
      <c r="BP11" s="166"/>
      <c r="BQ11" s="167"/>
      <c r="BR11" s="167"/>
      <c r="BS11" s="167"/>
      <c r="BW11" s="358"/>
      <c r="BX11" s="358"/>
      <c r="BY11" s="358"/>
      <c r="BZ11" s="358"/>
      <c r="CA11" s="358"/>
      <c r="CB11" s="385"/>
      <c r="CC11" s="385"/>
      <c r="CD11" s="385"/>
      <c r="CE11" s="385"/>
      <c r="CF11" s="386"/>
      <c r="CG11" s="386"/>
      <c r="CH11" s="386"/>
      <c r="CI11" s="386"/>
      <c r="CJ11" s="386"/>
      <c r="CK11" s="386"/>
    </row>
    <row r="12" spans="2:112" ht="21" customHeight="1">
      <c r="B12" s="161"/>
      <c r="C12" s="172"/>
      <c r="D12" s="178" t="s">
        <v>196</v>
      </c>
      <c r="E12" s="179"/>
      <c r="F12" s="179"/>
      <c r="G12" s="179"/>
      <c r="H12" s="179"/>
      <c r="I12" s="179"/>
      <c r="J12" s="158"/>
      <c r="K12" s="158"/>
      <c r="L12" s="158"/>
      <c r="M12" s="158"/>
      <c r="N12" s="158"/>
      <c r="O12" s="158"/>
      <c r="P12" s="158"/>
      <c r="Q12" s="158"/>
      <c r="R12" s="158"/>
      <c r="S12" s="158"/>
      <c r="T12" s="158"/>
      <c r="U12" s="158"/>
      <c r="V12" s="174"/>
      <c r="W12" s="180"/>
      <c r="Z12" s="169" t="s">
        <v>197</v>
      </c>
      <c r="AP12" s="169" t="s">
        <v>198</v>
      </c>
      <c r="AQ12" s="169"/>
      <c r="AW12" s="168"/>
      <c r="AX12" s="168"/>
      <c r="AY12" s="168"/>
      <c r="BG12" s="181"/>
      <c r="BH12" s="169" t="s">
        <v>199</v>
      </c>
      <c r="BN12" s="168"/>
      <c r="BO12" s="168"/>
      <c r="BP12" s="168"/>
      <c r="BW12" s="161"/>
      <c r="BX12" s="161"/>
      <c r="BY12" s="161"/>
      <c r="BZ12" s="161"/>
      <c r="CA12" s="161"/>
      <c r="CB12" s="385"/>
      <c r="CC12" s="385"/>
      <c r="CD12" s="385"/>
      <c r="CE12" s="385"/>
      <c r="CF12" s="386"/>
      <c r="CG12" s="386"/>
      <c r="CH12" s="386"/>
      <c r="CI12" s="386"/>
      <c r="CJ12" s="386"/>
      <c r="CK12" s="386"/>
    </row>
    <row r="13" spans="2:112" ht="21" customHeight="1">
      <c r="B13" s="161"/>
      <c r="C13" s="172"/>
      <c r="D13" s="388" t="s">
        <v>286</v>
      </c>
      <c r="E13" s="389"/>
      <c r="F13" s="390" t="s">
        <v>200</v>
      </c>
      <c r="G13" s="391"/>
      <c r="H13" s="391"/>
      <c r="I13" s="391"/>
      <c r="J13" s="391"/>
      <c r="K13" s="391"/>
      <c r="L13" s="391"/>
      <c r="M13" s="391"/>
      <c r="N13" s="391"/>
      <c r="O13" s="391"/>
      <c r="P13" s="391"/>
      <c r="Q13" s="391"/>
      <c r="R13" s="391"/>
      <c r="S13" s="391"/>
      <c r="T13" s="391"/>
      <c r="U13" s="391"/>
      <c r="V13" s="392"/>
      <c r="W13" s="176"/>
      <c r="AE13" s="362" t="s">
        <v>201</v>
      </c>
      <c r="AF13" s="360"/>
      <c r="AG13" s="360"/>
      <c r="AH13" s="360"/>
      <c r="AI13" s="360"/>
      <c r="AJ13" s="360"/>
      <c r="AK13" s="361"/>
      <c r="AL13" s="393" t="s">
        <v>202</v>
      </c>
      <c r="AM13" s="394"/>
      <c r="AN13" s="395"/>
      <c r="AV13" s="362" t="s">
        <v>201</v>
      </c>
      <c r="AW13" s="360"/>
      <c r="AX13" s="360"/>
      <c r="AY13" s="360"/>
      <c r="AZ13" s="360"/>
      <c r="BA13" s="360"/>
      <c r="BB13" s="361"/>
      <c r="BC13" s="393" t="s">
        <v>202</v>
      </c>
      <c r="BD13" s="394"/>
      <c r="BE13" s="395"/>
      <c r="BF13" s="182"/>
      <c r="BG13" s="181"/>
      <c r="BM13" s="362" t="s">
        <v>203</v>
      </c>
      <c r="BN13" s="360"/>
      <c r="BO13" s="360"/>
      <c r="BP13" s="360"/>
      <c r="BQ13" s="360"/>
      <c r="BR13" s="360"/>
      <c r="BS13" s="361"/>
      <c r="BW13" s="399"/>
      <c r="BX13" s="399"/>
      <c r="BY13" s="399"/>
      <c r="BZ13" s="399"/>
      <c r="CA13" s="399"/>
      <c r="CB13" s="400"/>
      <c r="CC13" s="400"/>
      <c r="CD13" s="400"/>
      <c r="CE13" s="400"/>
      <c r="CF13" s="401"/>
      <c r="CG13" s="401"/>
      <c r="CH13" s="401"/>
      <c r="CI13" s="399"/>
      <c r="CJ13" s="399"/>
      <c r="CK13" s="399"/>
    </row>
    <row r="14" spans="2:112" ht="26.25" customHeight="1">
      <c r="B14" s="161"/>
      <c r="C14" s="172"/>
      <c r="D14" s="388"/>
      <c r="E14" s="402"/>
      <c r="F14" s="390" t="s">
        <v>204</v>
      </c>
      <c r="G14" s="391"/>
      <c r="H14" s="391"/>
      <c r="I14" s="391"/>
      <c r="J14" s="391"/>
      <c r="K14" s="391"/>
      <c r="L14" s="391"/>
      <c r="M14" s="391"/>
      <c r="N14" s="391"/>
      <c r="O14" s="391"/>
      <c r="P14" s="391"/>
      <c r="Q14" s="391"/>
      <c r="R14" s="391"/>
      <c r="S14" s="391"/>
      <c r="T14" s="391"/>
      <c r="U14" s="391"/>
      <c r="V14" s="392"/>
      <c r="W14" s="184"/>
      <c r="AE14" s="403" t="s">
        <v>205</v>
      </c>
      <c r="AF14" s="404"/>
      <c r="AG14" s="404"/>
      <c r="AH14" s="405"/>
      <c r="AI14" s="403" t="s">
        <v>208</v>
      </c>
      <c r="AJ14" s="404"/>
      <c r="AK14" s="405"/>
      <c r="AL14" s="396"/>
      <c r="AM14" s="397"/>
      <c r="AN14" s="398"/>
      <c r="AQ14" s="390"/>
      <c r="AR14" s="391"/>
      <c r="AS14" s="391"/>
      <c r="AT14" s="391"/>
      <c r="AU14" s="392"/>
      <c r="AV14" s="403" t="s">
        <v>205</v>
      </c>
      <c r="AW14" s="404"/>
      <c r="AX14" s="404"/>
      <c r="AY14" s="405"/>
      <c r="AZ14" s="403" t="s">
        <v>208</v>
      </c>
      <c r="BA14" s="404"/>
      <c r="BB14" s="405"/>
      <c r="BC14" s="396"/>
      <c r="BD14" s="397"/>
      <c r="BE14" s="398"/>
      <c r="BF14" s="182"/>
      <c r="BG14" s="185"/>
      <c r="BH14" s="390"/>
      <c r="BI14" s="391"/>
      <c r="BJ14" s="391"/>
      <c r="BK14" s="391"/>
      <c r="BL14" s="392"/>
      <c r="BM14" s="403" t="s">
        <v>207</v>
      </c>
      <c r="BN14" s="404"/>
      <c r="BO14" s="404"/>
      <c r="BP14" s="405"/>
      <c r="BQ14" s="403" t="s">
        <v>208</v>
      </c>
      <c r="BR14" s="404"/>
      <c r="BS14" s="405"/>
      <c r="BW14" s="161"/>
      <c r="BX14" s="161"/>
      <c r="BY14" s="161"/>
      <c r="BZ14" s="385"/>
      <c r="CA14" s="385"/>
      <c r="CB14" s="385"/>
      <c r="CC14" s="385"/>
      <c r="CD14" s="386"/>
      <c r="CE14" s="386"/>
      <c r="CF14" s="386"/>
      <c r="CG14" s="386"/>
      <c r="CH14" s="386"/>
      <c r="CI14" s="386"/>
    </row>
    <row r="15" spans="2:112" ht="21" customHeight="1">
      <c r="B15" s="161"/>
      <c r="C15" s="172"/>
      <c r="D15" s="388"/>
      <c r="E15" s="402"/>
      <c r="F15" s="390" t="s">
        <v>209</v>
      </c>
      <c r="G15" s="391"/>
      <c r="H15" s="391"/>
      <c r="I15" s="391"/>
      <c r="J15" s="391"/>
      <c r="K15" s="391"/>
      <c r="L15" s="391"/>
      <c r="M15" s="391"/>
      <c r="N15" s="391"/>
      <c r="O15" s="391"/>
      <c r="P15" s="391"/>
      <c r="Q15" s="391"/>
      <c r="R15" s="391"/>
      <c r="S15" s="391"/>
      <c r="T15" s="391"/>
      <c r="U15" s="391"/>
      <c r="V15" s="392"/>
      <c r="W15" s="184"/>
      <c r="Z15" s="362" t="s">
        <v>210</v>
      </c>
      <c r="AA15" s="360"/>
      <c r="AB15" s="360"/>
      <c r="AC15" s="360"/>
      <c r="AD15" s="361"/>
      <c r="AE15" s="406">
        <f>IF((OR($D$6="○",$D$7="○")),ROUNDDOWN(((BE$7+BE$9*0.9))/6,1))</f>
        <v>2.5</v>
      </c>
      <c r="AF15" s="407"/>
      <c r="AG15" s="407"/>
      <c r="AH15" s="408"/>
      <c r="AI15" s="409">
        <f>AE15*$AY$61</f>
        <v>80</v>
      </c>
      <c r="AJ15" s="410"/>
      <c r="AK15" s="411"/>
      <c r="AL15" s="409">
        <f>AE15*40</f>
        <v>100</v>
      </c>
      <c r="AM15" s="410"/>
      <c r="AN15" s="411"/>
      <c r="AQ15" s="362" t="s">
        <v>210</v>
      </c>
      <c r="AR15" s="360"/>
      <c r="AS15" s="360"/>
      <c r="AT15" s="360"/>
      <c r="AU15" s="361"/>
      <c r="AV15" s="412">
        <f>IF((OR($D$6="○",$D$7="○")),$BE$44)</f>
        <v>2.5</v>
      </c>
      <c r="AW15" s="413"/>
      <c r="AX15" s="413"/>
      <c r="AY15" s="414"/>
      <c r="AZ15" s="415">
        <f>AV15*$AY$61</f>
        <v>80</v>
      </c>
      <c r="BA15" s="415"/>
      <c r="BB15" s="415"/>
      <c r="BC15" s="409">
        <f>AV15*40</f>
        <v>100</v>
      </c>
      <c r="BD15" s="410"/>
      <c r="BE15" s="411"/>
      <c r="BF15" s="186"/>
      <c r="BG15" s="181"/>
      <c r="BH15" s="362" t="s">
        <v>211</v>
      </c>
      <c r="BI15" s="360"/>
      <c r="BJ15" s="360"/>
      <c r="BK15" s="360"/>
      <c r="BL15" s="361"/>
      <c r="BM15" s="412">
        <f>(ROUNDDOWN(BQ15/40,1))</f>
        <v>2.5</v>
      </c>
      <c r="BN15" s="413"/>
      <c r="BO15" s="413"/>
      <c r="BP15" s="414"/>
      <c r="BQ15" s="415">
        <f>$BB$74</f>
        <v>100.25</v>
      </c>
      <c r="BR15" s="415"/>
      <c r="BS15" s="415"/>
      <c r="BU15" s="169"/>
      <c r="BW15" s="169"/>
      <c r="BX15" s="169"/>
      <c r="BY15" s="169"/>
      <c r="BZ15" s="400"/>
      <c r="CA15" s="400"/>
      <c r="CB15" s="400"/>
      <c r="CC15" s="400"/>
      <c r="CD15" s="419"/>
      <c r="CE15" s="419"/>
      <c r="CF15" s="419"/>
      <c r="CG15" s="358"/>
      <c r="CH15" s="358"/>
      <c r="CI15" s="358"/>
    </row>
    <row r="16" spans="2:112" ht="21" customHeight="1">
      <c r="B16" s="161"/>
      <c r="C16" s="188"/>
      <c r="D16" s="189"/>
      <c r="E16" s="189"/>
      <c r="F16" s="189"/>
      <c r="G16" s="189"/>
      <c r="H16" s="189"/>
      <c r="I16" s="189"/>
      <c r="J16" s="189"/>
      <c r="K16" s="189"/>
      <c r="L16" s="190" t="str">
        <f>IF(COUNTIF(D13:E15,"○")&gt;1,"いずれか１つを選択してください。","")</f>
        <v/>
      </c>
      <c r="M16" s="189"/>
      <c r="N16" s="189"/>
      <c r="O16" s="189"/>
      <c r="P16" s="189"/>
      <c r="Q16" s="189"/>
      <c r="R16" s="189"/>
      <c r="S16" s="189"/>
      <c r="T16" s="189"/>
      <c r="U16" s="189"/>
      <c r="V16" s="191"/>
      <c r="W16" s="192"/>
      <c r="Z16" s="362" t="s">
        <v>212</v>
      </c>
      <c r="AA16" s="360"/>
      <c r="AB16" s="360"/>
      <c r="AC16" s="360"/>
      <c r="AD16" s="361"/>
      <c r="AE16" s="406" t="b">
        <f>IF((OR($D$8="○")),ROUNDDOWN((BE$7+BE$9*0.9)/5,1))</f>
        <v>0</v>
      </c>
      <c r="AF16" s="407"/>
      <c r="AG16" s="407"/>
      <c r="AH16" s="408"/>
      <c r="AI16" s="409">
        <f>AE16*$AY$61</f>
        <v>0</v>
      </c>
      <c r="AJ16" s="410"/>
      <c r="AK16" s="411"/>
      <c r="AL16" s="409">
        <f>AE16*40</f>
        <v>0</v>
      </c>
      <c r="AM16" s="410"/>
      <c r="AN16" s="411"/>
      <c r="AQ16" s="362" t="s">
        <v>212</v>
      </c>
      <c r="AR16" s="360"/>
      <c r="AS16" s="360"/>
      <c r="AT16" s="360"/>
      <c r="AU16" s="361"/>
      <c r="AV16" s="412" t="b">
        <f>IF(($D$8="○"),$BE$44)</f>
        <v>0</v>
      </c>
      <c r="AW16" s="413"/>
      <c r="AX16" s="413"/>
      <c r="AY16" s="414"/>
      <c r="AZ16" s="415">
        <f>AV16*$AY$61</f>
        <v>0</v>
      </c>
      <c r="BA16" s="415"/>
      <c r="BB16" s="415"/>
      <c r="BC16" s="409">
        <f>AV16*40</f>
        <v>0</v>
      </c>
      <c r="BD16" s="410"/>
      <c r="BE16" s="411"/>
      <c r="BF16" s="186"/>
      <c r="BG16" s="181"/>
      <c r="BH16" s="416" t="s">
        <v>213</v>
      </c>
      <c r="BI16" s="417"/>
      <c r="BJ16" s="417"/>
      <c r="BK16" s="417"/>
      <c r="BL16" s="418"/>
      <c r="BM16" s="420">
        <f>SUM(BM13:BP15)</f>
        <v>2.5</v>
      </c>
      <c r="BN16" s="421"/>
      <c r="BO16" s="421"/>
      <c r="BP16" s="422"/>
      <c r="BQ16" s="423">
        <f>SUMIF(BQ13:BS15,"&lt;&gt;#VALUE!")</f>
        <v>100.25</v>
      </c>
      <c r="BR16" s="423"/>
      <c r="BS16" s="423"/>
      <c r="BW16" s="193"/>
    </row>
    <row r="17" spans="2:92" ht="21" customHeight="1">
      <c r="B17" s="161"/>
      <c r="C17" s="161"/>
      <c r="D17" s="161"/>
      <c r="E17" s="164"/>
      <c r="F17" s="164"/>
      <c r="G17" s="164"/>
      <c r="H17" s="164"/>
      <c r="I17" s="164"/>
      <c r="J17" s="164"/>
      <c r="K17" s="164"/>
      <c r="L17" s="164"/>
      <c r="M17" s="164"/>
      <c r="N17" s="164"/>
      <c r="O17" s="164"/>
      <c r="P17" s="164"/>
      <c r="Q17" s="164"/>
      <c r="R17" s="164"/>
      <c r="S17" s="164"/>
      <c r="T17" s="164"/>
      <c r="U17" s="164"/>
      <c r="V17" s="161"/>
      <c r="W17" s="161"/>
      <c r="X17" s="161"/>
      <c r="Y17" s="161"/>
      <c r="Z17" s="363" t="s">
        <v>214</v>
      </c>
      <c r="AA17" s="364"/>
      <c r="AB17" s="364"/>
      <c r="AC17" s="364"/>
      <c r="AD17" s="365"/>
      <c r="AE17" s="412">
        <f>IF($D$7="○","",ROUNDDOWN(($AO$7+$AO$9*0.9)/9,1)+ROUNDDOWN(($AS$7-$AS$8+$AS$9*0.9)/6,1)+ROUNDDOWN($AS$8/12,1)+ROUNDDOWN(($AW$7-$AW$8+$AW$9*0.9)/4,1)+ROUNDDOWN($AW$8/8,1)+ROUNDDOWN(($BA$7-$BA$8+$BA$9*0.9)/2.5,1)+ROUNDDOWN($BA$8/5,1))</f>
        <v>4</v>
      </c>
      <c r="AF17" s="413"/>
      <c r="AG17" s="413"/>
      <c r="AH17" s="414"/>
      <c r="AI17" s="409">
        <f>AE17*$AY$61</f>
        <v>128</v>
      </c>
      <c r="AJ17" s="410"/>
      <c r="AK17" s="411"/>
      <c r="AL17" s="409">
        <f>AE17*40</f>
        <v>160</v>
      </c>
      <c r="AM17" s="410"/>
      <c r="AN17" s="411"/>
      <c r="AO17" s="161"/>
      <c r="AP17" s="161"/>
      <c r="AQ17" s="363" t="s">
        <v>214</v>
      </c>
      <c r="AR17" s="364"/>
      <c r="AS17" s="364"/>
      <c r="AT17" s="364"/>
      <c r="AU17" s="365"/>
      <c r="AV17" s="412">
        <f>IF(($D$7="○"),"",$BE$52)</f>
        <v>4.2</v>
      </c>
      <c r="AW17" s="413"/>
      <c r="AX17" s="413"/>
      <c r="AY17" s="414"/>
      <c r="AZ17" s="415">
        <f>AV17*$AY$61</f>
        <v>134.4</v>
      </c>
      <c r="BA17" s="415"/>
      <c r="BB17" s="415"/>
      <c r="BC17" s="409">
        <f>AV17*40</f>
        <v>168</v>
      </c>
      <c r="BD17" s="410"/>
      <c r="BE17" s="411"/>
      <c r="BF17" s="186"/>
      <c r="BG17" s="181"/>
      <c r="BH17" s="161"/>
      <c r="BI17" s="161"/>
      <c r="BJ17" s="161"/>
      <c r="BK17" s="161"/>
      <c r="BL17" s="161"/>
      <c r="BM17" s="168"/>
      <c r="BN17" s="168"/>
      <c r="BO17" s="168"/>
      <c r="BP17" s="168"/>
      <c r="BQ17" s="186"/>
      <c r="BR17" s="186"/>
      <c r="BS17" s="186"/>
    </row>
    <row r="18" spans="2:92" ht="21" customHeight="1">
      <c r="B18" s="161"/>
      <c r="C18" s="161"/>
      <c r="D18" s="161"/>
      <c r="E18" s="164"/>
      <c r="F18" s="164"/>
      <c r="G18" s="164"/>
      <c r="H18" s="164"/>
      <c r="I18" s="164"/>
      <c r="J18" s="164"/>
      <c r="K18" s="164"/>
      <c r="L18" s="164"/>
      <c r="M18" s="164"/>
      <c r="N18" s="164"/>
      <c r="O18" s="164"/>
      <c r="P18" s="164"/>
      <c r="Q18" s="164"/>
      <c r="R18" s="164"/>
      <c r="S18" s="164"/>
      <c r="T18" s="164"/>
      <c r="U18" s="164"/>
      <c r="V18" s="161"/>
      <c r="W18" s="169"/>
      <c r="X18" s="169"/>
      <c r="Y18" s="169"/>
      <c r="Z18" s="416" t="s">
        <v>213</v>
      </c>
      <c r="AA18" s="417"/>
      <c r="AB18" s="417"/>
      <c r="AC18" s="417"/>
      <c r="AD18" s="418"/>
      <c r="AE18" s="420">
        <f>SUM(AE15:AH17)</f>
        <v>6.5</v>
      </c>
      <c r="AF18" s="421"/>
      <c r="AG18" s="421"/>
      <c r="AH18" s="422"/>
      <c r="AI18" s="433">
        <f>SUMIF(AI15:AK17,"&lt;&gt;#VALUE!")</f>
        <v>208</v>
      </c>
      <c r="AJ18" s="433"/>
      <c r="AK18" s="433"/>
      <c r="AL18" s="433">
        <f>SUMIF(AL15:AN17,"&lt;&gt;#VALUE!")</f>
        <v>260</v>
      </c>
      <c r="AM18" s="433"/>
      <c r="AN18" s="433"/>
      <c r="AO18" s="169"/>
      <c r="AP18" s="169"/>
      <c r="AQ18" s="416" t="s">
        <v>213</v>
      </c>
      <c r="AR18" s="417"/>
      <c r="AS18" s="417"/>
      <c r="AT18" s="417"/>
      <c r="AU18" s="418"/>
      <c r="AV18" s="420">
        <f>SUM(AV15:AY17)</f>
        <v>6.7</v>
      </c>
      <c r="AW18" s="421"/>
      <c r="AX18" s="421"/>
      <c r="AY18" s="422"/>
      <c r="AZ18" s="423">
        <f>SUMIF(AZ15:BB17,"&lt;&gt;#VALUE!")</f>
        <v>214.4</v>
      </c>
      <c r="BA18" s="423"/>
      <c r="BB18" s="423"/>
      <c r="BC18" s="416">
        <f>SUMIF(BC15:BE17,"&lt;&gt;#VALUE!")</f>
        <v>268</v>
      </c>
      <c r="BD18" s="417"/>
      <c r="BE18" s="418"/>
      <c r="BF18" s="169"/>
      <c r="BG18" s="194"/>
      <c r="BH18" s="169"/>
      <c r="BI18" s="169"/>
      <c r="BJ18" s="169"/>
      <c r="BK18" s="169"/>
      <c r="BL18" s="169"/>
      <c r="BM18" s="195"/>
      <c r="BN18" s="195"/>
      <c r="BO18" s="195"/>
      <c r="BP18" s="195"/>
      <c r="BQ18" s="196"/>
      <c r="BR18" s="196"/>
      <c r="BS18" s="196"/>
      <c r="BT18" s="169"/>
      <c r="BU18" s="169"/>
      <c r="BV18" s="169"/>
      <c r="BW18" s="175"/>
      <c r="BX18" s="197"/>
    </row>
    <row r="19" spans="2:92" ht="21" customHeight="1" thickBot="1">
      <c r="B19" s="161"/>
      <c r="C19" s="161"/>
      <c r="D19" s="161"/>
      <c r="E19" s="164"/>
      <c r="F19" s="164"/>
      <c r="G19" s="164"/>
      <c r="H19" s="164"/>
      <c r="I19" s="164"/>
      <c r="J19" s="164"/>
      <c r="K19" s="164"/>
      <c r="L19" s="164"/>
      <c r="M19" s="164"/>
      <c r="N19" s="164"/>
      <c r="O19" s="164"/>
      <c r="P19" s="164"/>
      <c r="Q19" s="164"/>
      <c r="R19" s="164"/>
      <c r="S19" s="164"/>
      <c r="T19" s="164"/>
      <c r="U19" s="164"/>
      <c r="V19" s="161"/>
      <c r="W19" s="183"/>
      <c r="X19" s="183"/>
      <c r="Y19" s="183"/>
      <c r="Z19" s="183"/>
      <c r="AA19" s="183"/>
      <c r="AB19" s="198"/>
      <c r="AC19" s="198"/>
      <c r="AD19" s="198"/>
      <c r="AE19" s="198"/>
      <c r="AF19" s="164"/>
      <c r="AG19" s="164"/>
      <c r="AH19" s="164"/>
      <c r="AI19" s="164"/>
      <c r="AJ19" s="164"/>
      <c r="AK19" s="164"/>
      <c r="AM19" s="183"/>
      <c r="AN19" s="183"/>
      <c r="AO19" s="183"/>
      <c r="AP19" s="183"/>
      <c r="AQ19" s="183"/>
      <c r="AR19" s="198"/>
      <c r="AS19" s="198"/>
      <c r="AT19" s="198"/>
      <c r="AU19" s="198"/>
      <c r="AV19" s="187"/>
      <c r="AW19" s="187"/>
      <c r="AX19" s="187"/>
      <c r="AY19" s="164"/>
      <c r="AZ19" s="164"/>
      <c r="BA19" s="164"/>
      <c r="BD19" s="194"/>
      <c r="BE19" s="194"/>
      <c r="BF19" s="194"/>
      <c r="BG19" s="194"/>
      <c r="BH19" s="194"/>
      <c r="BI19" s="199"/>
      <c r="BJ19" s="199"/>
      <c r="BK19" s="199"/>
      <c r="BL19" s="199"/>
      <c r="BM19" s="200"/>
      <c r="BN19" s="200"/>
      <c r="BO19" s="200"/>
      <c r="BP19" s="200"/>
      <c r="BQ19" s="163"/>
      <c r="BR19" s="175"/>
      <c r="BS19" s="175"/>
      <c r="BT19" s="175"/>
      <c r="BU19" s="193"/>
      <c r="BV19" s="193"/>
      <c r="BW19" s="193"/>
      <c r="BX19" s="197"/>
    </row>
    <row r="20" spans="2:92" ht="8.25" customHeight="1">
      <c r="B20" s="201"/>
      <c r="C20" s="202"/>
      <c r="D20" s="202"/>
      <c r="E20" s="203"/>
      <c r="F20" s="203"/>
      <c r="G20" s="203"/>
      <c r="H20" s="203"/>
      <c r="I20" s="203"/>
      <c r="J20" s="203"/>
      <c r="K20" s="203"/>
      <c r="L20" s="203"/>
      <c r="M20" s="203"/>
      <c r="N20" s="203"/>
      <c r="O20" s="203"/>
      <c r="P20" s="203"/>
      <c r="Q20" s="203"/>
      <c r="R20" s="203"/>
      <c r="S20" s="203"/>
      <c r="T20" s="203"/>
      <c r="U20" s="203"/>
      <c r="V20" s="202"/>
      <c r="W20" s="204"/>
      <c r="X20" s="204"/>
      <c r="Y20" s="204"/>
      <c r="Z20" s="204"/>
      <c r="AA20" s="204"/>
      <c r="AB20" s="205"/>
      <c r="AC20" s="205"/>
      <c r="AD20" s="205"/>
      <c r="AE20" s="205"/>
      <c r="AF20" s="203"/>
      <c r="AG20" s="203"/>
      <c r="AH20" s="203"/>
      <c r="AI20" s="203"/>
      <c r="AJ20" s="203"/>
      <c r="AK20" s="203"/>
      <c r="AL20" s="206"/>
      <c r="AM20" s="204"/>
      <c r="AN20" s="204"/>
      <c r="AO20" s="204"/>
      <c r="AP20" s="204"/>
      <c r="AQ20" s="204"/>
      <c r="AR20" s="205"/>
      <c r="AS20" s="205"/>
      <c r="AT20" s="205"/>
      <c r="AU20" s="205"/>
      <c r="AV20" s="207"/>
      <c r="AW20" s="207"/>
      <c r="AX20" s="207"/>
      <c r="AY20" s="203"/>
      <c r="AZ20" s="203"/>
      <c r="BA20" s="203"/>
      <c r="BB20" s="206"/>
      <c r="BC20" s="206"/>
      <c r="BD20" s="208"/>
      <c r="BE20" s="208"/>
      <c r="BF20" s="208"/>
      <c r="BG20" s="208"/>
      <c r="BH20" s="208"/>
      <c r="BI20" s="209"/>
      <c r="BJ20" s="209"/>
      <c r="BK20" s="209"/>
      <c r="BL20" s="209"/>
      <c r="BM20" s="210"/>
      <c r="BN20" s="211"/>
      <c r="BO20" s="200"/>
      <c r="BP20" s="200"/>
      <c r="BQ20" s="163"/>
      <c r="BR20" s="175"/>
      <c r="BS20" s="175"/>
      <c r="BT20" s="175"/>
      <c r="BU20" s="193"/>
      <c r="BV20" s="193"/>
      <c r="BW20" s="193"/>
      <c r="BX20" s="197"/>
    </row>
    <row r="21" spans="2:92" ht="21" customHeight="1">
      <c r="B21" s="212"/>
      <c r="D21" s="169" t="s">
        <v>215</v>
      </c>
      <c r="E21" s="213"/>
      <c r="F21" s="213"/>
      <c r="G21" s="213"/>
      <c r="H21" s="213"/>
      <c r="I21" s="214"/>
      <c r="J21" s="199"/>
      <c r="K21" s="199"/>
      <c r="L21" s="199"/>
      <c r="M21" s="200"/>
      <c r="N21" s="200"/>
      <c r="O21" s="214"/>
      <c r="P21" s="200"/>
      <c r="Q21" s="164"/>
      <c r="R21" s="164"/>
      <c r="S21" s="164"/>
      <c r="T21" s="164"/>
      <c r="U21" s="164"/>
      <c r="V21" s="161"/>
      <c r="W21" s="215"/>
      <c r="X21" s="216"/>
      <c r="Y21" s="216"/>
      <c r="Z21" s="424" t="s">
        <v>216</v>
      </c>
      <c r="AA21" s="424"/>
      <c r="AB21" s="424"/>
      <c r="AC21" s="424"/>
      <c r="AD21" s="424"/>
      <c r="AE21" s="424"/>
      <c r="AF21" s="424"/>
      <c r="AG21" s="424"/>
      <c r="AH21" s="424"/>
      <c r="AI21" s="424"/>
      <c r="AJ21" s="424"/>
      <c r="AK21" s="424"/>
      <c r="AL21" s="424"/>
      <c r="AM21" s="424"/>
      <c r="AN21" s="424"/>
      <c r="AO21" s="424"/>
      <c r="AP21" s="424"/>
      <c r="AQ21" s="424"/>
      <c r="AR21" s="424"/>
      <c r="AS21" s="424"/>
      <c r="AT21" s="424"/>
      <c r="AU21" s="424"/>
      <c r="AV21" s="424"/>
      <c r="AW21" s="424"/>
      <c r="AX21" s="424"/>
      <c r="AY21" s="424"/>
      <c r="AZ21" s="424"/>
      <c r="BA21" s="424"/>
      <c r="BB21" s="424"/>
      <c r="BC21" s="424"/>
      <c r="BD21" s="424"/>
      <c r="BE21" s="424"/>
      <c r="BF21" s="424"/>
      <c r="BG21" s="424"/>
      <c r="BH21" s="424"/>
      <c r="BI21" s="424"/>
      <c r="BJ21" s="424"/>
      <c r="BK21" s="424"/>
      <c r="BL21" s="424"/>
      <c r="BM21" s="425"/>
      <c r="BN21" s="217"/>
      <c r="BO21" s="200"/>
      <c r="BP21" s="200"/>
      <c r="BQ21" s="163"/>
      <c r="BR21" s="175"/>
      <c r="BS21" s="175"/>
      <c r="BT21" s="175"/>
      <c r="BU21" s="193"/>
      <c r="BV21" s="193"/>
      <c r="BW21" s="193"/>
      <c r="BX21" s="200"/>
    </row>
    <row r="22" spans="2:92" ht="16.5" customHeight="1">
      <c r="B22" s="212"/>
      <c r="C22" s="161"/>
      <c r="D22" s="161"/>
      <c r="E22" s="150"/>
      <c r="F22" s="199"/>
      <c r="G22" s="199"/>
      <c r="H22" s="199"/>
      <c r="I22" s="200"/>
      <c r="J22" s="200"/>
      <c r="L22" s="200"/>
      <c r="M22" s="164"/>
      <c r="N22" s="164"/>
      <c r="Q22" s="164"/>
      <c r="S22" s="199"/>
      <c r="T22" s="199"/>
      <c r="U22" s="199"/>
      <c r="V22" s="200"/>
      <c r="W22" s="218" t="s">
        <v>217</v>
      </c>
      <c r="X22" s="219"/>
      <c r="Y22" s="220"/>
      <c r="Z22" s="426"/>
      <c r="AA22" s="426"/>
      <c r="AB22" s="426"/>
      <c r="AC22" s="426"/>
      <c r="AD22" s="426"/>
      <c r="AE22" s="426"/>
      <c r="AF22" s="426"/>
      <c r="AG22" s="426"/>
      <c r="AH22" s="426"/>
      <c r="AI22" s="426"/>
      <c r="AJ22" s="426"/>
      <c r="AK22" s="426"/>
      <c r="AL22" s="426"/>
      <c r="AM22" s="426"/>
      <c r="AN22" s="426"/>
      <c r="AO22" s="426"/>
      <c r="AP22" s="426"/>
      <c r="AQ22" s="426"/>
      <c r="AR22" s="426"/>
      <c r="AS22" s="426"/>
      <c r="AT22" s="426"/>
      <c r="AU22" s="426"/>
      <c r="AV22" s="426"/>
      <c r="AW22" s="426"/>
      <c r="AX22" s="426"/>
      <c r="AY22" s="426"/>
      <c r="AZ22" s="426"/>
      <c r="BA22" s="426"/>
      <c r="BB22" s="426"/>
      <c r="BC22" s="426"/>
      <c r="BD22" s="426"/>
      <c r="BE22" s="426"/>
      <c r="BF22" s="426"/>
      <c r="BG22" s="426"/>
      <c r="BH22" s="426"/>
      <c r="BI22" s="426"/>
      <c r="BJ22" s="426"/>
      <c r="BK22" s="426"/>
      <c r="BL22" s="426"/>
      <c r="BM22" s="427"/>
      <c r="BN22" s="217"/>
      <c r="BO22" s="200"/>
      <c r="BQ22" s="213"/>
      <c r="BR22" s="221"/>
      <c r="BS22" s="221"/>
      <c r="BT22" s="222"/>
      <c r="BU22" s="222"/>
      <c r="BX22" s="200"/>
    </row>
    <row r="23" spans="2:92" ht="16.5" customHeight="1">
      <c r="B23" s="212"/>
      <c r="C23" s="161"/>
      <c r="D23" s="161"/>
      <c r="E23" s="150"/>
      <c r="F23" s="199"/>
      <c r="G23" s="199"/>
      <c r="H23" s="199"/>
      <c r="I23" s="200"/>
      <c r="J23" s="200"/>
      <c r="L23" s="200"/>
      <c r="M23" s="164"/>
      <c r="N23" s="164"/>
      <c r="Q23" s="164"/>
      <c r="S23" s="199"/>
      <c r="T23" s="199"/>
      <c r="U23" s="199"/>
      <c r="V23" s="200"/>
      <c r="W23" s="223"/>
      <c r="X23" s="224"/>
      <c r="Y23" s="224"/>
      <c r="Z23" s="428"/>
      <c r="AA23" s="428"/>
      <c r="AB23" s="428"/>
      <c r="AC23" s="428"/>
      <c r="AD23" s="428"/>
      <c r="AE23" s="428"/>
      <c r="AF23" s="428"/>
      <c r="AG23" s="428"/>
      <c r="AH23" s="428"/>
      <c r="AI23" s="428"/>
      <c r="AJ23" s="428"/>
      <c r="AK23" s="428"/>
      <c r="AL23" s="428"/>
      <c r="AM23" s="428"/>
      <c r="AN23" s="428"/>
      <c r="AO23" s="428"/>
      <c r="AP23" s="428"/>
      <c r="AQ23" s="428"/>
      <c r="AR23" s="428"/>
      <c r="AS23" s="428"/>
      <c r="AT23" s="428"/>
      <c r="AU23" s="428"/>
      <c r="AV23" s="428"/>
      <c r="AW23" s="428"/>
      <c r="AX23" s="428"/>
      <c r="AY23" s="428"/>
      <c r="AZ23" s="428"/>
      <c r="BA23" s="428"/>
      <c r="BB23" s="428"/>
      <c r="BC23" s="428"/>
      <c r="BD23" s="428"/>
      <c r="BE23" s="428"/>
      <c r="BF23" s="428"/>
      <c r="BG23" s="428"/>
      <c r="BH23" s="428"/>
      <c r="BI23" s="428"/>
      <c r="BJ23" s="428"/>
      <c r="BK23" s="428"/>
      <c r="BL23" s="428"/>
      <c r="BM23" s="429"/>
      <c r="BN23" s="217"/>
      <c r="BO23" s="175"/>
      <c r="BQ23" s="213"/>
      <c r="BR23" s="221"/>
      <c r="BS23" s="221"/>
      <c r="BT23" s="222"/>
      <c r="BU23" s="222"/>
      <c r="BX23" s="200"/>
    </row>
    <row r="24" spans="2:92" ht="12" customHeight="1">
      <c r="B24" s="212"/>
      <c r="C24" s="161"/>
      <c r="D24" s="161"/>
      <c r="E24" s="150"/>
      <c r="F24" s="199"/>
      <c r="G24" s="199"/>
      <c r="H24" s="199"/>
      <c r="I24" s="200"/>
      <c r="J24" s="200"/>
      <c r="L24" s="200"/>
      <c r="M24" s="164"/>
      <c r="N24" s="164"/>
      <c r="Q24" s="164"/>
      <c r="S24" s="199"/>
      <c r="T24" s="199"/>
      <c r="U24" s="199"/>
      <c r="V24" s="200"/>
      <c r="W24" s="225"/>
      <c r="X24" s="226"/>
      <c r="Y24" s="226"/>
      <c r="Z24" s="227"/>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8"/>
      <c r="BC24" s="228"/>
      <c r="BD24" s="228"/>
      <c r="BE24" s="228"/>
      <c r="BF24" s="228"/>
      <c r="BG24" s="228"/>
      <c r="BH24" s="228"/>
      <c r="BI24" s="228"/>
      <c r="BJ24" s="228"/>
      <c r="BK24" s="228"/>
      <c r="BL24" s="228"/>
      <c r="BM24" s="228"/>
      <c r="BN24" s="217"/>
      <c r="BO24" s="175"/>
      <c r="BQ24" s="213"/>
      <c r="BR24" s="221"/>
      <c r="BS24" s="221"/>
      <c r="BT24" s="222"/>
      <c r="BU24" s="222"/>
      <c r="BX24" s="200"/>
    </row>
    <row r="25" spans="2:92" ht="21" customHeight="1">
      <c r="B25" s="212"/>
      <c r="C25" s="229"/>
      <c r="D25" s="430" t="s">
        <v>218</v>
      </c>
      <c r="E25" s="430"/>
      <c r="F25" s="430"/>
      <c r="G25" s="430"/>
      <c r="H25" s="430"/>
      <c r="I25" s="430"/>
      <c r="J25" s="430"/>
      <c r="K25" s="430"/>
      <c r="L25" s="430"/>
      <c r="M25" s="430"/>
      <c r="N25" s="430"/>
      <c r="O25" s="430"/>
      <c r="P25" s="430"/>
      <c r="Q25" s="430"/>
      <c r="R25" s="430"/>
      <c r="S25" s="430"/>
      <c r="T25" s="430"/>
      <c r="U25" s="430"/>
      <c r="V25" s="430"/>
      <c r="W25" s="430"/>
      <c r="X25" s="430"/>
      <c r="Y25" s="430"/>
      <c r="Z25" s="430"/>
      <c r="AA25" s="430"/>
      <c r="AB25" s="430"/>
      <c r="AC25" s="430"/>
      <c r="AD25" s="430"/>
      <c r="AE25" s="430"/>
      <c r="AF25" s="430"/>
      <c r="AG25" s="230"/>
      <c r="AH25" s="200"/>
      <c r="AI25" s="231"/>
      <c r="AJ25" s="431" t="s">
        <v>219</v>
      </c>
      <c r="AK25" s="431"/>
      <c r="AL25" s="431"/>
      <c r="AM25" s="431"/>
      <c r="AN25" s="431"/>
      <c r="AO25" s="431"/>
      <c r="AP25" s="431"/>
      <c r="AQ25" s="431"/>
      <c r="AR25" s="431"/>
      <c r="AS25" s="431"/>
      <c r="AT25" s="431"/>
      <c r="AU25" s="431"/>
      <c r="AV25" s="431"/>
      <c r="AW25" s="431"/>
      <c r="AX25" s="431"/>
      <c r="AY25" s="431"/>
      <c r="AZ25" s="431"/>
      <c r="BA25" s="431"/>
      <c r="BB25" s="431"/>
      <c r="BC25" s="431"/>
      <c r="BD25" s="431"/>
      <c r="BE25" s="431"/>
      <c r="BF25" s="431"/>
      <c r="BG25" s="431"/>
      <c r="BH25" s="431"/>
      <c r="BI25" s="431"/>
      <c r="BJ25" s="431"/>
      <c r="BK25" s="431"/>
      <c r="BL25" s="431"/>
      <c r="BM25" s="232"/>
      <c r="BN25" s="217"/>
      <c r="BO25" s="175"/>
      <c r="BQ25" s="213"/>
      <c r="BR25" s="221"/>
      <c r="BS25" s="221"/>
      <c r="BT25" s="222"/>
      <c r="BU25" s="222"/>
    </row>
    <row r="26" spans="2:92" ht="21" customHeight="1">
      <c r="B26" s="212"/>
      <c r="C26" s="233"/>
      <c r="D26" s="432" t="s">
        <v>220</v>
      </c>
      <c r="E26" s="432"/>
      <c r="F26" s="432"/>
      <c r="G26" s="432"/>
      <c r="H26" s="432"/>
      <c r="I26" s="234" t="s">
        <v>221</v>
      </c>
      <c r="J26" s="234"/>
      <c r="K26" s="234"/>
      <c r="L26" s="234"/>
      <c r="M26" s="234" t="s">
        <v>222</v>
      </c>
      <c r="N26" s="234"/>
      <c r="O26" s="234"/>
      <c r="P26" s="234"/>
      <c r="Q26" s="235"/>
      <c r="R26" s="236"/>
      <c r="S26" s="236"/>
      <c r="T26" s="432" t="s">
        <v>223</v>
      </c>
      <c r="U26" s="432"/>
      <c r="V26" s="432"/>
      <c r="W26" s="432"/>
      <c r="X26" s="432"/>
      <c r="Y26" s="234" t="s">
        <v>221</v>
      </c>
      <c r="Z26" s="234"/>
      <c r="AA26" s="234"/>
      <c r="AB26" s="234"/>
      <c r="AC26" s="234" t="s">
        <v>222</v>
      </c>
      <c r="AD26" s="234"/>
      <c r="AE26" s="234"/>
      <c r="AF26" s="234"/>
      <c r="AG26" s="237"/>
      <c r="AH26" s="236"/>
      <c r="AI26" s="238"/>
      <c r="AJ26" s="432" t="s">
        <v>224</v>
      </c>
      <c r="AK26" s="432"/>
      <c r="AL26" s="432"/>
      <c r="AM26" s="432"/>
      <c r="AN26" s="432"/>
      <c r="AO26" s="234" t="s">
        <v>221</v>
      </c>
      <c r="AP26" s="234"/>
      <c r="AQ26" s="234"/>
      <c r="AR26" s="234"/>
      <c r="AS26" s="234" t="s">
        <v>222</v>
      </c>
      <c r="AT26" s="234"/>
      <c r="AU26" s="234"/>
      <c r="AV26" s="234"/>
      <c r="AW26" s="239"/>
      <c r="AX26" s="236"/>
      <c r="AY26" s="240"/>
      <c r="AZ26" s="432" t="s">
        <v>225</v>
      </c>
      <c r="BA26" s="432"/>
      <c r="BB26" s="432"/>
      <c r="BC26" s="432"/>
      <c r="BD26" s="432"/>
      <c r="BE26" s="234" t="s">
        <v>221</v>
      </c>
      <c r="BF26" s="234"/>
      <c r="BG26" s="234"/>
      <c r="BH26" s="234"/>
      <c r="BI26" s="234" t="s">
        <v>222</v>
      </c>
      <c r="BJ26" s="234"/>
      <c r="BK26" s="234"/>
      <c r="BL26" s="234"/>
      <c r="BM26" s="241"/>
      <c r="BN26" s="242"/>
      <c r="BO26" s="200"/>
      <c r="BQ26" s="213"/>
      <c r="BR26" s="221"/>
      <c r="BS26" s="221"/>
      <c r="BT26" s="222"/>
      <c r="BU26" s="222"/>
      <c r="BV26" s="239"/>
      <c r="BW26" s="239"/>
      <c r="BX26" s="239"/>
      <c r="BY26" s="239"/>
      <c r="CA26" s="239"/>
      <c r="CB26" s="239"/>
      <c r="CC26" s="239"/>
      <c r="CD26" s="239"/>
      <c r="CF26" s="239"/>
      <c r="CG26" s="239"/>
      <c r="CH26" s="239"/>
      <c r="CI26" s="239"/>
      <c r="CK26" s="239"/>
      <c r="CL26" s="239"/>
      <c r="CM26" s="239"/>
      <c r="CN26" s="239"/>
    </row>
    <row r="27" spans="2:92" ht="21" customHeight="1">
      <c r="B27" s="212"/>
      <c r="C27" s="233"/>
      <c r="D27" s="432" t="s">
        <v>226</v>
      </c>
      <c r="E27" s="432"/>
      <c r="F27" s="432"/>
      <c r="G27" s="432"/>
      <c r="H27" s="432"/>
      <c r="I27" s="434">
        <f>(ROUNDDOWN(M27/40,1))</f>
        <v>-1.2</v>
      </c>
      <c r="J27" s="434"/>
      <c r="K27" s="434"/>
      <c r="L27" s="434"/>
      <c r="M27" s="434">
        <f>((((ROUNDDOWN($BE$10/12,1))*40)))*-1</f>
        <v>-48</v>
      </c>
      <c r="N27" s="434"/>
      <c r="O27" s="434"/>
      <c r="P27" s="434"/>
      <c r="Q27" s="235"/>
      <c r="R27" s="236"/>
      <c r="S27" s="236"/>
      <c r="T27" s="432" t="s">
        <v>226</v>
      </c>
      <c r="U27" s="432"/>
      <c r="V27" s="432"/>
      <c r="W27" s="432"/>
      <c r="X27" s="432"/>
      <c r="Y27" s="434">
        <f>(ROUNDDOWN(AC27/40,1))</f>
        <v>-0.5</v>
      </c>
      <c r="Z27" s="434"/>
      <c r="AA27" s="434"/>
      <c r="AB27" s="434"/>
      <c r="AC27" s="434">
        <f>((((ROUNDDOWN($BE$10/30,1))*40)))*-1</f>
        <v>-20</v>
      </c>
      <c r="AD27" s="434"/>
      <c r="AE27" s="434"/>
      <c r="AF27" s="434"/>
      <c r="AG27" s="237"/>
      <c r="AH27" s="236"/>
      <c r="AI27" s="238"/>
      <c r="AJ27" s="432" t="s">
        <v>226</v>
      </c>
      <c r="AK27" s="432"/>
      <c r="AL27" s="432"/>
      <c r="AM27" s="432"/>
      <c r="AN27" s="432"/>
      <c r="AO27" s="434">
        <f>(ROUNDDOWN(AS27/40,1))</f>
        <v>-2</v>
      </c>
      <c r="AP27" s="434"/>
      <c r="AQ27" s="434"/>
      <c r="AR27" s="434"/>
      <c r="AS27" s="434">
        <f>((((ROUNDDOWN($BE$10/7.5,1))*40)))*-1</f>
        <v>-80</v>
      </c>
      <c r="AT27" s="434"/>
      <c r="AU27" s="434"/>
      <c r="AV27" s="434"/>
      <c r="AW27" s="243"/>
      <c r="AX27" s="236"/>
      <c r="AY27" s="240"/>
      <c r="AZ27" s="432" t="s">
        <v>226</v>
      </c>
      <c r="BA27" s="432"/>
      <c r="BB27" s="432"/>
      <c r="BC27" s="432"/>
      <c r="BD27" s="432"/>
      <c r="BE27" s="434">
        <f>(ROUNDDOWN(BI27/40,1))</f>
        <v>-0.7</v>
      </c>
      <c r="BF27" s="434"/>
      <c r="BG27" s="434"/>
      <c r="BH27" s="434"/>
      <c r="BI27" s="435">
        <f>((((ROUNDDOWN($BE$10/20,1))*40)))*-1</f>
        <v>-28</v>
      </c>
      <c r="BJ27" s="436"/>
      <c r="BK27" s="436"/>
      <c r="BL27" s="437"/>
      <c r="BM27" s="241"/>
      <c r="BN27" s="242"/>
      <c r="BO27" s="200"/>
      <c r="BQ27" s="213"/>
      <c r="BR27" s="221"/>
      <c r="BS27" s="221"/>
      <c r="BT27" s="222"/>
      <c r="BU27" s="222"/>
      <c r="BV27" s="244"/>
      <c r="BW27" s="244"/>
      <c r="BX27" s="244"/>
      <c r="BY27" s="244"/>
      <c r="CA27" s="244"/>
      <c r="CB27" s="244"/>
      <c r="CC27" s="244"/>
      <c r="CD27" s="244"/>
      <c r="CF27" s="244"/>
      <c r="CG27" s="244"/>
      <c r="CH27" s="244"/>
      <c r="CI27" s="244"/>
      <c r="CK27" s="244"/>
      <c r="CL27" s="244"/>
      <c r="CM27" s="244"/>
      <c r="CN27" s="244"/>
    </row>
    <row r="28" spans="2:92" ht="21" customHeight="1">
      <c r="B28" s="212"/>
      <c r="C28" s="233"/>
      <c r="D28" s="438" t="s">
        <v>227</v>
      </c>
      <c r="E28" s="439"/>
      <c r="F28" s="439"/>
      <c r="G28" s="439"/>
      <c r="H28" s="440"/>
      <c r="I28" s="434">
        <f>(ROUNDDOWN(M28/40,1))</f>
        <v>-1.3</v>
      </c>
      <c r="J28" s="434"/>
      <c r="K28" s="434"/>
      <c r="L28" s="434"/>
      <c r="M28" s="435">
        <f>($AL$18-$AI$18)*-1</f>
        <v>-52</v>
      </c>
      <c r="N28" s="436"/>
      <c r="O28" s="436"/>
      <c r="P28" s="437"/>
      <c r="Q28" s="235"/>
      <c r="R28" s="236"/>
      <c r="S28" s="236"/>
      <c r="T28" s="438" t="s">
        <v>227</v>
      </c>
      <c r="U28" s="439"/>
      <c r="V28" s="439"/>
      <c r="W28" s="439"/>
      <c r="X28" s="440"/>
      <c r="Y28" s="434">
        <f>(ROUNDDOWN(AC28/40,1))</f>
        <v>-1.3</v>
      </c>
      <c r="Z28" s="434"/>
      <c r="AA28" s="434"/>
      <c r="AB28" s="434"/>
      <c r="AC28" s="435">
        <f>($AL$18-$AI$18)*-1</f>
        <v>-52</v>
      </c>
      <c r="AD28" s="436"/>
      <c r="AE28" s="436"/>
      <c r="AF28" s="437"/>
      <c r="AG28" s="237"/>
      <c r="AH28" s="236"/>
      <c r="AI28" s="238"/>
      <c r="AJ28" s="438" t="s">
        <v>227</v>
      </c>
      <c r="AK28" s="439"/>
      <c r="AL28" s="439"/>
      <c r="AM28" s="439"/>
      <c r="AN28" s="440"/>
      <c r="AO28" s="434">
        <f>(ROUNDDOWN(AS28/40,1))</f>
        <v>-1.3</v>
      </c>
      <c r="AP28" s="434"/>
      <c r="AQ28" s="434"/>
      <c r="AR28" s="434"/>
      <c r="AS28" s="435">
        <f>($AL$18-$AI$18)*-1</f>
        <v>-52</v>
      </c>
      <c r="AT28" s="436"/>
      <c r="AU28" s="436"/>
      <c r="AV28" s="437"/>
      <c r="AW28" s="243"/>
      <c r="AX28" s="236"/>
      <c r="AY28" s="240"/>
      <c r="AZ28" s="438" t="s">
        <v>227</v>
      </c>
      <c r="BA28" s="439"/>
      <c r="BB28" s="439"/>
      <c r="BC28" s="439"/>
      <c r="BD28" s="440"/>
      <c r="BE28" s="434">
        <f>(ROUNDDOWN(BI28/40,1))</f>
        <v>-1.3</v>
      </c>
      <c r="BF28" s="434"/>
      <c r="BG28" s="434"/>
      <c r="BH28" s="434"/>
      <c r="BI28" s="435">
        <f>($AL$18-$AI$18)*-1</f>
        <v>-52</v>
      </c>
      <c r="BJ28" s="436"/>
      <c r="BK28" s="436"/>
      <c r="BL28" s="437"/>
      <c r="BM28" s="241"/>
      <c r="BN28" s="242"/>
      <c r="BO28" s="200"/>
      <c r="BQ28" s="213"/>
      <c r="BR28" s="221"/>
      <c r="BS28" s="221"/>
      <c r="BT28" s="222"/>
      <c r="BU28" s="222"/>
      <c r="BV28" s="244"/>
      <c r="BW28" s="244"/>
      <c r="BX28" s="244"/>
      <c r="BY28" s="244"/>
      <c r="CA28" s="244"/>
      <c r="CB28" s="244"/>
      <c r="CC28" s="244"/>
      <c r="CD28" s="244"/>
      <c r="CF28" s="244"/>
      <c r="CG28" s="244"/>
      <c r="CH28" s="244"/>
      <c r="CI28" s="244"/>
      <c r="CK28" s="244"/>
      <c r="CL28" s="244"/>
      <c r="CM28" s="244"/>
      <c r="CN28" s="244"/>
    </row>
    <row r="29" spans="2:92" ht="21" customHeight="1" thickBot="1">
      <c r="B29" s="212"/>
      <c r="C29" s="233"/>
      <c r="D29" s="441" t="s">
        <v>228</v>
      </c>
      <c r="E29" s="441"/>
      <c r="F29" s="441"/>
      <c r="G29" s="441"/>
      <c r="H29" s="441"/>
      <c r="I29" s="442">
        <f>(ROUNDDOWN(M29/40,1))</f>
        <v>2.5</v>
      </c>
      <c r="J29" s="442"/>
      <c r="K29" s="442"/>
      <c r="L29" s="442"/>
      <c r="M29" s="443">
        <f>$BB$74</f>
        <v>100.25</v>
      </c>
      <c r="N29" s="444"/>
      <c r="O29" s="444"/>
      <c r="P29" s="445"/>
      <c r="Q29" s="235"/>
      <c r="R29" s="236"/>
      <c r="S29" s="236"/>
      <c r="T29" s="441" t="s">
        <v>228</v>
      </c>
      <c r="U29" s="441"/>
      <c r="V29" s="441"/>
      <c r="W29" s="441"/>
      <c r="X29" s="441"/>
      <c r="Y29" s="442">
        <f>(ROUNDDOWN(AC29/40,1))</f>
        <v>2.5</v>
      </c>
      <c r="Z29" s="442"/>
      <c r="AA29" s="442"/>
      <c r="AB29" s="442"/>
      <c r="AC29" s="443">
        <f>$BB$74</f>
        <v>100.25</v>
      </c>
      <c r="AD29" s="444"/>
      <c r="AE29" s="444"/>
      <c r="AF29" s="445"/>
      <c r="AG29" s="237"/>
      <c r="AH29" s="236"/>
      <c r="AI29" s="238"/>
      <c r="AJ29" s="441" t="s">
        <v>228</v>
      </c>
      <c r="AK29" s="441"/>
      <c r="AL29" s="441"/>
      <c r="AM29" s="441"/>
      <c r="AN29" s="441"/>
      <c r="AO29" s="442">
        <f>(ROUNDDOWN(AS29/40,1))</f>
        <v>2.5</v>
      </c>
      <c r="AP29" s="442"/>
      <c r="AQ29" s="442"/>
      <c r="AR29" s="442"/>
      <c r="AS29" s="443">
        <f>$BB$74</f>
        <v>100.25</v>
      </c>
      <c r="AT29" s="444"/>
      <c r="AU29" s="444"/>
      <c r="AV29" s="445"/>
      <c r="AW29" s="243"/>
      <c r="AX29" s="236"/>
      <c r="AY29" s="240"/>
      <c r="AZ29" s="441" t="s">
        <v>228</v>
      </c>
      <c r="BA29" s="441"/>
      <c r="BB29" s="441"/>
      <c r="BC29" s="441"/>
      <c r="BD29" s="441"/>
      <c r="BE29" s="446">
        <f>(ROUNDDOWN(BI29/40,1))</f>
        <v>2.5</v>
      </c>
      <c r="BF29" s="446"/>
      <c r="BG29" s="446"/>
      <c r="BH29" s="446"/>
      <c r="BI29" s="443">
        <f>$BB$74</f>
        <v>100.25</v>
      </c>
      <c r="BJ29" s="444"/>
      <c r="BK29" s="444"/>
      <c r="BL29" s="445"/>
      <c r="BM29" s="241"/>
      <c r="BN29" s="242"/>
      <c r="BO29" s="200"/>
      <c r="BV29" s="243"/>
      <c r="BW29" s="243"/>
      <c r="BX29" s="243"/>
      <c r="BY29" s="243"/>
      <c r="CA29" s="243"/>
      <c r="CB29" s="243"/>
      <c r="CC29" s="243"/>
      <c r="CD29" s="243"/>
      <c r="CF29" s="243"/>
      <c r="CG29" s="243"/>
      <c r="CH29" s="243"/>
      <c r="CI29" s="243"/>
      <c r="CK29" s="243"/>
      <c r="CL29" s="243"/>
      <c r="CM29" s="243"/>
      <c r="CN29" s="243"/>
    </row>
    <row r="30" spans="2:92" ht="30.75" customHeight="1" thickTop="1">
      <c r="B30" s="212"/>
      <c r="C30" s="233"/>
      <c r="D30" s="447" t="s">
        <v>229</v>
      </c>
      <c r="E30" s="448"/>
      <c r="F30" s="448"/>
      <c r="G30" s="448"/>
      <c r="H30" s="448"/>
      <c r="I30" s="450">
        <f>SUM(I27:L29)</f>
        <v>0</v>
      </c>
      <c r="J30" s="450"/>
      <c r="K30" s="450"/>
      <c r="L30" s="450"/>
      <c r="M30" s="450">
        <f>SUM(M27:P29)</f>
        <v>0.25</v>
      </c>
      <c r="N30" s="450"/>
      <c r="O30" s="450"/>
      <c r="P30" s="450"/>
      <c r="Q30" s="236"/>
      <c r="R30" s="236"/>
      <c r="S30" s="236"/>
      <c r="T30" s="447" t="s">
        <v>229</v>
      </c>
      <c r="U30" s="448"/>
      <c r="V30" s="448"/>
      <c r="W30" s="448"/>
      <c r="X30" s="448"/>
      <c r="Y30" s="450">
        <f>SUM(Y27:AB29)</f>
        <v>0.7</v>
      </c>
      <c r="Z30" s="450"/>
      <c r="AA30" s="450"/>
      <c r="AB30" s="450"/>
      <c r="AC30" s="450">
        <f>SUM(AC27:AF29)</f>
        <v>28.25</v>
      </c>
      <c r="AD30" s="450"/>
      <c r="AE30" s="450"/>
      <c r="AF30" s="450"/>
      <c r="AG30" s="237"/>
      <c r="AH30" s="236"/>
      <c r="AI30" s="238"/>
      <c r="AJ30" s="447" t="s">
        <v>230</v>
      </c>
      <c r="AK30" s="448"/>
      <c r="AL30" s="448"/>
      <c r="AM30" s="448"/>
      <c r="AN30" s="448"/>
      <c r="AO30" s="449">
        <f>SUM(AO27:AR29)</f>
        <v>-0.79999999999999982</v>
      </c>
      <c r="AP30" s="449"/>
      <c r="AQ30" s="449"/>
      <c r="AR30" s="449"/>
      <c r="AS30" s="450">
        <f>SUM(AS27:AV29)</f>
        <v>-31.75</v>
      </c>
      <c r="AT30" s="450"/>
      <c r="AU30" s="450"/>
      <c r="AV30" s="450"/>
      <c r="AW30" s="243"/>
      <c r="AX30" s="236"/>
      <c r="AY30" s="240"/>
      <c r="AZ30" s="447" t="s">
        <v>230</v>
      </c>
      <c r="BA30" s="448"/>
      <c r="BB30" s="448"/>
      <c r="BC30" s="448"/>
      <c r="BD30" s="448"/>
      <c r="BE30" s="449">
        <f>SUM(BE27:BH29)</f>
        <v>0.5</v>
      </c>
      <c r="BF30" s="449"/>
      <c r="BG30" s="449"/>
      <c r="BH30" s="449"/>
      <c r="BI30" s="450">
        <f>SUM(BI27:BL29)</f>
        <v>20.25</v>
      </c>
      <c r="BJ30" s="450"/>
      <c r="BK30" s="450"/>
      <c r="BL30" s="450"/>
      <c r="BM30" s="241"/>
      <c r="BN30" s="242"/>
      <c r="BO30" s="200"/>
      <c r="BQ30" s="213"/>
      <c r="BR30" s="221"/>
      <c r="BS30" s="221"/>
      <c r="BT30" s="222"/>
      <c r="BU30" s="222"/>
      <c r="BV30" s="245"/>
      <c r="BW30" s="245"/>
      <c r="BX30" s="245"/>
      <c r="BY30" s="245"/>
      <c r="CA30" s="245"/>
      <c r="CB30" s="245"/>
      <c r="CC30" s="245"/>
      <c r="CD30" s="245"/>
      <c r="CF30" s="245"/>
      <c r="CG30" s="245"/>
      <c r="CH30" s="245"/>
      <c r="CI30" s="245"/>
      <c r="CK30" s="245"/>
      <c r="CL30" s="245"/>
      <c r="CM30" s="245"/>
      <c r="CN30" s="245"/>
    </row>
    <row r="31" spans="2:92" ht="20.25" customHeight="1">
      <c r="B31" s="212"/>
      <c r="C31" s="233"/>
      <c r="D31" s="246"/>
      <c r="E31" s="246"/>
      <c r="F31" s="246"/>
      <c r="G31" s="246"/>
      <c r="H31" s="246"/>
      <c r="I31" s="247"/>
      <c r="J31" s="247"/>
      <c r="K31" s="247"/>
      <c r="L31" s="247"/>
      <c r="M31" s="247"/>
      <c r="N31" s="247"/>
      <c r="O31" s="247"/>
      <c r="P31" s="247"/>
      <c r="Q31" s="164"/>
      <c r="R31" s="164"/>
      <c r="S31" s="164"/>
      <c r="T31" s="246"/>
      <c r="U31" s="246"/>
      <c r="V31" s="246"/>
      <c r="W31" s="246"/>
      <c r="X31" s="246"/>
      <c r="Y31" s="247"/>
      <c r="Z31" s="247"/>
      <c r="AA31" s="247"/>
      <c r="AB31" s="247"/>
      <c r="AC31" s="247"/>
      <c r="AD31" s="247"/>
      <c r="AE31" s="247"/>
      <c r="AF31" s="247"/>
      <c r="AG31" s="248"/>
      <c r="AH31" s="164"/>
      <c r="AI31" s="249"/>
      <c r="AJ31" s="246"/>
      <c r="AK31" s="246"/>
      <c r="AL31" s="246"/>
      <c r="AM31" s="246"/>
      <c r="AN31" s="246"/>
      <c r="AO31" s="247"/>
      <c r="AP31" s="247"/>
      <c r="AQ31" s="247"/>
      <c r="AR31" s="247"/>
      <c r="AS31" s="247"/>
      <c r="AT31" s="247"/>
      <c r="AU31" s="247"/>
      <c r="AV31" s="247"/>
      <c r="AW31" s="199"/>
      <c r="AX31" s="164"/>
      <c r="AY31" s="181"/>
      <c r="AZ31" s="246"/>
      <c r="BA31" s="246"/>
      <c r="BB31" s="246"/>
      <c r="BC31" s="246"/>
      <c r="BD31" s="246"/>
      <c r="BE31" s="247"/>
      <c r="BF31" s="247"/>
      <c r="BG31" s="247"/>
      <c r="BH31" s="247"/>
      <c r="BI31" s="247"/>
      <c r="BJ31" s="247"/>
      <c r="BK31" s="247"/>
      <c r="BL31" s="247"/>
      <c r="BM31" s="241"/>
      <c r="BN31" s="242"/>
      <c r="BO31" s="200"/>
      <c r="BQ31" s="213"/>
      <c r="BR31" s="221"/>
      <c r="BS31" s="221"/>
      <c r="BT31" s="222"/>
      <c r="BU31" s="222"/>
      <c r="BX31" s="200"/>
    </row>
    <row r="32" spans="2:92" ht="20.25" customHeight="1">
      <c r="B32" s="212"/>
      <c r="C32" s="233"/>
      <c r="D32" s="246"/>
      <c r="E32" s="246"/>
      <c r="F32" s="246"/>
      <c r="G32" s="246"/>
      <c r="H32" s="246"/>
      <c r="I32" s="247"/>
      <c r="J32" s="247"/>
      <c r="K32" s="451" t="s">
        <v>231</v>
      </c>
      <c r="L32" s="452"/>
      <c r="M32" s="452"/>
      <c r="N32" s="454" t="str">
        <f>IF(OR($BE$10&gt;0,),IF(AND(OR($D$6="○",$D$7="○"),$I$30&gt;=0),"可",IF(AND(OR($D$6="○",$D$7="○"),$I$30&lt;0),"不可","")),"")</f>
        <v>可</v>
      </c>
      <c r="O32" s="455"/>
      <c r="P32" s="456"/>
      <c r="Q32" s="164"/>
      <c r="R32" s="164"/>
      <c r="S32" s="164"/>
      <c r="T32" s="246"/>
      <c r="U32" s="246"/>
      <c r="V32" s="246"/>
      <c r="W32" s="246"/>
      <c r="X32" s="246"/>
      <c r="Y32" s="247"/>
      <c r="Z32" s="247"/>
      <c r="AA32" s="451" t="s">
        <v>232</v>
      </c>
      <c r="AB32" s="452"/>
      <c r="AC32" s="453"/>
      <c r="AD32" s="454" t="str">
        <f>IF(OR($BE$10&gt;0,),IF(AND(OR($D$6="○",$D$7="○"),$Y$30&gt;=0),"可",IF(AND(OR($D$6="○",$D$7="○"),$Y$30&lt;0),"不可","")),"")</f>
        <v>可</v>
      </c>
      <c r="AE32" s="455"/>
      <c r="AF32" s="456"/>
      <c r="AG32" s="248"/>
      <c r="AH32" s="164"/>
      <c r="AI32" s="249"/>
      <c r="AJ32" s="246"/>
      <c r="AK32" s="246"/>
      <c r="AL32" s="246"/>
      <c r="AM32" s="246"/>
      <c r="AN32" s="246"/>
      <c r="AO32" s="247"/>
      <c r="AP32" s="247"/>
      <c r="AQ32" s="451" t="s">
        <v>233</v>
      </c>
      <c r="AR32" s="452"/>
      <c r="AS32" s="453"/>
      <c r="AT32" s="454" t="str">
        <f>IF(OR($BE$10&gt;0,),IF(AND(OR($D$8="○"),$AO$30&gt;=0),"可",IF(AND(OR($D$8="○"),$AO$30&lt;0),"不可","")),"")</f>
        <v/>
      </c>
      <c r="AU32" s="455"/>
      <c r="AV32" s="456"/>
      <c r="AW32" s="199"/>
      <c r="AX32" s="164"/>
      <c r="AY32" s="181"/>
      <c r="AZ32" s="246"/>
      <c r="BA32" s="246"/>
      <c r="BB32" s="246"/>
      <c r="BC32" s="246"/>
      <c r="BD32" s="246"/>
      <c r="BE32" s="247"/>
      <c r="BF32" s="247"/>
      <c r="BG32" s="451" t="s">
        <v>234</v>
      </c>
      <c r="BH32" s="452"/>
      <c r="BI32" s="453"/>
      <c r="BJ32" s="454" t="str">
        <f>IF(OR($BE$10&gt;0,),IF(AND(OR($D$8="○"),$BE$30&gt;=0),"可",IF(AND(OR($D$8="○"),$BE$30&lt;0),"不可","")),"")</f>
        <v/>
      </c>
      <c r="BK32" s="455"/>
      <c r="BL32" s="456"/>
      <c r="BM32" s="241"/>
      <c r="BN32" s="242"/>
      <c r="BO32" s="200"/>
      <c r="BQ32" s="213"/>
      <c r="BR32" s="221"/>
      <c r="BS32" s="221"/>
      <c r="BT32" s="222"/>
      <c r="BU32" s="222"/>
      <c r="BX32" s="200"/>
    </row>
    <row r="33" spans="2:96" ht="20.25" customHeight="1">
      <c r="B33" s="212"/>
      <c r="C33" s="250"/>
      <c r="D33" s="251"/>
      <c r="E33" s="251"/>
      <c r="F33" s="251"/>
      <c r="G33" s="251"/>
      <c r="H33" s="251"/>
      <c r="I33" s="252"/>
      <c r="J33" s="252"/>
      <c r="K33" s="252"/>
      <c r="L33" s="252"/>
      <c r="M33" s="252"/>
      <c r="N33" s="252"/>
      <c r="O33" s="252"/>
      <c r="P33" s="252"/>
      <c r="Q33" s="253"/>
      <c r="R33" s="253"/>
      <c r="S33" s="253"/>
      <c r="T33" s="251"/>
      <c r="U33" s="251"/>
      <c r="V33" s="251"/>
      <c r="W33" s="251"/>
      <c r="X33" s="251"/>
      <c r="Y33" s="252"/>
      <c r="Z33" s="252"/>
      <c r="AA33" s="252"/>
      <c r="AB33" s="252"/>
      <c r="AC33" s="252"/>
      <c r="AD33" s="252"/>
      <c r="AE33" s="252"/>
      <c r="AF33" s="252"/>
      <c r="AG33" s="254"/>
      <c r="AH33" s="164"/>
      <c r="AI33" s="255"/>
      <c r="AJ33" s="251"/>
      <c r="AK33" s="251"/>
      <c r="AL33" s="251"/>
      <c r="AM33" s="251"/>
      <c r="AN33" s="251"/>
      <c r="AO33" s="252"/>
      <c r="AP33" s="252"/>
      <c r="AQ33" s="252"/>
      <c r="AR33" s="252"/>
      <c r="AS33" s="252"/>
      <c r="AT33" s="252"/>
      <c r="AU33" s="252"/>
      <c r="AV33" s="252"/>
      <c r="AW33" s="256"/>
      <c r="AX33" s="253"/>
      <c r="AY33" s="257"/>
      <c r="AZ33" s="251"/>
      <c r="BA33" s="251"/>
      <c r="BB33" s="251"/>
      <c r="BC33" s="251"/>
      <c r="BD33" s="251"/>
      <c r="BE33" s="252"/>
      <c r="BF33" s="252"/>
      <c r="BG33" s="252"/>
      <c r="BH33" s="252"/>
      <c r="BI33" s="252"/>
      <c r="BJ33" s="252"/>
      <c r="BK33" s="252"/>
      <c r="BL33" s="252"/>
      <c r="BM33" s="258"/>
      <c r="BN33" s="242"/>
      <c r="BO33" s="200"/>
      <c r="BQ33" s="213"/>
      <c r="BR33" s="221"/>
      <c r="BS33" s="221"/>
      <c r="BT33" s="222"/>
      <c r="BU33" s="222"/>
      <c r="BX33" s="200"/>
    </row>
    <row r="34" spans="2:96" ht="20.25" customHeight="1" thickBot="1">
      <c r="B34" s="259"/>
      <c r="C34" s="260"/>
      <c r="D34" s="261"/>
      <c r="E34" s="261"/>
      <c r="F34" s="261"/>
      <c r="G34" s="261"/>
      <c r="H34" s="261"/>
      <c r="I34" s="262"/>
      <c r="J34" s="262"/>
      <c r="K34" s="262"/>
      <c r="L34" s="262"/>
      <c r="M34" s="262"/>
      <c r="N34" s="262"/>
      <c r="O34" s="262"/>
      <c r="P34" s="262"/>
      <c r="Q34" s="263"/>
      <c r="R34" s="263"/>
      <c r="S34" s="263"/>
      <c r="T34" s="261"/>
      <c r="U34" s="261"/>
      <c r="V34" s="261"/>
      <c r="W34" s="261"/>
      <c r="X34" s="261"/>
      <c r="Y34" s="262"/>
      <c r="Z34" s="262"/>
      <c r="AA34" s="262"/>
      <c r="AB34" s="262"/>
      <c r="AC34" s="262"/>
      <c r="AD34" s="262"/>
      <c r="AE34" s="262"/>
      <c r="AF34" s="262"/>
      <c r="AG34" s="263"/>
      <c r="AH34" s="263"/>
      <c r="AI34" s="263"/>
      <c r="AJ34" s="261"/>
      <c r="AK34" s="261"/>
      <c r="AL34" s="261"/>
      <c r="AM34" s="261"/>
      <c r="AN34" s="261"/>
      <c r="AO34" s="262"/>
      <c r="AP34" s="262"/>
      <c r="AQ34" s="262"/>
      <c r="AR34" s="262"/>
      <c r="AS34" s="262"/>
      <c r="AT34" s="262"/>
      <c r="AU34" s="262"/>
      <c r="AV34" s="262"/>
      <c r="AW34" s="264"/>
      <c r="AX34" s="263"/>
      <c r="AY34" s="265"/>
      <c r="AZ34" s="261"/>
      <c r="BA34" s="261"/>
      <c r="BB34" s="261"/>
      <c r="BC34" s="261"/>
      <c r="BD34" s="261"/>
      <c r="BE34" s="262"/>
      <c r="BF34" s="262"/>
      <c r="BG34" s="262"/>
      <c r="BH34" s="262"/>
      <c r="BI34" s="262"/>
      <c r="BJ34" s="262"/>
      <c r="BK34" s="262"/>
      <c r="BL34" s="262"/>
      <c r="BM34" s="266"/>
      <c r="BN34" s="267"/>
      <c r="BO34" s="175"/>
      <c r="BQ34" s="213"/>
      <c r="BR34" s="221"/>
      <c r="BS34" s="221"/>
      <c r="BT34" s="222"/>
      <c r="BU34" s="222"/>
      <c r="BX34" s="200"/>
    </row>
    <row r="35" spans="2:96" ht="21" customHeight="1" thickBot="1">
      <c r="B35" s="169" t="s">
        <v>235</v>
      </c>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14"/>
      <c r="BB35" s="225"/>
      <c r="BC35" s="214"/>
      <c r="BD35" s="214"/>
      <c r="BE35" s="225"/>
      <c r="BF35" s="214"/>
      <c r="BG35" s="225"/>
      <c r="BH35" s="225"/>
      <c r="BI35" s="225"/>
      <c r="BJ35" s="225"/>
      <c r="BK35" s="225"/>
      <c r="BL35" s="225"/>
      <c r="BM35" s="225"/>
      <c r="BN35" s="225"/>
      <c r="BO35" s="175"/>
      <c r="BQ35" s="213"/>
      <c r="BR35" s="221"/>
      <c r="BS35" s="221"/>
      <c r="BT35" s="222"/>
      <c r="BU35" s="222"/>
    </row>
    <row r="36" spans="2:96" ht="32.25" customHeight="1" thickBot="1">
      <c r="B36" s="457"/>
      <c r="C36" s="268"/>
      <c r="D36" s="459" t="s">
        <v>236</v>
      </c>
      <c r="E36" s="459"/>
      <c r="F36" s="459"/>
      <c r="G36" s="459"/>
      <c r="H36" s="459"/>
      <c r="I36" s="460"/>
      <c r="J36" s="462" t="s">
        <v>237</v>
      </c>
      <c r="K36" s="463"/>
      <c r="L36" s="463"/>
      <c r="M36" s="463"/>
      <c r="N36" s="463"/>
      <c r="O36" s="464"/>
      <c r="P36" s="468" t="s">
        <v>238</v>
      </c>
      <c r="Q36" s="459"/>
      <c r="R36" s="459"/>
      <c r="S36" s="459"/>
      <c r="T36" s="459"/>
      <c r="U36" s="459"/>
      <c r="V36" s="469"/>
      <c r="W36" s="473" t="s">
        <v>239</v>
      </c>
      <c r="X36" s="474"/>
      <c r="Y36" s="474"/>
      <c r="Z36" s="474"/>
      <c r="AA36" s="474"/>
      <c r="AB36" s="474"/>
      <c r="AC36" s="475"/>
      <c r="AD36" s="473" t="s">
        <v>240</v>
      </c>
      <c r="AE36" s="474"/>
      <c r="AF36" s="474"/>
      <c r="AG36" s="474"/>
      <c r="AH36" s="474"/>
      <c r="AI36" s="474"/>
      <c r="AJ36" s="475"/>
      <c r="AK36" s="473" t="s">
        <v>241</v>
      </c>
      <c r="AL36" s="474"/>
      <c r="AM36" s="474"/>
      <c r="AN36" s="474"/>
      <c r="AO36" s="474"/>
      <c r="AP36" s="474"/>
      <c r="AQ36" s="475"/>
      <c r="AR36" s="457" t="s">
        <v>242</v>
      </c>
      <c r="AS36" s="459"/>
      <c r="AT36" s="459"/>
      <c r="AU36" s="459"/>
      <c r="AV36" s="459"/>
      <c r="AW36" s="459"/>
      <c r="AX36" s="469"/>
      <c r="AY36" s="463" t="s">
        <v>243</v>
      </c>
      <c r="AZ36" s="463"/>
      <c r="BA36" s="464"/>
      <c r="BB36" s="462" t="s">
        <v>244</v>
      </c>
      <c r="BC36" s="463"/>
      <c r="BD36" s="464"/>
      <c r="BE36" s="462" t="s">
        <v>245</v>
      </c>
      <c r="BF36" s="463"/>
      <c r="BG36" s="463"/>
      <c r="BH36" s="462" t="s">
        <v>246</v>
      </c>
      <c r="BI36" s="463"/>
      <c r="BJ36" s="463"/>
      <c r="BK36" s="468" t="s">
        <v>247</v>
      </c>
      <c r="BL36" s="459"/>
      <c r="BM36" s="459"/>
      <c r="BN36" s="469"/>
      <c r="BQ36" s="213"/>
      <c r="BR36" s="221"/>
      <c r="BS36" s="221"/>
      <c r="BT36" s="222"/>
      <c r="BU36" s="222"/>
    </row>
    <row r="37" spans="2:96" ht="32.25" customHeight="1" thickBot="1">
      <c r="B37" s="458"/>
      <c r="C37" s="269"/>
      <c r="D37" s="358"/>
      <c r="E37" s="358"/>
      <c r="F37" s="358"/>
      <c r="G37" s="358"/>
      <c r="H37" s="358"/>
      <c r="I37" s="461"/>
      <c r="J37" s="465"/>
      <c r="K37" s="466"/>
      <c r="L37" s="466"/>
      <c r="M37" s="466"/>
      <c r="N37" s="466"/>
      <c r="O37" s="467"/>
      <c r="P37" s="470"/>
      <c r="Q37" s="471"/>
      <c r="R37" s="471"/>
      <c r="S37" s="471"/>
      <c r="T37" s="471"/>
      <c r="U37" s="471"/>
      <c r="V37" s="472"/>
      <c r="W37" s="271" t="s">
        <v>248</v>
      </c>
      <c r="X37" s="272" t="s">
        <v>249</v>
      </c>
      <c r="Y37" s="272" t="s">
        <v>250</v>
      </c>
      <c r="Z37" s="272" t="s">
        <v>251</v>
      </c>
      <c r="AA37" s="272" t="s">
        <v>252</v>
      </c>
      <c r="AB37" s="272" t="s">
        <v>253</v>
      </c>
      <c r="AC37" s="273" t="s">
        <v>254</v>
      </c>
      <c r="AD37" s="271" t="s">
        <v>248</v>
      </c>
      <c r="AE37" s="272" t="s">
        <v>249</v>
      </c>
      <c r="AF37" s="272" t="s">
        <v>250</v>
      </c>
      <c r="AG37" s="272" t="s">
        <v>251</v>
      </c>
      <c r="AH37" s="272" t="s">
        <v>252</v>
      </c>
      <c r="AI37" s="272" t="s">
        <v>253</v>
      </c>
      <c r="AJ37" s="273" t="s">
        <v>254</v>
      </c>
      <c r="AK37" s="271" t="s">
        <v>248</v>
      </c>
      <c r="AL37" s="272" t="s">
        <v>249</v>
      </c>
      <c r="AM37" s="272" t="s">
        <v>250</v>
      </c>
      <c r="AN37" s="272" t="s">
        <v>251</v>
      </c>
      <c r="AO37" s="272" t="s">
        <v>252</v>
      </c>
      <c r="AP37" s="272" t="s">
        <v>253</v>
      </c>
      <c r="AQ37" s="273" t="s">
        <v>254</v>
      </c>
      <c r="AR37" s="274" t="s">
        <v>248</v>
      </c>
      <c r="AS37" s="275" t="s">
        <v>249</v>
      </c>
      <c r="AT37" s="275" t="s">
        <v>250</v>
      </c>
      <c r="AU37" s="275" t="s">
        <v>251</v>
      </c>
      <c r="AV37" s="275" t="s">
        <v>252</v>
      </c>
      <c r="AW37" s="275" t="s">
        <v>253</v>
      </c>
      <c r="AX37" s="276" t="s">
        <v>254</v>
      </c>
      <c r="AY37" s="466"/>
      <c r="AZ37" s="466"/>
      <c r="BA37" s="467"/>
      <c r="BB37" s="465"/>
      <c r="BC37" s="466"/>
      <c r="BD37" s="467"/>
      <c r="BE37" s="465"/>
      <c r="BF37" s="466"/>
      <c r="BG37" s="466"/>
      <c r="BH37" s="465"/>
      <c r="BI37" s="466"/>
      <c r="BJ37" s="466"/>
      <c r="BK37" s="476"/>
      <c r="BL37" s="358"/>
      <c r="BM37" s="358"/>
      <c r="BN37" s="477"/>
      <c r="BQ37" s="213"/>
      <c r="BR37" s="221"/>
      <c r="BS37" s="221"/>
      <c r="BT37" s="222"/>
      <c r="BU37" s="222"/>
    </row>
    <row r="38" spans="2:96" ht="21" customHeight="1" thickBot="1">
      <c r="B38" s="478" t="s">
        <v>255</v>
      </c>
      <c r="C38" s="277"/>
      <c r="D38" s="481" t="s">
        <v>287</v>
      </c>
      <c r="E38" s="481"/>
      <c r="F38" s="481"/>
      <c r="G38" s="481"/>
      <c r="H38" s="481"/>
      <c r="I38" s="482"/>
      <c r="J38" s="483"/>
      <c r="K38" s="481"/>
      <c r="L38" s="482"/>
      <c r="M38" s="483"/>
      <c r="N38" s="481"/>
      <c r="O38" s="482"/>
      <c r="P38" s="484"/>
      <c r="Q38" s="485"/>
      <c r="R38" s="485"/>
      <c r="S38" s="485"/>
      <c r="T38" s="485"/>
      <c r="U38" s="485"/>
      <c r="V38" s="486"/>
      <c r="W38" s="278">
        <v>4</v>
      </c>
      <c r="X38" s="279">
        <v>4</v>
      </c>
      <c r="Y38" s="279">
        <v>4</v>
      </c>
      <c r="Z38" s="279">
        <v>4</v>
      </c>
      <c r="AA38" s="279">
        <v>4</v>
      </c>
      <c r="AB38" s="279"/>
      <c r="AC38" s="280"/>
      <c r="AD38" s="278">
        <v>4</v>
      </c>
      <c r="AE38" s="279">
        <v>4</v>
      </c>
      <c r="AF38" s="279">
        <v>4</v>
      </c>
      <c r="AG38" s="279">
        <v>4</v>
      </c>
      <c r="AH38" s="279">
        <v>4</v>
      </c>
      <c r="AI38" s="279"/>
      <c r="AJ38" s="280"/>
      <c r="AK38" s="278">
        <v>4</v>
      </c>
      <c r="AL38" s="279">
        <v>4</v>
      </c>
      <c r="AM38" s="279">
        <v>4</v>
      </c>
      <c r="AN38" s="279">
        <v>4</v>
      </c>
      <c r="AO38" s="279">
        <v>4</v>
      </c>
      <c r="AP38" s="279"/>
      <c r="AQ38" s="280"/>
      <c r="AR38" s="278">
        <v>4</v>
      </c>
      <c r="AS38" s="279">
        <v>4</v>
      </c>
      <c r="AT38" s="279">
        <v>4</v>
      </c>
      <c r="AU38" s="279">
        <v>4</v>
      </c>
      <c r="AV38" s="279">
        <v>4</v>
      </c>
      <c r="AW38" s="279"/>
      <c r="AX38" s="280"/>
      <c r="AY38" s="487">
        <f t="shared" ref="AY38:AY58" si="0">SUM(W38:AX38)</f>
        <v>80</v>
      </c>
      <c r="AZ38" s="487"/>
      <c r="BA38" s="488"/>
      <c r="BB38" s="489">
        <f t="shared" ref="BB38:BB58" si="1">AY38/4</f>
        <v>20</v>
      </c>
      <c r="BC38" s="490"/>
      <c r="BD38" s="491"/>
      <c r="BE38" s="492"/>
      <c r="BF38" s="493"/>
      <c r="BG38" s="493"/>
      <c r="BH38" s="492"/>
      <c r="BI38" s="493"/>
      <c r="BJ38" s="493"/>
      <c r="BK38" s="494"/>
      <c r="BL38" s="495"/>
      <c r="BM38" s="495"/>
      <c r="BN38" s="496"/>
      <c r="BQ38" s="213"/>
      <c r="BR38" s="221"/>
      <c r="BS38" s="221"/>
      <c r="BT38" s="222"/>
      <c r="BU38" s="222"/>
    </row>
    <row r="39" spans="2:96" ht="21" customHeight="1">
      <c r="B39" s="479"/>
      <c r="C39" s="497" t="s">
        <v>256</v>
      </c>
      <c r="D39" s="499" t="s">
        <v>288</v>
      </c>
      <c r="E39" s="499"/>
      <c r="F39" s="499"/>
      <c r="G39" s="499"/>
      <c r="H39" s="499"/>
      <c r="I39" s="500"/>
      <c r="J39" s="501"/>
      <c r="K39" s="499"/>
      <c r="L39" s="500"/>
      <c r="M39" s="501"/>
      <c r="N39" s="499"/>
      <c r="O39" s="500"/>
      <c r="P39" s="502"/>
      <c r="Q39" s="503"/>
      <c r="R39" s="503"/>
      <c r="S39" s="503"/>
      <c r="T39" s="503"/>
      <c r="U39" s="503"/>
      <c r="V39" s="504"/>
      <c r="W39" s="281">
        <v>8</v>
      </c>
      <c r="X39" s="282">
        <v>8</v>
      </c>
      <c r="Y39" s="282">
        <v>8</v>
      </c>
      <c r="Z39" s="282">
        <v>8</v>
      </c>
      <c r="AA39" s="282">
        <v>8</v>
      </c>
      <c r="AB39" s="282"/>
      <c r="AC39" s="283"/>
      <c r="AD39" s="281">
        <v>8</v>
      </c>
      <c r="AE39" s="282">
        <v>8</v>
      </c>
      <c r="AF39" s="282">
        <v>8</v>
      </c>
      <c r="AG39" s="282">
        <v>8</v>
      </c>
      <c r="AH39" s="282">
        <v>8</v>
      </c>
      <c r="AI39" s="282"/>
      <c r="AJ39" s="283"/>
      <c r="AK39" s="281">
        <v>8</v>
      </c>
      <c r="AL39" s="282">
        <v>8</v>
      </c>
      <c r="AM39" s="282">
        <v>8</v>
      </c>
      <c r="AN39" s="282">
        <v>8</v>
      </c>
      <c r="AO39" s="282">
        <v>8</v>
      </c>
      <c r="AP39" s="282"/>
      <c r="AQ39" s="283"/>
      <c r="AR39" s="281">
        <v>8</v>
      </c>
      <c r="AS39" s="282">
        <v>8</v>
      </c>
      <c r="AT39" s="282">
        <v>8</v>
      </c>
      <c r="AU39" s="282">
        <v>8</v>
      </c>
      <c r="AV39" s="282">
        <v>8</v>
      </c>
      <c r="AW39" s="282"/>
      <c r="AX39" s="283"/>
      <c r="AY39" s="505">
        <f t="shared" si="0"/>
        <v>160</v>
      </c>
      <c r="AZ39" s="505"/>
      <c r="BA39" s="506"/>
      <c r="BB39" s="507">
        <f t="shared" si="1"/>
        <v>40</v>
      </c>
      <c r="BC39" s="508"/>
      <c r="BD39" s="509"/>
      <c r="BE39" s="510"/>
      <c r="BF39" s="511"/>
      <c r="BG39" s="512"/>
      <c r="BH39" s="510"/>
      <c r="BI39" s="511"/>
      <c r="BJ39" s="512"/>
      <c r="BK39" s="513"/>
      <c r="BL39" s="514"/>
      <c r="BM39" s="514"/>
      <c r="BN39" s="515"/>
      <c r="BO39" s="284"/>
    </row>
    <row r="40" spans="2:96" ht="21" customHeight="1">
      <c r="B40" s="479"/>
      <c r="C40" s="498"/>
      <c r="D40" s="516" t="s">
        <v>288</v>
      </c>
      <c r="E40" s="516"/>
      <c r="F40" s="516"/>
      <c r="G40" s="516"/>
      <c r="H40" s="516"/>
      <c r="I40" s="517"/>
      <c r="J40" s="518"/>
      <c r="K40" s="516"/>
      <c r="L40" s="517"/>
      <c r="M40" s="518"/>
      <c r="N40" s="516"/>
      <c r="O40" s="517"/>
      <c r="P40" s="519"/>
      <c r="Q40" s="520"/>
      <c r="R40" s="520"/>
      <c r="S40" s="520"/>
      <c r="T40" s="520"/>
      <c r="U40" s="520"/>
      <c r="V40" s="521"/>
      <c r="W40" s="285"/>
      <c r="X40" s="286"/>
      <c r="Y40" s="286"/>
      <c r="Z40" s="286"/>
      <c r="AA40" s="286"/>
      <c r="AB40" s="286"/>
      <c r="AC40" s="287"/>
      <c r="AD40" s="285"/>
      <c r="AE40" s="286"/>
      <c r="AF40" s="286"/>
      <c r="AG40" s="286"/>
      <c r="AH40" s="286"/>
      <c r="AI40" s="286"/>
      <c r="AJ40" s="287"/>
      <c r="AK40" s="285"/>
      <c r="AL40" s="286"/>
      <c r="AM40" s="286"/>
      <c r="AN40" s="286"/>
      <c r="AO40" s="286"/>
      <c r="AP40" s="286"/>
      <c r="AQ40" s="287"/>
      <c r="AR40" s="285"/>
      <c r="AS40" s="286"/>
      <c r="AT40" s="286"/>
      <c r="AU40" s="286"/>
      <c r="AV40" s="286"/>
      <c r="AW40" s="286"/>
      <c r="AX40" s="287"/>
      <c r="AY40" s="522">
        <f t="shared" si="0"/>
        <v>0</v>
      </c>
      <c r="AZ40" s="522"/>
      <c r="BA40" s="523"/>
      <c r="BB40" s="524">
        <f t="shared" si="1"/>
        <v>0</v>
      </c>
      <c r="BC40" s="525"/>
      <c r="BD40" s="526"/>
      <c r="BE40" s="527"/>
      <c r="BF40" s="528"/>
      <c r="BG40" s="529"/>
      <c r="BH40" s="527"/>
      <c r="BI40" s="528"/>
      <c r="BJ40" s="529"/>
      <c r="BK40" s="363"/>
      <c r="BL40" s="364"/>
      <c r="BM40" s="364"/>
      <c r="BN40" s="530"/>
      <c r="BO40" s="284"/>
    </row>
    <row r="41" spans="2:96" ht="21" customHeight="1">
      <c r="B41" s="479"/>
      <c r="C41" s="498"/>
      <c r="D41" s="516"/>
      <c r="E41" s="516"/>
      <c r="F41" s="516"/>
      <c r="G41" s="516"/>
      <c r="H41" s="516"/>
      <c r="I41" s="517"/>
      <c r="J41" s="518"/>
      <c r="K41" s="516"/>
      <c r="L41" s="517"/>
      <c r="M41" s="518"/>
      <c r="N41" s="516"/>
      <c r="O41" s="517"/>
      <c r="P41" s="519"/>
      <c r="Q41" s="520"/>
      <c r="R41" s="520"/>
      <c r="S41" s="520"/>
      <c r="T41" s="520"/>
      <c r="U41" s="520"/>
      <c r="V41" s="521"/>
      <c r="W41" s="285"/>
      <c r="X41" s="286"/>
      <c r="Y41" s="286"/>
      <c r="Z41" s="286"/>
      <c r="AA41" s="286"/>
      <c r="AB41" s="286"/>
      <c r="AC41" s="287"/>
      <c r="AD41" s="285"/>
      <c r="AE41" s="286"/>
      <c r="AF41" s="286"/>
      <c r="AG41" s="286"/>
      <c r="AH41" s="286"/>
      <c r="AI41" s="286"/>
      <c r="AJ41" s="287"/>
      <c r="AK41" s="285"/>
      <c r="AL41" s="286"/>
      <c r="AM41" s="286"/>
      <c r="AN41" s="286"/>
      <c r="AO41" s="286"/>
      <c r="AP41" s="286"/>
      <c r="AQ41" s="287"/>
      <c r="AR41" s="285"/>
      <c r="AS41" s="286"/>
      <c r="AT41" s="286"/>
      <c r="AU41" s="286"/>
      <c r="AV41" s="286"/>
      <c r="AW41" s="286"/>
      <c r="AX41" s="287"/>
      <c r="AY41" s="522">
        <f t="shared" si="0"/>
        <v>0</v>
      </c>
      <c r="AZ41" s="522"/>
      <c r="BA41" s="523"/>
      <c r="BB41" s="524">
        <f t="shared" si="1"/>
        <v>0</v>
      </c>
      <c r="BC41" s="525"/>
      <c r="BD41" s="526"/>
      <c r="BE41" s="527"/>
      <c r="BF41" s="528"/>
      <c r="BG41" s="529"/>
      <c r="BH41" s="527"/>
      <c r="BI41" s="528"/>
      <c r="BJ41" s="529"/>
      <c r="BK41" s="363"/>
      <c r="BL41" s="364"/>
      <c r="BM41" s="364"/>
      <c r="BN41" s="530"/>
      <c r="BO41" s="284"/>
    </row>
    <row r="42" spans="2:96" ht="21" customHeight="1">
      <c r="B42" s="479"/>
      <c r="C42" s="498"/>
      <c r="D42" s="516"/>
      <c r="E42" s="516"/>
      <c r="F42" s="516"/>
      <c r="G42" s="516"/>
      <c r="H42" s="516"/>
      <c r="I42" s="517"/>
      <c r="J42" s="518"/>
      <c r="K42" s="516"/>
      <c r="L42" s="517"/>
      <c r="M42" s="518"/>
      <c r="N42" s="516"/>
      <c r="O42" s="517"/>
      <c r="P42" s="519"/>
      <c r="Q42" s="520"/>
      <c r="R42" s="520"/>
      <c r="S42" s="520"/>
      <c r="T42" s="520"/>
      <c r="U42" s="520"/>
      <c r="V42" s="521"/>
      <c r="W42" s="285"/>
      <c r="X42" s="286"/>
      <c r="Y42" s="286"/>
      <c r="Z42" s="286"/>
      <c r="AA42" s="286"/>
      <c r="AB42" s="286"/>
      <c r="AC42" s="287"/>
      <c r="AD42" s="285"/>
      <c r="AE42" s="286"/>
      <c r="AF42" s="286"/>
      <c r="AG42" s="286"/>
      <c r="AH42" s="286"/>
      <c r="AI42" s="286"/>
      <c r="AJ42" s="287"/>
      <c r="AK42" s="285"/>
      <c r="AL42" s="286"/>
      <c r="AM42" s="286"/>
      <c r="AN42" s="286"/>
      <c r="AO42" s="286"/>
      <c r="AP42" s="286"/>
      <c r="AQ42" s="287"/>
      <c r="AR42" s="285"/>
      <c r="AS42" s="286"/>
      <c r="AT42" s="286"/>
      <c r="AU42" s="286"/>
      <c r="AV42" s="286"/>
      <c r="AW42" s="286"/>
      <c r="AX42" s="287"/>
      <c r="AY42" s="522">
        <f t="shared" si="0"/>
        <v>0</v>
      </c>
      <c r="AZ42" s="522"/>
      <c r="BA42" s="523"/>
      <c r="BB42" s="524">
        <f t="shared" si="1"/>
        <v>0</v>
      </c>
      <c r="BC42" s="525"/>
      <c r="BD42" s="526"/>
      <c r="BE42" s="527"/>
      <c r="BF42" s="528"/>
      <c r="BG42" s="529"/>
      <c r="BH42" s="527"/>
      <c r="BI42" s="528"/>
      <c r="BJ42" s="529"/>
      <c r="BK42" s="363"/>
      <c r="BL42" s="364"/>
      <c r="BM42" s="364"/>
      <c r="BN42" s="530"/>
      <c r="BO42" s="284"/>
      <c r="CC42" s="288"/>
      <c r="CD42" s="152"/>
      <c r="CE42" s="152"/>
      <c r="CF42" s="152"/>
      <c r="CG42" s="152"/>
      <c r="CH42" s="152"/>
      <c r="CI42" s="152"/>
      <c r="CJ42" s="152"/>
      <c r="CK42" s="152"/>
      <c r="CL42" s="152"/>
      <c r="CM42" s="152"/>
      <c r="CN42" s="152"/>
      <c r="CO42" s="152"/>
      <c r="CP42" s="152"/>
      <c r="CQ42" s="152"/>
      <c r="CR42" s="152"/>
    </row>
    <row r="43" spans="2:96" ht="21" customHeight="1" thickBot="1">
      <c r="B43" s="479"/>
      <c r="C43" s="498"/>
      <c r="D43" s="531"/>
      <c r="E43" s="531"/>
      <c r="F43" s="531"/>
      <c r="G43" s="531"/>
      <c r="H43" s="531"/>
      <c r="I43" s="532"/>
      <c r="J43" s="533"/>
      <c r="K43" s="531"/>
      <c r="L43" s="532"/>
      <c r="M43" s="533"/>
      <c r="N43" s="531"/>
      <c r="O43" s="532"/>
      <c r="P43" s="519"/>
      <c r="Q43" s="520"/>
      <c r="R43" s="520"/>
      <c r="S43" s="520"/>
      <c r="T43" s="520"/>
      <c r="U43" s="520"/>
      <c r="V43" s="521"/>
      <c r="W43" s="289"/>
      <c r="X43" s="290"/>
      <c r="Y43" s="290"/>
      <c r="Z43" s="290"/>
      <c r="AA43" s="290"/>
      <c r="AB43" s="290"/>
      <c r="AC43" s="291"/>
      <c r="AD43" s="289"/>
      <c r="AE43" s="290"/>
      <c r="AF43" s="290"/>
      <c r="AG43" s="290"/>
      <c r="AH43" s="290"/>
      <c r="AI43" s="290"/>
      <c r="AJ43" s="291"/>
      <c r="AK43" s="289"/>
      <c r="AL43" s="290"/>
      <c r="AM43" s="290"/>
      <c r="AN43" s="290"/>
      <c r="AO43" s="290"/>
      <c r="AP43" s="290"/>
      <c r="AQ43" s="291"/>
      <c r="AR43" s="289"/>
      <c r="AS43" s="290"/>
      <c r="AT43" s="290"/>
      <c r="AU43" s="290"/>
      <c r="AV43" s="290"/>
      <c r="AW43" s="290"/>
      <c r="AX43" s="291"/>
      <c r="AY43" s="534">
        <f t="shared" si="0"/>
        <v>0</v>
      </c>
      <c r="AZ43" s="534"/>
      <c r="BA43" s="535"/>
      <c r="BB43" s="536">
        <f t="shared" si="1"/>
        <v>0</v>
      </c>
      <c r="BC43" s="537"/>
      <c r="BD43" s="538"/>
      <c r="BE43" s="539"/>
      <c r="BF43" s="540"/>
      <c r="BG43" s="541"/>
      <c r="BH43" s="539"/>
      <c r="BI43" s="540"/>
      <c r="BJ43" s="541"/>
      <c r="BK43" s="370"/>
      <c r="BL43" s="371"/>
      <c r="BM43" s="371"/>
      <c r="BN43" s="542"/>
      <c r="BO43" s="284"/>
      <c r="CC43" s="152"/>
      <c r="CD43" s="152"/>
      <c r="CE43" s="543"/>
      <c r="CF43" s="543"/>
      <c r="CG43" s="543"/>
      <c r="CH43" s="543"/>
      <c r="CI43" s="543"/>
      <c r="CJ43" s="543"/>
      <c r="CK43" s="544"/>
      <c r="CL43" s="544"/>
      <c r="CM43" s="544"/>
      <c r="CN43" s="544"/>
      <c r="CO43" s="544"/>
      <c r="CP43" s="222"/>
      <c r="CQ43" s="222"/>
      <c r="CR43" s="222"/>
    </row>
    <row r="44" spans="2:96" ht="21" customHeight="1">
      <c r="B44" s="479"/>
      <c r="C44" s="545" t="s">
        <v>257</v>
      </c>
      <c r="D44" s="546" t="s">
        <v>289</v>
      </c>
      <c r="E44" s="547"/>
      <c r="F44" s="547"/>
      <c r="G44" s="547"/>
      <c r="H44" s="547"/>
      <c r="I44" s="547"/>
      <c r="J44" s="547"/>
      <c r="K44" s="547"/>
      <c r="L44" s="547"/>
      <c r="M44" s="547"/>
      <c r="N44" s="547"/>
      <c r="O44" s="547"/>
      <c r="P44" s="502"/>
      <c r="Q44" s="503"/>
      <c r="R44" s="503"/>
      <c r="S44" s="503"/>
      <c r="T44" s="503"/>
      <c r="U44" s="503"/>
      <c r="V44" s="504"/>
      <c r="W44" s="281"/>
      <c r="X44" s="282">
        <v>8</v>
      </c>
      <c r="Y44" s="282"/>
      <c r="Z44" s="282">
        <v>8</v>
      </c>
      <c r="AA44" s="282">
        <v>8</v>
      </c>
      <c r="AB44" s="282"/>
      <c r="AC44" s="283"/>
      <c r="AD44" s="281"/>
      <c r="AE44" s="282">
        <v>8</v>
      </c>
      <c r="AF44" s="282"/>
      <c r="AG44" s="282">
        <v>8</v>
      </c>
      <c r="AH44" s="282">
        <v>8</v>
      </c>
      <c r="AI44" s="282"/>
      <c r="AJ44" s="283"/>
      <c r="AK44" s="281"/>
      <c r="AL44" s="282">
        <v>8</v>
      </c>
      <c r="AM44" s="282"/>
      <c r="AN44" s="282">
        <v>8</v>
      </c>
      <c r="AO44" s="282">
        <v>8</v>
      </c>
      <c r="AP44" s="282"/>
      <c r="AQ44" s="283"/>
      <c r="AR44" s="293"/>
      <c r="AS44" s="282">
        <v>8</v>
      </c>
      <c r="AT44" s="282"/>
      <c r="AU44" s="282">
        <v>8</v>
      </c>
      <c r="AV44" s="282">
        <v>8</v>
      </c>
      <c r="AW44" s="282"/>
      <c r="AX44" s="283"/>
      <c r="AY44" s="506">
        <f t="shared" si="0"/>
        <v>96</v>
      </c>
      <c r="AZ44" s="548"/>
      <c r="BA44" s="548"/>
      <c r="BB44" s="549">
        <f t="shared" si="1"/>
        <v>24</v>
      </c>
      <c r="BC44" s="549"/>
      <c r="BD44" s="549"/>
      <c r="BE44" s="554">
        <f>ROUNDDOWN(SUM(BB44:BD51)/AY61,1)</f>
        <v>2.5</v>
      </c>
      <c r="BF44" s="555"/>
      <c r="BG44" s="556"/>
      <c r="BH44" s="563">
        <f>ROUNDDOWN(SUM(BB44:BD51)/40,1)</f>
        <v>2</v>
      </c>
      <c r="BI44" s="564"/>
      <c r="BJ44" s="565"/>
      <c r="BK44" s="513"/>
      <c r="BL44" s="514"/>
      <c r="BM44" s="514"/>
      <c r="BN44" s="515"/>
      <c r="BO44" s="284"/>
      <c r="BP44" s="294"/>
      <c r="CC44" s="152"/>
      <c r="CD44" s="152"/>
      <c r="CE44" s="543"/>
      <c r="CF44" s="543"/>
      <c r="CG44" s="543"/>
      <c r="CH44" s="543"/>
      <c r="CI44" s="543"/>
      <c r="CJ44" s="543"/>
      <c r="CK44" s="544"/>
      <c r="CL44" s="544"/>
      <c r="CM44" s="544"/>
      <c r="CN44" s="544"/>
      <c r="CO44" s="544"/>
      <c r="CP44" s="222"/>
      <c r="CQ44" s="222"/>
      <c r="CR44" s="222"/>
    </row>
    <row r="45" spans="2:96" ht="21" customHeight="1">
      <c r="B45" s="479"/>
      <c r="C45" s="479"/>
      <c r="D45" s="550" t="s">
        <v>290</v>
      </c>
      <c r="E45" s="551"/>
      <c r="F45" s="551"/>
      <c r="G45" s="551"/>
      <c r="H45" s="551"/>
      <c r="I45" s="551"/>
      <c r="J45" s="551"/>
      <c r="K45" s="551"/>
      <c r="L45" s="551"/>
      <c r="M45" s="551"/>
      <c r="N45" s="551"/>
      <c r="O45" s="551"/>
      <c r="P45" s="519"/>
      <c r="Q45" s="520"/>
      <c r="R45" s="520"/>
      <c r="S45" s="520"/>
      <c r="T45" s="520"/>
      <c r="U45" s="520"/>
      <c r="V45" s="521"/>
      <c r="W45" s="285">
        <v>4</v>
      </c>
      <c r="X45" s="286"/>
      <c r="Y45" s="286">
        <v>7</v>
      </c>
      <c r="Z45" s="286"/>
      <c r="AA45" s="286"/>
      <c r="AB45" s="286">
        <v>1</v>
      </c>
      <c r="AC45" s="287">
        <v>4</v>
      </c>
      <c r="AD45" s="285">
        <v>4</v>
      </c>
      <c r="AE45" s="286"/>
      <c r="AF45" s="286">
        <v>7</v>
      </c>
      <c r="AG45" s="286"/>
      <c r="AH45" s="286"/>
      <c r="AI45" s="286">
        <v>1</v>
      </c>
      <c r="AJ45" s="287">
        <v>4</v>
      </c>
      <c r="AK45" s="285">
        <v>4</v>
      </c>
      <c r="AL45" s="286"/>
      <c r="AM45" s="286">
        <v>7</v>
      </c>
      <c r="AN45" s="286">
        <v>2</v>
      </c>
      <c r="AO45" s="286"/>
      <c r="AP45" s="286">
        <v>1</v>
      </c>
      <c r="AQ45" s="287">
        <v>4</v>
      </c>
      <c r="AR45" s="295">
        <v>4</v>
      </c>
      <c r="AS45" s="286"/>
      <c r="AT45" s="286"/>
      <c r="AU45" s="286"/>
      <c r="AV45" s="286"/>
      <c r="AW45" s="286"/>
      <c r="AX45" s="287">
        <v>7</v>
      </c>
      <c r="AY45" s="523">
        <f t="shared" si="0"/>
        <v>61</v>
      </c>
      <c r="AZ45" s="552"/>
      <c r="BA45" s="552"/>
      <c r="BB45" s="553">
        <f t="shared" si="1"/>
        <v>15.25</v>
      </c>
      <c r="BC45" s="553"/>
      <c r="BD45" s="553"/>
      <c r="BE45" s="557"/>
      <c r="BF45" s="558"/>
      <c r="BG45" s="559"/>
      <c r="BH45" s="566"/>
      <c r="BI45" s="567"/>
      <c r="BJ45" s="568"/>
      <c r="BK45" s="363"/>
      <c r="BL45" s="364"/>
      <c r="BM45" s="364"/>
      <c r="BN45" s="530"/>
      <c r="BO45" s="284"/>
      <c r="CC45" s="152"/>
      <c r="CD45" s="152"/>
      <c r="CE45" s="543"/>
      <c r="CF45" s="543"/>
      <c r="CG45" s="543"/>
      <c r="CH45" s="543"/>
      <c r="CI45" s="543"/>
      <c r="CJ45" s="543"/>
      <c r="CK45" s="544"/>
      <c r="CL45" s="544"/>
      <c r="CM45" s="544"/>
      <c r="CN45" s="544"/>
      <c r="CO45" s="544"/>
      <c r="CP45" s="222"/>
      <c r="CQ45" s="222"/>
      <c r="CR45" s="222"/>
    </row>
    <row r="46" spans="2:96" ht="21" customHeight="1">
      <c r="B46" s="479"/>
      <c r="C46" s="479"/>
      <c r="D46" s="550" t="s">
        <v>291</v>
      </c>
      <c r="E46" s="551"/>
      <c r="F46" s="551"/>
      <c r="G46" s="551"/>
      <c r="H46" s="551"/>
      <c r="I46" s="551"/>
      <c r="J46" s="551"/>
      <c r="K46" s="551"/>
      <c r="L46" s="551"/>
      <c r="M46" s="551"/>
      <c r="N46" s="551"/>
      <c r="O46" s="551"/>
      <c r="P46" s="519"/>
      <c r="Q46" s="520"/>
      <c r="R46" s="520"/>
      <c r="S46" s="520"/>
      <c r="T46" s="520"/>
      <c r="U46" s="520"/>
      <c r="V46" s="521"/>
      <c r="W46" s="285">
        <v>4</v>
      </c>
      <c r="X46" s="286"/>
      <c r="Y46" s="286">
        <v>7</v>
      </c>
      <c r="Z46" s="286"/>
      <c r="AA46" s="286"/>
      <c r="AB46" s="286">
        <v>1</v>
      </c>
      <c r="AC46" s="287">
        <v>4</v>
      </c>
      <c r="AD46" s="285">
        <v>4</v>
      </c>
      <c r="AE46" s="286"/>
      <c r="AF46" s="286">
        <v>7</v>
      </c>
      <c r="AG46" s="286"/>
      <c r="AH46" s="286"/>
      <c r="AI46" s="286">
        <v>1</v>
      </c>
      <c r="AJ46" s="287">
        <v>4</v>
      </c>
      <c r="AK46" s="285">
        <v>4</v>
      </c>
      <c r="AL46" s="286"/>
      <c r="AM46" s="286">
        <v>7</v>
      </c>
      <c r="AN46" s="286">
        <v>2</v>
      </c>
      <c r="AO46" s="286"/>
      <c r="AP46" s="286">
        <v>1</v>
      </c>
      <c r="AQ46" s="287">
        <v>4</v>
      </c>
      <c r="AR46" s="295">
        <v>4</v>
      </c>
      <c r="AS46" s="286"/>
      <c r="AT46" s="286"/>
      <c r="AU46" s="286"/>
      <c r="AV46" s="286"/>
      <c r="AW46" s="286"/>
      <c r="AX46" s="287">
        <v>7</v>
      </c>
      <c r="AY46" s="523">
        <f t="shared" si="0"/>
        <v>61</v>
      </c>
      <c r="AZ46" s="552"/>
      <c r="BA46" s="552"/>
      <c r="BB46" s="553">
        <f t="shared" si="1"/>
        <v>15.25</v>
      </c>
      <c r="BC46" s="553"/>
      <c r="BD46" s="553"/>
      <c r="BE46" s="557"/>
      <c r="BF46" s="558"/>
      <c r="BG46" s="559"/>
      <c r="BH46" s="566"/>
      <c r="BI46" s="567"/>
      <c r="BJ46" s="568"/>
      <c r="BK46" s="363"/>
      <c r="BL46" s="364"/>
      <c r="BM46" s="364"/>
      <c r="BN46" s="530"/>
      <c r="BO46" s="284"/>
      <c r="CC46" s="296"/>
      <c r="CD46" s="152"/>
      <c r="CE46" s="543"/>
      <c r="CF46" s="543"/>
      <c r="CG46" s="543"/>
      <c r="CH46" s="543"/>
      <c r="CI46" s="543"/>
      <c r="CJ46" s="543"/>
      <c r="CK46" s="544"/>
      <c r="CL46" s="544"/>
      <c r="CM46" s="544"/>
      <c r="CN46" s="544"/>
      <c r="CO46" s="544"/>
      <c r="CP46" s="222"/>
      <c r="CQ46" s="222"/>
      <c r="CR46" s="222"/>
    </row>
    <row r="47" spans="2:96" ht="21" customHeight="1">
      <c r="B47" s="479"/>
      <c r="C47" s="479"/>
      <c r="D47" s="550" t="s">
        <v>292</v>
      </c>
      <c r="E47" s="551"/>
      <c r="F47" s="551"/>
      <c r="G47" s="551"/>
      <c r="H47" s="551"/>
      <c r="I47" s="551"/>
      <c r="J47" s="551"/>
      <c r="K47" s="551"/>
      <c r="L47" s="551"/>
      <c r="M47" s="551"/>
      <c r="N47" s="551"/>
      <c r="O47" s="551"/>
      <c r="P47" s="519"/>
      <c r="Q47" s="520"/>
      <c r="R47" s="520"/>
      <c r="S47" s="520"/>
      <c r="T47" s="520"/>
      <c r="U47" s="520"/>
      <c r="V47" s="521"/>
      <c r="W47" s="285"/>
      <c r="X47" s="286"/>
      <c r="Y47" s="286"/>
      <c r="Z47" s="286"/>
      <c r="AA47" s="286">
        <v>7</v>
      </c>
      <c r="AB47" s="286"/>
      <c r="AC47" s="287"/>
      <c r="AD47" s="285">
        <v>1</v>
      </c>
      <c r="AE47" s="286">
        <v>4</v>
      </c>
      <c r="AF47" s="286">
        <v>4</v>
      </c>
      <c r="AG47" s="286"/>
      <c r="AH47" s="286">
        <v>7</v>
      </c>
      <c r="AI47" s="286"/>
      <c r="AJ47" s="287"/>
      <c r="AK47" s="285">
        <v>1</v>
      </c>
      <c r="AL47" s="286">
        <v>4</v>
      </c>
      <c r="AM47" s="286">
        <v>4</v>
      </c>
      <c r="AN47" s="286"/>
      <c r="AO47" s="286">
        <v>7</v>
      </c>
      <c r="AP47" s="286">
        <v>2</v>
      </c>
      <c r="AQ47" s="287"/>
      <c r="AR47" s="295">
        <v>1</v>
      </c>
      <c r="AS47" s="286">
        <v>4</v>
      </c>
      <c r="AT47" s="286"/>
      <c r="AU47" s="286"/>
      <c r="AV47" s="286">
        <v>7</v>
      </c>
      <c r="AW47" s="286"/>
      <c r="AX47" s="287">
        <v>4</v>
      </c>
      <c r="AY47" s="523">
        <f t="shared" si="0"/>
        <v>57</v>
      </c>
      <c r="AZ47" s="552"/>
      <c r="BA47" s="552"/>
      <c r="BB47" s="553">
        <f t="shared" si="1"/>
        <v>14.25</v>
      </c>
      <c r="BC47" s="553"/>
      <c r="BD47" s="553"/>
      <c r="BE47" s="557"/>
      <c r="BF47" s="558"/>
      <c r="BG47" s="559"/>
      <c r="BH47" s="566"/>
      <c r="BI47" s="567"/>
      <c r="BJ47" s="568"/>
      <c r="BK47" s="370"/>
      <c r="BL47" s="371"/>
      <c r="BM47" s="371"/>
      <c r="BN47" s="542"/>
      <c r="BO47" s="284"/>
    </row>
    <row r="48" spans="2:96" ht="21" customHeight="1">
      <c r="B48" s="479"/>
      <c r="C48" s="479"/>
      <c r="D48" s="550" t="s">
        <v>293</v>
      </c>
      <c r="E48" s="551"/>
      <c r="F48" s="551"/>
      <c r="G48" s="551"/>
      <c r="H48" s="551"/>
      <c r="I48" s="551"/>
      <c r="J48" s="551"/>
      <c r="K48" s="551"/>
      <c r="L48" s="551"/>
      <c r="M48" s="551"/>
      <c r="N48" s="551"/>
      <c r="O48" s="551"/>
      <c r="P48" s="519"/>
      <c r="Q48" s="520"/>
      <c r="R48" s="520"/>
      <c r="S48" s="520"/>
      <c r="T48" s="520"/>
      <c r="U48" s="520"/>
      <c r="V48" s="521"/>
      <c r="W48" s="285"/>
      <c r="X48" s="286"/>
      <c r="Y48" s="286"/>
      <c r="Z48" s="286"/>
      <c r="AA48" s="286">
        <v>7</v>
      </c>
      <c r="AB48" s="286"/>
      <c r="AC48" s="287"/>
      <c r="AD48" s="285">
        <v>1</v>
      </c>
      <c r="AE48" s="286">
        <v>4</v>
      </c>
      <c r="AF48" s="286">
        <v>4</v>
      </c>
      <c r="AG48" s="286"/>
      <c r="AH48" s="286">
        <v>7</v>
      </c>
      <c r="AI48" s="286"/>
      <c r="AJ48" s="287"/>
      <c r="AK48" s="285">
        <v>1</v>
      </c>
      <c r="AL48" s="286">
        <v>4</v>
      </c>
      <c r="AM48" s="286">
        <v>4</v>
      </c>
      <c r="AN48" s="286"/>
      <c r="AO48" s="286">
        <v>7</v>
      </c>
      <c r="AP48" s="286">
        <v>2</v>
      </c>
      <c r="AQ48" s="287"/>
      <c r="AR48" s="295">
        <v>1</v>
      </c>
      <c r="AS48" s="286">
        <v>4</v>
      </c>
      <c r="AT48" s="286"/>
      <c r="AU48" s="286"/>
      <c r="AV48" s="286">
        <v>7</v>
      </c>
      <c r="AW48" s="286"/>
      <c r="AX48" s="287">
        <v>4</v>
      </c>
      <c r="AY48" s="523">
        <f t="shared" si="0"/>
        <v>57</v>
      </c>
      <c r="AZ48" s="552"/>
      <c r="BA48" s="552"/>
      <c r="BB48" s="553">
        <f t="shared" si="1"/>
        <v>14.25</v>
      </c>
      <c r="BC48" s="553"/>
      <c r="BD48" s="553"/>
      <c r="BE48" s="557"/>
      <c r="BF48" s="558"/>
      <c r="BG48" s="559"/>
      <c r="BH48" s="566"/>
      <c r="BI48" s="567"/>
      <c r="BJ48" s="568"/>
      <c r="BK48" s="363"/>
      <c r="BL48" s="364"/>
      <c r="BM48" s="364"/>
      <c r="BN48" s="530"/>
      <c r="BO48" s="284"/>
    </row>
    <row r="49" spans="2:85" ht="21" customHeight="1">
      <c r="B49" s="479"/>
      <c r="C49" s="479"/>
      <c r="D49" s="550"/>
      <c r="E49" s="551"/>
      <c r="F49" s="551"/>
      <c r="G49" s="551"/>
      <c r="H49" s="551"/>
      <c r="I49" s="551"/>
      <c r="J49" s="551"/>
      <c r="K49" s="551"/>
      <c r="L49" s="551"/>
      <c r="M49" s="551"/>
      <c r="N49" s="551"/>
      <c r="O49" s="551"/>
      <c r="P49" s="519"/>
      <c r="Q49" s="520"/>
      <c r="R49" s="520"/>
      <c r="S49" s="520"/>
      <c r="T49" s="520"/>
      <c r="U49" s="520"/>
      <c r="V49" s="521"/>
      <c r="W49" s="285"/>
      <c r="X49" s="286"/>
      <c r="Y49" s="286"/>
      <c r="Z49" s="286"/>
      <c r="AA49" s="286"/>
      <c r="AB49" s="286"/>
      <c r="AC49" s="287"/>
      <c r="AD49" s="285"/>
      <c r="AE49" s="286"/>
      <c r="AF49" s="286"/>
      <c r="AG49" s="286"/>
      <c r="AH49" s="286"/>
      <c r="AI49" s="286"/>
      <c r="AJ49" s="287"/>
      <c r="AK49" s="285"/>
      <c r="AL49" s="286"/>
      <c r="AM49" s="286"/>
      <c r="AN49" s="286"/>
      <c r="AO49" s="286"/>
      <c r="AP49" s="286"/>
      <c r="AQ49" s="287"/>
      <c r="AR49" s="295"/>
      <c r="AS49" s="286"/>
      <c r="AT49" s="286"/>
      <c r="AU49" s="286"/>
      <c r="AV49" s="286"/>
      <c r="AW49" s="286"/>
      <c r="AX49" s="287"/>
      <c r="AY49" s="523">
        <f t="shared" si="0"/>
        <v>0</v>
      </c>
      <c r="AZ49" s="552"/>
      <c r="BA49" s="552"/>
      <c r="BB49" s="553">
        <f t="shared" si="1"/>
        <v>0</v>
      </c>
      <c r="BC49" s="553"/>
      <c r="BD49" s="553"/>
      <c r="BE49" s="557"/>
      <c r="BF49" s="558"/>
      <c r="BG49" s="559"/>
      <c r="BH49" s="566"/>
      <c r="BI49" s="567"/>
      <c r="BJ49" s="568"/>
      <c r="BK49" s="363"/>
      <c r="BL49" s="364"/>
      <c r="BM49" s="364"/>
      <c r="BN49" s="530"/>
      <c r="BO49" s="284"/>
    </row>
    <row r="50" spans="2:85" ht="21" customHeight="1">
      <c r="B50" s="479"/>
      <c r="C50" s="479"/>
      <c r="D50" s="550"/>
      <c r="E50" s="551"/>
      <c r="F50" s="551"/>
      <c r="G50" s="551"/>
      <c r="H50" s="551"/>
      <c r="I50" s="551"/>
      <c r="J50" s="551"/>
      <c r="K50" s="551"/>
      <c r="L50" s="551"/>
      <c r="M50" s="551"/>
      <c r="N50" s="551"/>
      <c r="O50" s="551"/>
      <c r="P50" s="519"/>
      <c r="Q50" s="520"/>
      <c r="R50" s="520"/>
      <c r="S50" s="520"/>
      <c r="T50" s="520"/>
      <c r="U50" s="520"/>
      <c r="V50" s="521"/>
      <c r="W50" s="285"/>
      <c r="X50" s="286"/>
      <c r="Y50" s="286"/>
      <c r="Z50" s="286"/>
      <c r="AA50" s="286"/>
      <c r="AB50" s="286"/>
      <c r="AC50" s="287"/>
      <c r="AD50" s="285"/>
      <c r="AE50" s="286"/>
      <c r="AF50" s="286"/>
      <c r="AG50" s="286"/>
      <c r="AH50" s="286"/>
      <c r="AI50" s="286"/>
      <c r="AJ50" s="287"/>
      <c r="AK50" s="285"/>
      <c r="AL50" s="286"/>
      <c r="AM50" s="286"/>
      <c r="AN50" s="286"/>
      <c r="AO50" s="286"/>
      <c r="AP50" s="286"/>
      <c r="AQ50" s="287"/>
      <c r="AR50" s="295"/>
      <c r="AS50" s="286"/>
      <c r="AT50" s="286"/>
      <c r="AU50" s="286"/>
      <c r="AV50" s="286"/>
      <c r="AW50" s="286"/>
      <c r="AX50" s="287"/>
      <c r="AY50" s="523">
        <f t="shared" si="0"/>
        <v>0</v>
      </c>
      <c r="AZ50" s="552"/>
      <c r="BA50" s="552"/>
      <c r="BB50" s="553">
        <f t="shared" si="1"/>
        <v>0</v>
      </c>
      <c r="BC50" s="553"/>
      <c r="BD50" s="553"/>
      <c r="BE50" s="557"/>
      <c r="BF50" s="558"/>
      <c r="BG50" s="559"/>
      <c r="BH50" s="566"/>
      <c r="BI50" s="567"/>
      <c r="BJ50" s="568"/>
      <c r="BK50" s="363"/>
      <c r="BL50" s="364"/>
      <c r="BM50" s="364"/>
      <c r="BN50" s="530"/>
      <c r="BO50" s="284"/>
    </row>
    <row r="51" spans="2:85" ht="21" customHeight="1" thickBot="1">
      <c r="B51" s="479"/>
      <c r="C51" s="479"/>
      <c r="D51" s="586"/>
      <c r="E51" s="587"/>
      <c r="F51" s="587"/>
      <c r="G51" s="587"/>
      <c r="H51" s="587"/>
      <c r="I51" s="587"/>
      <c r="J51" s="587"/>
      <c r="K51" s="587"/>
      <c r="L51" s="587"/>
      <c r="M51" s="587"/>
      <c r="N51" s="587"/>
      <c r="O51" s="587"/>
      <c r="P51" s="588"/>
      <c r="Q51" s="589"/>
      <c r="R51" s="589"/>
      <c r="S51" s="589"/>
      <c r="T51" s="589"/>
      <c r="U51" s="589"/>
      <c r="V51" s="590"/>
      <c r="W51" s="297"/>
      <c r="X51" s="298"/>
      <c r="Y51" s="298"/>
      <c r="Z51" s="298"/>
      <c r="AA51" s="298"/>
      <c r="AB51" s="298"/>
      <c r="AC51" s="299"/>
      <c r="AD51" s="297"/>
      <c r="AE51" s="298"/>
      <c r="AF51" s="298"/>
      <c r="AG51" s="298"/>
      <c r="AH51" s="298"/>
      <c r="AI51" s="298"/>
      <c r="AJ51" s="299"/>
      <c r="AK51" s="297"/>
      <c r="AL51" s="298"/>
      <c r="AM51" s="298"/>
      <c r="AN51" s="298"/>
      <c r="AO51" s="298"/>
      <c r="AP51" s="298"/>
      <c r="AQ51" s="299"/>
      <c r="AR51" s="300"/>
      <c r="AS51" s="298"/>
      <c r="AT51" s="298"/>
      <c r="AU51" s="298"/>
      <c r="AV51" s="298"/>
      <c r="AW51" s="298"/>
      <c r="AX51" s="299"/>
      <c r="AY51" s="591">
        <f t="shared" si="0"/>
        <v>0</v>
      </c>
      <c r="AZ51" s="592"/>
      <c r="BA51" s="592"/>
      <c r="BB51" s="593">
        <f t="shared" si="1"/>
        <v>0</v>
      </c>
      <c r="BC51" s="593"/>
      <c r="BD51" s="593"/>
      <c r="BE51" s="560"/>
      <c r="BF51" s="561"/>
      <c r="BG51" s="562"/>
      <c r="BH51" s="569"/>
      <c r="BI51" s="570"/>
      <c r="BJ51" s="571"/>
      <c r="BK51" s="577"/>
      <c r="BL51" s="578"/>
      <c r="BM51" s="578"/>
      <c r="BN51" s="579"/>
      <c r="BO51" s="284"/>
    </row>
    <row r="52" spans="2:85" ht="21" customHeight="1">
      <c r="B52" s="479"/>
      <c r="C52" s="619" t="s">
        <v>258</v>
      </c>
      <c r="D52" s="500" t="s">
        <v>294</v>
      </c>
      <c r="E52" s="547"/>
      <c r="F52" s="547"/>
      <c r="G52" s="547"/>
      <c r="H52" s="547"/>
      <c r="I52" s="547"/>
      <c r="J52" s="547"/>
      <c r="K52" s="547"/>
      <c r="L52" s="547"/>
      <c r="M52" s="547"/>
      <c r="N52" s="547"/>
      <c r="O52" s="547"/>
      <c r="P52" s="502"/>
      <c r="Q52" s="503"/>
      <c r="R52" s="503"/>
      <c r="S52" s="503"/>
      <c r="T52" s="503"/>
      <c r="U52" s="503"/>
      <c r="V52" s="504"/>
      <c r="W52" s="301"/>
      <c r="X52" s="302">
        <v>7</v>
      </c>
      <c r="Y52" s="302">
        <v>7</v>
      </c>
      <c r="Z52" s="302"/>
      <c r="AA52" s="302">
        <v>7</v>
      </c>
      <c r="AB52" s="302"/>
      <c r="AC52" s="303">
        <v>7</v>
      </c>
      <c r="AD52" s="301"/>
      <c r="AE52" s="302">
        <v>7</v>
      </c>
      <c r="AF52" s="302">
        <v>7</v>
      </c>
      <c r="AG52" s="302"/>
      <c r="AH52" s="302">
        <v>7</v>
      </c>
      <c r="AI52" s="302"/>
      <c r="AJ52" s="303">
        <v>7</v>
      </c>
      <c r="AK52" s="301"/>
      <c r="AL52" s="302">
        <v>7</v>
      </c>
      <c r="AM52" s="302">
        <v>7</v>
      </c>
      <c r="AN52" s="302"/>
      <c r="AO52" s="302">
        <v>7</v>
      </c>
      <c r="AP52" s="302"/>
      <c r="AQ52" s="303">
        <v>7</v>
      </c>
      <c r="AR52" s="301"/>
      <c r="AS52" s="302">
        <v>7</v>
      </c>
      <c r="AT52" s="302">
        <v>7</v>
      </c>
      <c r="AU52" s="302"/>
      <c r="AV52" s="302"/>
      <c r="AW52" s="302"/>
      <c r="AX52" s="303">
        <v>7</v>
      </c>
      <c r="AY52" s="580">
        <f t="shared" si="0"/>
        <v>105</v>
      </c>
      <c r="AZ52" s="581"/>
      <c r="BA52" s="581"/>
      <c r="BB52" s="582">
        <f t="shared" si="1"/>
        <v>26.25</v>
      </c>
      <c r="BC52" s="582"/>
      <c r="BD52" s="582"/>
      <c r="BE52" s="557">
        <f>ROUNDDOWN(SUM(BB52:BD58)/AY61,1)</f>
        <v>4.2</v>
      </c>
      <c r="BF52" s="558"/>
      <c r="BG52" s="559"/>
      <c r="BH52" s="583">
        <f>ROUNDDOWN(SUM(BB52:BD58)/40,1)</f>
        <v>3.3</v>
      </c>
      <c r="BI52" s="584"/>
      <c r="BJ52" s="585"/>
      <c r="BK52" s="572"/>
      <c r="BL52" s="573"/>
      <c r="BM52" s="573"/>
      <c r="BN52" s="574"/>
      <c r="BO52" s="284"/>
    </row>
    <row r="53" spans="2:85" ht="21" customHeight="1">
      <c r="B53" s="479"/>
      <c r="C53" s="620"/>
      <c r="D53" s="517" t="s">
        <v>295</v>
      </c>
      <c r="E53" s="551"/>
      <c r="F53" s="551"/>
      <c r="G53" s="551"/>
      <c r="H53" s="551"/>
      <c r="I53" s="551"/>
      <c r="J53" s="551"/>
      <c r="K53" s="551"/>
      <c r="L53" s="551"/>
      <c r="M53" s="551"/>
      <c r="N53" s="551"/>
      <c r="O53" s="551"/>
      <c r="P53" s="519"/>
      <c r="Q53" s="520"/>
      <c r="R53" s="520"/>
      <c r="S53" s="520"/>
      <c r="T53" s="520"/>
      <c r="U53" s="520"/>
      <c r="V53" s="521"/>
      <c r="W53" s="285"/>
      <c r="X53" s="286">
        <v>7</v>
      </c>
      <c r="Y53" s="286">
        <v>7</v>
      </c>
      <c r="Z53" s="286"/>
      <c r="AA53" s="286">
        <v>7</v>
      </c>
      <c r="AB53" s="286"/>
      <c r="AC53" s="287">
        <v>7</v>
      </c>
      <c r="AD53" s="285"/>
      <c r="AE53" s="286">
        <v>7</v>
      </c>
      <c r="AF53" s="286">
        <v>7</v>
      </c>
      <c r="AG53" s="286"/>
      <c r="AH53" s="286">
        <v>7</v>
      </c>
      <c r="AI53" s="286"/>
      <c r="AJ53" s="287">
        <v>7</v>
      </c>
      <c r="AK53" s="285"/>
      <c r="AL53" s="286">
        <v>7</v>
      </c>
      <c r="AM53" s="286">
        <v>7</v>
      </c>
      <c r="AN53" s="286"/>
      <c r="AO53" s="286"/>
      <c r="AP53" s="286"/>
      <c r="AQ53" s="287">
        <v>7</v>
      </c>
      <c r="AR53" s="285"/>
      <c r="AS53" s="286"/>
      <c r="AT53" s="286">
        <v>7</v>
      </c>
      <c r="AU53" s="286"/>
      <c r="AV53" s="286"/>
      <c r="AW53" s="286"/>
      <c r="AX53" s="287">
        <v>7</v>
      </c>
      <c r="AY53" s="523">
        <f t="shared" si="0"/>
        <v>91</v>
      </c>
      <c r="AZ53" s="552"/>
      <c r="BA53" s="552"/>
      <c r="BB53" s="553">
        <f t="shared" si="1"/>
        <v>22.75</v>
      </c>
      <c r="BC53" s="553"/>
      <c r="BD53" s="553"/>
      <c r="BE53" s="557"/>
      <c r="BF53" s="558"/>
      <c r="BG53" s="559"/>
      <c r="BH53" s="583"/>
      <c r="BI53" s="584"/>
      <c r="BJ53" s="585"/>
      <c r="BK53" s="575"/>
      <c r="BL53" s="575"/>
      <c r="BM53" s="575"/>
      <c r="BN53" s="576"/>
      <c r="BO53" s="284"/>
    </row>
    <row r="54" spans="2:85" ht="21" customHeight="1">
      <c r="B54" s="479"/>
      <c r="C54" s="620"/>
      <c r="D54" s="517" t="s">
        <v>296</v>
      </c>
      <c r="E54" s="551"/>
      <c r="F54" s="551"/>
      <c r="G54" s="551"/>
      <c r="H54" s="551"/>
      <c r="I54" s="551"/>
      <c r="J54" s="551"/>
      <c r="K54" s="551"/>
      <c r="L54" s="551"/>
      <c r="M54" s="551"/>
      <c r="N54" s="551"/>
      <c r="O54" s="551"/>
      <c r="P54" s="519"/>
      <c r="Q54" s="520"/>
      <c r="R54" s="520"/>
      <c r="S54" s="520"/>
      <c r="T54" s="520"/>
      <c r="U54" s="520"/>
      <c r="V54" s="521"/>
      <c r="W54" s="285">
        <v>7</v>
      </c>
      <c r="X54" s="286"/>
      <c r="Y54" s="286">
        <v>7</v>
      </c>
      <c r="Z54" s="286">
        <v>7</v>
      </c>
      <c r="AA54" s="286">
        <v>7</v>
      </c>
      <c r="AB54" s="286">
        <v>7</v>
      </c>
      <c r="AC54" s="287"/>
      <c r="AD54" s="285">
        <v>7</v>
      </c>
      <c r="AE54" s="286"/>
      <c r="AF54" s="286">
        <v>7</v>
      </c>
      <c r="AG54" s="286">
        <v>7</v>
      </c>
      <c r="AH54" s="286">
        <v>7</v>
      </c>
      <c r="AI54" s="286">
        <v>7</v>
      </c>
      <c r="AJ54" s="287"/>
      <c r="AK54" s="285">
        <v>7</v>
      </c>
      <c r="AL54" s="286"/>
      <c r="AM54" s="286">
        <v>7</v>
      </c>
      <c r="AN54" s="286">
        <v>7</v>
      </c>
      <c r="AO54" s="286"/>
      <c r="AP54" s="286">
        <v>7</v>
      </c>
      <c r="AQ54" s="287"/>
      <c r="AR54" s="285">
        <v>7</v>
      </c>
      <c r="AS54" s="286"/>
      <c r="AT54" s="286">
        <v>7</v>
      </c>
      <c r="AU54" s="286"/>
      <c r="AV54" s="286">
        <v>7</v>
      </c>
      <c r="AW54" s="286"/>
      <c r="AX54" s="287"/>
      <c r="AY54" s="523">
        <f t="shared" si="0"/>
        <v>119</v>
      </c>
      <c r="AZ54" s="552"/>
      <c r="BA54" s="552"/>
      <c r="BB54" s="553">
        <f t="shared" si="1"/>
        <v>29.75</v>
      </c>
      <c r="BC54" s="553"/>
      <c r="BD54" s="553"/>
      <c r="BE54" s="557"/>
      <c r="BF54" s="558"/>
      <c r="BG54" s="559"/>
      <c r="BH54" s="583"/>
      <c r="BI54" s="584"/>
      <c r="BJ54" s="585"/>
      <c r="BK54" s="575"/>
      <c r="BL54" s="575"/>
      <c r="BM54" s="575"/>
      <c r="BN54" s="576"/>
      <c r="BO54" s="284"/>
    </row>
    <row r="55" spans="2:85" ht="21" customHeight="1">
      <c r="B55" s="479"/>
      <c r="C55" s="620"/>
      <c r="D55" s="517" t="s">
        <v>297</v>
      </c>
      <c r="E55" s="551"/>
      <c r="F55" s="551"/>
      <c r="G55" s="551"/>
      <c r="H55" s="551"/>
      <c r="I55" s="551"/>
      <c r="J55" s="551"/>
      <c r="K55" s="551"/>
      <c r="L55" s="551"/>
      <c r="M55" s="551"/>
      <c r="N55" s="551"/>
      <c r="O55" s="551"/>
      <c r="P55" s="519"/>
      <c r="Q55" s="520"/>
      <c r="R55" s="520"/>
      <c r="S55" s="520"/>
      <c r="T55" s="520"/>
      <c r="U55" s="520"/>
      <c r="V55" s="521"/>
      <c r="W55" s="285">
        <v>7</v>
      </c>
      <c r="X55" s="286"/>
      <c r="Y55" s="286"/>
      <c r="Z55" s="286">
        <v>7</v>
      </c>
      <c r="AA55" s="286">
        <v>7</v>
      </c>
      <c r="AB55" s="286">
        <v>7</v>
      </c>
      <c r="AC55" s="287"/>
      <c r="AD55" s="285">
        <v>7</v>
      </c>
      <c r="AE55" s="286"/>
      <c r="AF55" s="286"/>
      <c r="AG55" s="286">
        <v>7</v>
      </c>
      <c r="AH55" s="286">
        <v>7</v>
      </c>
      <c r="AI55" s="286">
        <v>7</v>
      </c>
      <c r="AJ55" s="287"/>
      <c r="AK55" s="285">
        <v>7</v>
      </c>
      <c r="AL55" s="286"/>
      <c r="AM55" s="286">
        <v>7</v>
      </c>
      <c r="AN55" s="286">
        <v>7</v>
      </c>
      <c r="AO55" s="286">
        <v>7</v>
      </c>
      <c r="AP55" s="286">
        <v>7</v>
      </c>
      <c r="AQ55" s="287"/>
      <c r="AR55" s="285">
        <v>7</v>
      </c>
      <c r="AS55" s="286"/>
      <c r="AT55" s="286">
        <v>7</v>
      </c>
      <c r="AU55" s="286"/>
      <c r="AV55" s="286">
        <v>7</v>
      </c>
      <c r="AW55" s="286"/>
      <c r="AX55" s="287"/>
      <c r="AY55" s="523">
        <f t="shared" si="0"/>
        <v>112</v>
      </c>
      <c r="AZ55" s="552"/>
      <c r="BA55" s="552"/>
      <c r="BB55" s="553">
        <f t="shared" si="1"/>
        <v>28</v>
      </c>
      <c r="BC55" s="553"/>
      <c r="BD55" s="553"/>
      <c r="BE55" s="557"/>
      <c r="BF55" s="558"/>
      <c r="BG55" s="559"/>
      <c r="BH55" s="583"/>
      <c r="BI55" s="584"/>
      <c r="BJ55" s="585"/>
      <c r="BK55" s="575"/>
      <c r="BL55" s="575"/>
      <c r="BM55" s="575"/>
      <c r="BN55" s="576"/>
    </row>
    <row r="56" spans="2:85" ht="21" customHeight="1">
      <c r="B56" s="479"/>
      <c r="C56" s="620"/>
      <c r="D56" s="517" t="s">
        <v>298</v>
      </c>
      <c r="E56" s="551"/>
      <c r="F56" s="551"/>
      <c r="G56" s="551"/>
      <c r="H56" s="551"/>
      <c r="I56" s="551"/>
      <c r="J56" s="551"/>
      <c r="K56" s="551"/>
      <c r="L56" s="551"/>
      <c r="M56" s="551"/>
      <c r="N56" s="551"/>
      <c r="O56" s="551"/>
      <c r="P56" s="519"/>
      <c r="Q56" s="520"/>
      <c r="R56" s="520"/>
      <c r="S56" s="520"/>
      <c r="T56" s="520"/>
      <c r="U56" s="520"/>
      <c r="V56" s="521"/>
      <c r="W56" s="285">
        <v>7</v>
      </c>
      <c r="X56" s="286"/>
      <c r="Y56" s="286"/>
      <c r="Z56" s="286">
        <v>7</v>
      </c>
      <c r="AA56" s="286">
        <v>7</v>
      </c>
      <c r="AB56" s="286">
        <v>7</v>
      </c>
      <c r="AC56" s="287"/>
      <c r="AD56" s="285">
        <v>7</v>
      </c>
      <c r="AE56" s="286"/>
      <c r="AF56" s="286"/>
      <c r="AG56" s="286">
        <v>7</v>
      </c>
      <c r="AH56" s="286">
        <v>7</v>
      </c>
      <c r="AI56" s="286">
        <v>7</v>
      </c>
      <c r="AJ56" s="287"/>
      <c r="AK56" s="285">
        <v>7</v>
      </c>
      <c r="AL56" s="286"/>
      <c r="AM56" s="286">
        <v>7</v>
      </c>
      <c r="AN56" s="286">
        <v>7</v>
      </c>
      <c r="AO56" s="286">
        <v>7</v>
      </c>
      <c r="AP56" s="286">
        <v>7</v>
      </c>
      <c r="AQ56" s="287"/>
      <c r="AR56" s="285">
        <v>7</v>
      </c>
      <c r="AS56" s="286"/>
      <c r="AT56" s="286">
        <v>7</v>
      </c>
      <c r="AU56" s="286"/>
      <c r="AV56" s="286">
        <v>7</v>
      </c>
      <c r="AW56" s="286"/>
      <c r="AX56" s="287"/>
      <c r="AY56" s="523">
        <f t="shared" si="0"/>
        <v>112</v>
      </c>
      <c r="AZ56" s="552"/>
      <c r="BA56" s="552"/>
      <c r="BB56" s="553">
        <f t="shared" si="1"/>
        <v>28</v>
      </c>
      <c r="BC56" s="553"/>
      <c r="BD56" s="553"/>
      <c r="BE56" s="557"/>
      <c r="BF56" s="558"/>
      <c r="BG56" s="559"/>
      <c r="BH56" s="583"/>
      <c r="BI56" s="584"/>
      <c r="BJ56" s="585"/>
      <c r="BK56" s="575"/>
      <c r="BL56" s="575"/>
      <c r="BM56" s="575"/>
      <c r="BN56" s="576"/>
      <c r="CE56" s="151"/>
      <c r="CF56" s="151"/>
      <c r="CG56" s="151"/>
    </row>
    <row r="57" spans="2:85" ht="21" customHeight="1">
      <c r="B57" s="479"/>
      <c r="C57" s="620"/>
      <c r="D57" s="517"/>
      <c r="E57" s="551"/>
      <c r="F57" s="551"/>
      <c r="G57" s="551"/>
      <c r="H57" s="551"/>
      <c r="I57" s="551"/>
      <c r="J57" s="551"/>
      <c r="K57" s="551"/>
      <c r="L57" s="551"/>
      <c r="M57" s="551"/>
      <c r="N57" s="551"/>
      <c r="O57" s="551"/>
      <c r="P57" s="519"/>
      <c r="Q57" s="520"/>
      <c r="R57" s="520"/>
      <c r="S57" s="520"/>
      <c r="T57" s="520"/>
      <c r="U57" s="520"/>
      <c r="V57" s="521"/>
      <c r="W57" s="285"/>
      <c r="X57" s="286"/>
      <c r="Y57" s="286"/>
      <c r="Z57" s="286"/>
      <c r="AA57" s="286"/>
      <c r="AB57" s="286"/>
      <c r="AC57" s="287"/>
      <c r="AD57" s="285"/>
      <c r="AE57" s="286"/>
      <c r="AF57" s="286"/>
      <c r="AG57" s="286"/>
      <c r="AH57" s="286"/>
      <c r="AI57" s="286"/>
      <c r="AJ57" s="287"/>
      <c r="AK57" s="285"/>
      <c r="AL57" s="286"/>
      <c r="AM57" s="286"/>
      <c r="AN57" s="286"/>
      <c r="AO57" s="286"/>
      <c r="AP57" s="286"/>
      <c r="AQ57" s="287"/>
      <c r="AR57" s="285"/>
      <c r="AS57" s="286"/>
      <c r="AT57" s="286"/>
      <c r="AU57" s="286"/>
      <c r="AV57" s="286"/>
      <c r="AW57" s="286"/>
      <c r="AX57" s="287"/>
      <c r="AY57" s="523">
        <f t="shared" si="0"/>
        <v>0</v>
      </c>
      <c r="AZ57" s="552"/>
      <c r="BA57" s="552"/>
      <c r="BB57" s="553">
        <f t="shared" si="1"/>
        <v>0</v>
      </c>
      <c r="BC57" s="553"/>
      <c r="BD57" s="553"/>
      <c r="BE57" s="557"/>
      <c r="BF57" s="558"/>
      <c r="BG57" s="559"/>
      <c r="BH57" s="583"/>
      <c r="BI57" s="584"/>
      <c r="BJ57" s="585"/>
      <c r="BK57" s="575"/>
      <c r="BL57" s="575"/>
      <c r="BM57" s="575"/>
      <c r="BN57" s="576"/>
      <c r="CE57" s="151"/>
      <c r="CF57" s="151"/>
      <c r="CG57" s="151"/>
    </row>
    <row r="58" spans="2:85" ht="21" customHeight="1" thickBot="1">
      <c r="B58" s="479"/>
      <c r="C58" s="621"/>
      <c r="D58" s="611"/>
      <c r="E58" s="612"/>
      <c r="F58" s="612"/>
      <c r="G58" s="612"/>
      <c r="H58" s="612"/>
      <c r="I58" s="612"/>
      <c r="J58" s="613"/>
      <c r="K58" s="613"/>
      <c r="L58" s="613"/>
      <c r="M58" s="613"/>
      <c r="N58" s="613"/>
      <c r="O58" s="613"/>
      <c r="P58" s="614"/>
      <c r="Q58" s="615"/>
      <c r="R58" s="615"/>
      <c r="S58" s="615"/>
      <c r="T58" s="615"/>
      <c r="U58" s="615"/>
      <c r="V58" s="616"/>
      <c r="W58" s="297"/>
      <c r="X58" s="298"/>
      <c r="Y58" s="298"/>
      <c r="Z58" s="298"/>
      <c r="AA58" s="298"/>
      <c r="AB58" s="298"/>
      <c r="AC58" s="299"/>
      <c r="AD58" s="297"/>
      <c r="AE58" s="298"/>
      <c r="AF58" s="298"/>
      <c r="AG58" s="298"/>
      <c r="AH58" s="298"/>
      <c r="AI58" s="298"/>
      <c r="AJ58" s="299"/>
      <c r="AK58" s="297"/>
      <c r="AL58" s="298"/>
      <c r="AM58" s="298"/>
      <c r="AN58" s="298"/>
      <c r="AO58" s="298"/>
      <c r="AP58" s="298"/>
      <c r="AQ58" s="299"/>
      <c r="AR58" s="297"/>
      <c r="AS58" s="298"/>
      <c r="AT58" s="298"/>
      <c r="AU58" s="298"/>
      <c r="AV58" s="298"/>
      <c r="AW58" s="298"/>
      <c r="AX58" s="299"/>
      <c r="AY58" s="535">
        <f t="shared" si="0"/>
        <v>0</v>
      </c>
      <c r="AZ58" s="617"/>
      <c r="BA58" s="617"/>
      <c r="BB58" s="618">
        <f t="shared" si="1"/>
        <v>0</v>
      </c>
      <c r="BC58" s="618"/>
      <c r="BD58" s="618"/>
      <c r="BE58" s="557"/>
      <c r="BF58" s="558"/>
      <c r="BG58" s="559"/>
      <c r="BH58" s="583"/>
      <c r="BI58" s="584"/>
      <c r="BJ58" s="585"/>
      <c r="BK58" s="606"/>
      <c r="BL58" s="606"/>
      <c r="BM58" s="606"/>
      <c r="BN58" s="607"/>
    </row>
    <row r="59" spans="2:85" ht="21" customHeight="1" thickBot="1">
      <c r="B59" s="479"/>
      <c r="C59" s="594" t="s">
        <v>259</v>
      </c>
      <c r="D59" s="595"/>
      <c r="E59" s="595"/>
      <c r="F59" s="595"/>
      <c r="G59" s="595"/>
      <c r="H59" s="595"/>
      <c r="I59" s="595"/>
      <c r="J59" s="595"/>
      <c r="K59" s="595"/>
      <c r="L59" s="595"/>
      <c r="M59" s="595"/>
      <c r="N59" s="595"/>
      <c r="O59" s="595"/>
      <c r="P59" s="595"/>
      <c r="Q59" s="595"/>
      <c r="R59" s="595"/>
      <c r="S59" s="595"/>
      <c r="T59" s="595"/>
      <c r="U59" s="595"/>
      <c r="V59" s="596"/>
      <c r="W59" s="305">
        <f t="shared" ref="W59:AX59" si="2">SUM(W44:W58)</f>
        <v>29</v>
      </c>
      <c r="X59" s="306">
        <f t="shared" si="2"/>
        <v>22</v>
      </c>
      <c r="Y59" s="306">
        <f t="shared" si="2"/>
        <v>35</v>
      </c>
      <c r="Z59" s="306">
        <f t="shared" si="2"/>
        <v>29</v>
      </c>
      <c r="AA59" s="306">
        <f t="shared" si="2"/>
        <v>57</v>
      </c>
      <c r="AB59" s="306">
        <f t="shared" si="2"/>
        <v>23</v>
      </c>
      <c r="AC59" s="307">
        <f t="shared" si="2"/>
        <v>22</v>
      </c>
      <c r="AD59" s="305">
        <f t="shared" si="2"/>
        <v>31</v>
      </c>
      <c r="AE59" s="306">
        <f t="shared" si="2"/>
        <v>30</v>
      </c>
      <c r="AF59" s="306">
        <f t="shared" si="2"/>
        <v>43</v>
      </c>
      <c r="AG59" s="306">
        <f t="shared" si="2"/>
        <v>29</v>
      </c>
      <c r="AH59" s="306">
        <f t="shared" si="2"/>
        <v>57</v>
      </c>
      <c r="AI59" s="306">
        <f t="shared" si="2"/>
        <v>23</v>
      </c>
      <c r="AJ59" s="307">
        <f t="shared" si="2"/>
        <v>22</v>
      </c>
      <c r="AK59" s="305">
        <f t="shared" si="2"/>
        <v>31</v>
      </c>
      <c r="AL59" s="306">
        <f t="shared" si="2"/>
        <v>30</v>
      </c>
      <c r="AM59" s="306">
        <f t="shared" si="2"/>
        <v>57</v>
      </c>
      <c r="AN59" s="306">
        <f t="shared" si="2"/>
        <v>33</v>
      </c>
      <c r="AO59" s="306">
        <f t="shared" si="2"/>
        <v>43</v>
      </c>
      <c r="AP59" s="306">
        <f t="shared" si="2"/>
        <v>27</v>
      </c>
      <c r="AQ59" s="307">
        <f t="shared" si="2"/>
        <v>22</v>
      </c>
      <c r="AR59" s="305">
        <f t="shared" si="2"/>
        <v>31</v>
      </c>
      <c r="AS59" s="306">
        <f t="shared" si="2"/>
        <v>23</v>
      </c>
      <c r="AT59" s="306">
        <f t="shared" si="2"/>
        <v>35</v>
      </c>
      <c r="AU59" s="306">
        <f t="shared" si="2"/>
        <v>8</v>
      </c>
      <c r="AV59" s="306">
        <f t="shared" si="2"/>
        <v>43</v>
      </c>
      <c r="AW59" s="306">
        <f t="shared" si="2"/>
        <v>0</v>
      </c>
      <c r="AX59" s="307">
        <f t="shared" si="2"/>
        <v>36</v>
      </c>
      <c r="AY59" s="488">
        <f>SUM(AY38:BA54)</f>
        <v>887</v>
      </c>
      <c r="AZ59" s="597"/>
      <c r="BA59" s="597"/>
      <c r="BB59" s="598">
        <f>SUM($BB$44:$BD$58)</f>
        <v>217.75</v>
      </c>
      <c r="BC59" s="598"/>
      <c r="BD59" s="598"/>
      <c r="BE59" s="608">
        <f>SUM(BE44:BG58)</f>
        <v>6.7</v>
      </c>
      <c r="BF59" s="608"/>
      <c r="BG59" s="608"/>
      <c r="BH59" s="609">
        <f>SUM(BH44:BJ58)</f>
        <v>5.3</v>
      </c>
      <c r="BI59" s="610"/>
      <c r="BJ59" s="610"/>
      <c r="BK59" s="604"/>
      <c r="BL59" s="604"/>
      <c r="BM59" s="604"/>
      <c r="BN59" s="605"/>
    </row>
    <row r="60" spans="2:85" ht="21" customHeight="1" thickBot="1">
      <c r="B60" s="480"/>
      <c r="C60" s="594" t="s">
        <v>260</v>
      </c>
      <c r="D60" s="595"/>
      <c r="E60" s="595"/>
      <c r="F60" s="595"/>
      <c r="G60" s="595"/>
      <c r="H60" s="595"/>
      <c r="I60" s="595"/>
      <c r="J60" s="595"/>
      <c r="K60" s="595"/>
      <c r="L60" s="595"/>
      <c r="M60" s="595"/>
      <c r="N60" s="595"/>
      <c r="O60" s="595"/>
      <c r="P60" s="595"/>
      <c r="Q60" s="595"/>
      <c r="R60" s="595"/>
      <c r="S60" s="595"/>
      <c r="T60" s="595"/>
      <c r="U60" s="595"/>
      <c r="V60" s="596"/>
      <c r="W60" s="308">
        <f t="shared" ref="W60:AM60" si="3">SUM(W38:W55)</f>
        <v>34</v>
      </c>
      <c r="X60" s="309">
        <f t="shared" si="3"/>
        <v>34</v>
      </c>
      <c r="Y60" s="309">
        <f t="shared" si="3"/>
        <v>47</v>
      </c>
      <c r="Z60" s="309">
        <f t="shared" si="3"/>
        <v>34</v>
      </c>
      <c r="AA60" s="309">
        <f t="shared" si="3"/>
        <v>62</v>
      </c>
      <c r="AB60" s="309">
        <f t="shared" si="3"/>
        <v>16</v>
      </c>
      <c r="AC60" s="310">
        <f t="shared" si="3"/>
        <v>22</v>
      </c>
      <c r="AD60" s="308">
        <f t="shared" si="3"/>
        <v>36</v>
      </c>
      <c r="AE60" s="309">
        <f t="shared" si="3"/>
        <v>42</v>
      </c>
      <c r="AF60" s="309">
        <f t="shared" si="3"/>
        <v>55</v>
      </c>
      <c r="AG60" s="309">
        <f t="shared" si="3"/>
        <v>34</v>
      </c>
      <c r="AH60" s="309">
        <f t="shared" si="3"/>
        <v>62</v>
      </c>
      <c r="AI60" s="309">
        <f t="shared" si="3"/>
        <v>16</v>
      </c>
      <c r="AJ60" s="310">
        <f t="shared" si="3"/>
        <v>22</v>
      </c>
      <c r="AK60" s="308">
        <f t="shared" si="3"/>
        <v>36</v>
      </c>
      <c r="AL60" s="309">
        <f t="shared" si="3"/>
        <v>42</v>
      </c>
      <c r="AM60" s="309">
        <f t="shared" si="3"/>
        <v>62</v>
      </c>
      <c r="AN60" s="309">
        <f>SUM(AN38:AN56)</f>
        <v>45</v>
      </c>
      <c r="AO60" s="309">
        <f t="shared" ref="AO60:AX60" si="4">SUM(AO38:AO55)</f>
        <v>48</v>
      </c>
      <c r="AP60" s="309">
        <f t="shared" si="4"/>
        <v>20</v>
      </c>
      <c r="AQ60" s="310">
        <f t="shared" si="4"/>
        <v>22</v>
      </c>
      <c r="AR60" s="308">
        <f t="shared" si="4"/>
        <v>36</v>
      </c>
      <c r="AS60" s="309">
        <f t="shared" si="4"/>
        <v>35</v>
      </c>
      <c r="AT60" s="309">
        <f t="shared" si="4"/>
        <v>40</v>
      </c>
      <c r="AU60" s="309">
        <f t="shared" si="4"/>
        <v>20</v>
      </c>
      <c r="AV60" s="309">
        <f t="shared" si="4"/>
        <v>48</v>
      </c>
      <c r="AW60" s="309">
        <f t="shared" si="4"/>
        <v>0</v>
      </c>
      <c r="AX60" s="310">
        <f t="shared" si="4"/>
        <v>36</v>
      </c>
      <c r="AY60" s="488">
        <f>SUM(AY39:BA55)</f>
        <v>919</v>
      </c>
      <c r="AZ60" s="597"/>
      <c r="BA60" s="597"/>
      <c r="BB60" s="598">
        <f>SUM($BB$38:$BD$58)</f>
        <v>277.75</v>
      </c>
      <c r="BC60" s="598"/>
      <c r="BD60" s="598"/>
      <c r="BE60" s="599"/>
      <c r="BF60" s="600"/>
      <c r="BG60" s="601"/>
      <c r="BH60" s="602"/>
      <c r="BI60" s="603"/>
      <c r="BJ60" s="603"/>
      <c r="BK60" s="604"/>
      <c r="BL60" s="604"/>
      <c r="BM60" s="604"/>
      <c r="BN60" s="605"/>
    </row>
    <row r="61" spans="2:85" ht="21" customHeight="1" thickBot="1">
      <c r="B61" s="311" t="s">
        <v>261</v>
      </c>
      <c r="C61" s="312"/>
      <c r="D61" s="313"/>
      <c r="E61" s="304"/>
      <c r="F61" s="304"/>
      <c r="G61" s="304"/>
      <c r="H61" s="304"/>
      <c r="I61" s="304"/>
      <c r="J61" s="304"/>
      <c r="K61" s="304"/>
      <c r="L61" s="304"/>
      <c r="M61" s="304"/>
      <c r="N61" s="304"/>
      <c r="O61" s="304"/>
      <c r="P61" s="304"/>
      <c r="Q61" s="304"/>
      <c r="R61" s="304"/>
      <c r="S61" s="304"/>
      <c r="T61" s="304"/>
      <c r="U61" s="304"/>
      <c r="V61" s="304"/>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70"/>
      <c r="AY61" s="622">
        <v>32</v>
      </c>
      <c r="AZ61" s="485"/>
      <c r="BA61" s="485"/>
      <c r="BB61" s="485"/>
      <c r="BC61" s="485"/>
      <c r="BD61" s="485"/>
      <c r="BE61" s="485"/>
      <c r="BF61" s="485"/>
      <c r="BG61" s="485"/>
      <c r="BH61" s="485"/>
      <c r="BI61" s="485"/>
      <c r="BJ61" s="485"/>
      <c r="BK61" s="485"/>
      <c r="BL61" s="485"/>
      <c r="BM61" s="485"/>
      <c r="BN61" s="486"/>
    </row>
    <row r="62" spans="2:85" ht="21" customHeight="1">
      <c r="G62" s="150"/>
    </row>
    <row r="63" spans="2:85" ht="21" customHeight="1" thickBot="1">
      <c r="B63" s="169" t="s">
        <v>262</v>
      </c>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c r="AU63" s="225"/>
      <c r="AV63" s="225"/>
      <c r="AW63" s="225"/>
      <c r="AX63" s="225"/>
      <c r="AY63" s="225"/>
      <c r="AZ63" s="225"/>
      <c r="BA63" s="214"/>
      <c r="BB63" s="225"/>
      <c r="BC63" s="214"/>
      <c r="BD63" s="214"/>
      <c r="BE63" s="225"/>
      <c r="BF63" s="214"/>
      <c r="BG63" s="225"/>
      <c r="BH63" s="225"/>
      <c r="BI63" s="225"/>
      <c r="BJ63" s="225"/>
      <c r="BK63" s="225"/>
      <c r="BL63" s="225"/>
      <c r="BM63" s="225"/>
      <c r="BN63" s="225"/>
    </row>
    <row r="64" spans="2:85" ht="21" customHeight="1" thickBot="1">
      <c r="B64" s="457"/>
      <c r="C64" s="268"/>
      <c r="D64" s="459" t="s">
        <v>236</v>
      </c>
      <c r="E64" s="459"/>
      <c r="F64" s="459"/>
      <c r="G64" s="459"/>
      <c r="H64" s="459"/>
      <c r="I64" s="460"/>
      <c r="J64" s="462" t="s">
        <v>237</v>
      </c>
      <c r="K64" s="463"/>
      <c r="L64" s="463"/>
      <c r="M64" s="463"/>
      <c r="N64" s="463"/>
      <c r="O64" s="464"/>
      <c r="P64" s="468" t="s">
        <v>238</v>
      </c>
      <c r="Q64" s="459"/>
      <c r="R64" s="459"/>
      <c r="S64" s="459"/>
      <c r="T64" s="459"/>
      <c r="U64" s="459"/>
      <c r="V64" s="469"/>
      <c r="W64" s="473" t="s">
        <v>239</v>
      </c>
      <c r="X64" s="474"/>
      <c r="Y64" s="474"/>
      <c r="Z64" s="474"/>
      <c r="AA64" s="474"/>
      <c r="AB64" s="474"/>
      <c r="AC64" s="475"/>
      <c r="AD64" s="473" t="s">
        <v>240</v>
      </c>
      <c r="AE64" s="474"/>
      <c r="AF64" s="474"/>
      <c r="AG64" s="474"/>
      <c r="AH64" s="474"/>
      <c r="AI64" s="474"/>
      <c r="AJ64" s="475"/>
      <c r="AK64" s="473" t="s">
        <v>241</v>
      </c>
      <c r="AL64" s="474"/>
      <c r="AM64" s="474"/>
      <c r="AN64" s="474"/>
      <c r="AO64" s="474"/>
      <c r="AP64" s="474"/>
      <c r="AQ64" s="475"/>
      <c r="AR64" s="457" t="s">
        <v>242</v>
      </c>
      <c r="AS64" s="459"/>
      <c r="AT64" s="459"/>
      <c r="AU64" s="459"/>
      <c r="AV64" s="459"/>
      <c r="AW64" s="459"/>
      <c r="AX64" s="459"/>
      <c r="AY64" s="623" t="s">
        <v>243</v>
      </c>
      <c r="AZ64" s="624"/>
      <c r="BA64" s="624"/>
      <c r="BB64" s="624" t="s">
        <v>244</v>
      </c>
      <c r="BC64" s="624"/>
      <c r="BD64" s="624"/>
      <c r="BE64" s="624" t="s">
        <v>246</v>
      </c>
      <c r="BF64" s="624"/>
      <c r="BG64" s="624"/>
      <c r="BH64" s="624"/>
      <c r="BI64" s="624"/>
      <c r="BJ64" s="624"/>
      <c r="BK64" s="474" t="s">
        <v>247</v>
      </c>
      <c r="BL64" s="474"/>
      <c r="BM64" s="474"/>
      <c r="BN64" s="475"/>
    </row>
    <row r="65" spans="2:66" ht="21" customHeight="1" thickBot="1">
      <c r="B65" s="458"/>
      <c r="C65" s="269"/>
      <c r="D65" s="358"/>
      <c r="E65" s="358"/>
      <c r="F65" s="358"/>
      <c r="G65" s="358"/>
      <c r="H65" s="358"/>
      <c r="I65" s="461"/>
      <c r="J65" s="465"/>
      <c r="K65" s="466"/>
      <c r="L65" s="466"/>
      <c r="M65" s="466"/>
      <c r="N65" s="466"/>
      <c r="O65" s="467"/>
      <c r="P65" s="476"/>
      <c r="Q65" s="358"/>
      <c r="R65" s="358"/>
      <c r="S65" s="358"/>
      <c r="T65" s="358"/>
      <c r="U65" s="358"/>
      <c r="V65" s="477"/>
      <c r="W65" s="271" t="s">
        <v>248</v>
      </c>
      <c r="X65" s="272" t="s">
        <v>249</v>
      </c>
      <c r="Y65" s="272" t="s">
        <v>250</v>
      </c>
      <c r="Z65" s="272" t="s">
        <v>251</v>
      </c>
      <c r="AA65" s="272" t="s">
        <v>252</v>
      </c>
      <c r="AB65" s="272" t="s">
        <v>253</v>
      </c>
      <c r="AC65" s="273" t="s">
        <v>254</v>
      </c>
      <c r="AD65" s="271" t="s">
        <v>248</v>
      </c>
      <c r="AE65" s="272" t="s">
        <v>249</v>
      </c>
      <c r="AF65" s="272" t="s">
        <v>250</v>
      </c>
      <c r="AG65" s="272" t="s">
        <v>251</v>
      </c>
      <c r="AH65" s="272" t="s">
        <v>252</v>
      </c>
      <c r="AI65" s="272" t="s">
        <v>253</v>
      </c>
      <c r="AJ65" s="273" t="s">
        <v>254</v>
      </c>
      <c r="AK65" s="271" t="s">
        <v>248</v>
      </c>
      <c r="AL65" s="272" t="s">
        <v>249</v>
      </c>
      <c r="AM65" s="272" t="s">
        <v>250</v>
      </c>
      <c r="AN65" s="272" t="s">
        <v>251</v>
      </c>
      <c r="AO65" s="272" t="s">
        <v>252</v>
      </c>
      <c r="AP65" s="272" t="s">
        <v>253</v>
      </c>
      <c r="AQ65" s="273" t="s">
        <v>254</v>
      </c>
      <c r="AR65" s="274" t="s">
        <v>248</v>
      </c>
      <c r="AS65" s="275" t="s">
        <v>249</v>
      </c>
      <c r="AT65" s="275" t="s">
        <v>250</v>
      </c>
      <c r="AU65" s="275" t="s">
        <v>251</v>
      </c>
      <c r="AV65" s="275" t="s">
        <v>252</v>
      </c>
      <c r="AW65" s="275" t="s">
        <v>253</v>
      </c>
      <c r="AX65" s="314" t="s">
        <v>254</v>
      </c>
      <c r="AY65" s="625"/>
      <c r="AZ65" s="626"/>
      <c r="BA65" s="626"/>
      <c r="BB65" s="626"/>
      <c r="BC65" s="626"/>
      <c r="BD65" s="626"/>
      <c r="BE65" s="626"/>
      <c r="BF65" s="626"/>
      <c r="BG65" s="626"/>
      <c r="BH65" s="626"/>
      <c r="BI65" s="626"/>
      <c r="BJ65" s="626"/>
      <c r="BK65" s="627"/>
      <c r="BL65" s="627"/>
      <c r="BM65" s="627"/>
      <c r="BN65" s="628"/>
    </row>
    <row r="66" spans="2:66" ht="21" customHeight="1">
      <c r="B66" s="479"/>
      <c r="C66" s="545" t="s">
        <v>263</v>
      </c>
      <c r="D66" s="546" t="s">
        <v>299</v>
      </c>
      <c r="E66" s="547"/>
      <c r="F66" s="547"/>
      <c r="G66" s="547"/>
      <c r="H66" s="547"/>
      <c r="I66" s="547"/>
      <c r="J66" s="547"/>
      <c r="K66" s="547"/>
      <c r="L66" s="547"/>
      <c r="M66" s="547"/>
      <c r="N66" s="547"/>
      <c r="O66" s="547"/>
      <c r="P66" s="629"/>
      <c r="Q66" s="629"/>
      <c r="R66" s="629"/>
      <c r="S66" s="629"/>
      <c r="T66" s="629"/>
      <c r="U66" s="629"/>
      <c r="V66" s="630"/>
      <c r="W66" s="293"/>
      <c r="X66" s="282">
        <v>7</v>
      </c>
      <c r="Y66" s="282">
        <v>7</v>
      </c>
      <c r="Z66" s="282"/>
      <c r="AA66" s="282">
        <v>7</v>
      </c>
      <c r="AB66" s="282">
        <v>7</v>
      </c>
      <c r="AC66" s="283"/>
      <c r="AD66" s="281"/>
      <c r="AE66" s="282">
        <v>7</v>
      </c>
      <c r="AF66" s="282">
        <v>7</v>
      </c>
      <c r="AG66" s="282"/>
      <c r="AH66" s="282">
        <v>7</v>
      </c>
      <c r="AI66" s="282">
        <v>7</v>
      </c>
      <c r="AJ66" s="283"/>
      <c r="AK66" s="281"/>
      <c r="AL66" s="282">
        <v>7</v>
      </c>
      <c r="AM66" s="282">
        <v>7</v>
      </c>
      <c r="AN66" s="282"/>
      <c r="AO66" s="282">
        <v>7</v>
      </c>
      <c r="AP66" s="282">
        <v>7</v>
      </c>
      <c r="AQ66" s="283"/>
      <c r="AR66" s="281"/>
      <c r="AS66" s="282">
        <v>7</v>
      </c>
      <c r="AT66" s="282">
        <v>7</v>
      </c>
      <c r="AU66" s="282"/>
      <c r="AV66" s="282">
        <v>7</v>
      </c>
      <c r="AW66" s="282"/>
      <c r="AX66" s="283"/>
      <c r="AY66" s="631">
        <f t="shared" ref="AY66:AY73" si="5">SUM(W66:AX66)</f>
        <v>105</v>
      </c>
      <c r="AZ66" s="581"/>
      <c r="BA66" s="581"/>
      <c r="BB66" s="582">
        <f t="shared" ref="BB66:BB73" si="6">AY66/4</f>
        <v>26.25</v>
      </c>
      <c r="BC66" s="582"/>
      <c r="BD66" s="632"/>
      <c r="BE66" s="633">
        <f>ROUNDDOWN(SUM($BB$66:$BD$73)/40,1)</f>
        <v>2.5</v>
      </c>
      <c r="BF66" s="633"/>
      <c r="BG66" s="633"/>
      <c r="BH66" s="633"/>
      <c r="BI66" s="633"/>
      <c r="BJ66" s="633"/>
      <c r="BK66" s="636"/>
      <c r="BL66" s="636"/>
      <c r="BM66" s="636"/>
      <c r="BN66" s="637"/>
    </row>
    <row r="67" spans="2:66" ht="21" customHeight="1">
      <c r="B67" s="479"/>
      <c r="C67" s="479"/>
      <c r="D67" s="550" t="s">
        <v>290</v>
      </c>
      <c r="E67" s="551"/>
      <c r="F67" s="551"/>
      <c r="G67" s="551"/>
      <c r="H67" s="551"/>
      <c r="I67" s="551"/>
      <c r="J67" s="551"/>
      <c r="K67" s="551"/>
      <c r="L67" s="551"/>
      <c r="M67" s="551"/>
      <c r="N67" s="551"/>
      <c r="O67" s="551"/>
      <c r="P67" s="638"/>
      <c r="Q67" s="638"/>
      <c r="R67" s="638"/>
      <c r="S67" s="638"/>
      <c r="T67" s="638"/>
      <c r="U67" s="638"/>
      <c r="V67" s="639"/>
      <c r="W67" s="295">
        <v>4</v>
      </c>
      <c r="X67" s="286"/>
      <c r="Y67" s="286">
        <v>7</v>
      </c>
      <c r="Z67" s="286"/>
      <c r="AA67" s="286"/>
      <c r="AB67" s="286">
        <v>1</v>
      </c>
      <c r="AC67" s="287">
        <v>4</v>
      </c>
      <c r="AD67" s="285">
        <v>4</v>
      </c>
      <c r="AE67" s="286"/>
      <c r="AF67" s="286">
        <v>7</v>
      </c>
      <c r="AG67" s="286"/>
      <c r="AH67" s="286"/>
      <c r="AI67" s="286">
        <v>1</v>
      </c>
      <c r="AJ67" s="287">
        <v>4</v>
      </c>
      <c r="AK67" s="285">
        <v>4</v>
      </c>
      <c r="AL67" s="286"/>
      <c r="AM67" s="286">
        <v>7</v>
      </c>
      <c r="AN67" s="286">
        <v>2</v>
      </c>
      <c r="AO67" s="286"/>
      <c r="AP67" s="286">
        <v>1</v>
      </c>
      <c r="AQ67" s="287">
        <v>4</v>
      </c>
      <c r="AR67" s="295">
        <v>4</v>
      </c>
      <c r="AS67" s="286"/>
      <c r="AT67" s="286">
        <v>7</v>
      </c>
      <c r="AU67" s="286"/>
      <c r="AV67" s="286"/>
      <c r="AW67" s="286"/>
      <c r="AX67" s="287"/>
      <c r="AY67" s="640">
        <f t="shared" si="5"/>
        <v>61</v>
      </c>
      <c r="AZ67" s="552"/>
      <c r="BA67" s="552"/>
      <c r="BB67" s="553">
        <f t="shared" si="6"/>
        <v>15.25</v>
      </c>
      <c r="BC67" s="553"/>
      <c r="BD67" s="524"/>
      <c r="BE67" s="634"/>
      <c r="BF67" s="634"/>
      <c r="BG67" s="634"/>
      <c r="BH67" s="634"/>
      <c r="BI67" s="634"/>
      <c r="BJ67" s="634"/>
      <c r="BK67" s="575"/>
      <c r="BL67" s="575"/>
      <c r="BM67" s="575"/>
      <c r="BN67" s="576"/>
    </row>
    <row r="68" spans="2:66" ht="21" customHeight="1">
      <c r="B68" s="479"/>
      <c r="C68" s="479"/>
      <c r="D68" s="550" t="s">
        <v>294</v>
      </c>
      <c r="E68" s="551"/>
      <c r="F68" s="551"/>
      <c r="G68" s="551"/>
      <c r="H68" s="551"/>
      <c r="I68" s="551"/>
      <c r="J68" s="551"/>
      <c r="K68" s="551"/>
      <c r="L68" s="551"/>
      <c r="M68" s="551"/>
      <c r="N68" s="551"/>
      <c r="O68" s="551"/>
      <c r="P68" s="638"/>
      <c r="Q68" s="638"/>
      <c r="R68" s="638"/>
      <c r="S68" s="638"/>
      <c r="T68" s="638"/>
      <c r="U68" s="638"/>
      <c r="V68" s="639"/>
      <c r="W68" s="315"/>
      <c r="X68" s="302">
        <v>7</v>
      </c>
      <c r="Y68" s="302">
        <v>7</v>
      </c>
      <c r="Z68" s="302"/>
      <c r="AA68" s="302">
        <v>7</v>
      </c>
      <c r="AB68" s="302">
        <v>7</v>
      </c>
      <c r="AC68" s="303"/>
      <c r="AD68" s="301"/>
      <c r="AE68" s="302">
        <v>7</v>
      </c>
      <c r="AF68" s="302">
        <v>7</v>
      </c>
      <c r="AG68" s="302"/>
      <c r="AH68" s="302">
        <v>7</v>
      </c>
      <c r="AI68" s="302">
        <v>7</v>
      </c>
      <c r="AJ68" s="303"/>
      <c r="AK68" s="301"/>
      <c r="AL68" s="302">
        <v>7</v>
      </c>
      <c r="AM68" s="302">
        <v>7</v>
      </c>
      <c r="AN68" s="302"/>
      <c r="AO68" s="302">
        <v>7</v>
      </c>
      <c r="AP68" s="302">
        <v>7</v>
      </c>
      <c r="AQ68" s="303"/>
      <c r="AR68" s="301"/>
      <c r="AS68" s="302">
        <v>7</v>
      </c>
      <c r="AT68" s="302"/>
      <c r="AU68" s="302"/>
      <c r="AV68" s="302">
        <v>7</v>
      </c>
      <c r="AW68" s="302"/>
      <c r="AX68" s="303">
        <v>7</v>
      </c>
      <c r="AY68" s="640">
        <f t="shared" si="5"/>
        <v>105</v>
      </c>
      <c r="AZ68" s="552"/>
      <c r="BA68" s="552"/>
      <c r="BB68" s="553">
        <f t="shared" si="6"/>
        <v>26.25</v>
      </c>
      <c r="BC68" s="553"/>
      <c r="BD68" s="524"/>
      <c r="BE68" s="634"/>
      <c r="BF68" s="634"/>
      <c r="BG68" s="634"/>
      <c r="BH68" s="634"/>
      <c r="BI68" s="634"/>
      <c r="BJ68" s="634"/>
      <c r="BK68" s="575"/>
      <c r="BL68" s="575"/>
      <c r="BM68" s="575"/>
      <c r="BN68" s="576"/>
    </row>
    <row r="69" spans="2:66" ht="21" customHeight="1">
      <c r="B69" s="479"/>
      <c r="C69" s="479"/>
      <c r="D69" s="550" t="s">
        <v>295</v>
      </c>
      <c r="E69" s="551"/>
      <c r="F69" s="551"/>
      <c r="G69" s="551"/>
      <c r="H69" s="551"/>
      <c r="I69" s="551"/>
      <c r="J69" s="551"/>
      <c r="K69" s="551"/>
      <c r="L69" s="551"/>
      <c r="M69" s="551"/>
      <c r="N69" s="551"/>
      <c r="O69" s="551"/>
      <c r="P69" s="519"/>
      <c r="Q69" s="520"/>
      <c r="R69" s="520"/>
      <c r="S69" s="520"/>
      <c r="T69" s="520"/>
      <c r="U69" s="520"/>
      <c r="V69" s="521"/>
      <c r="W69" s="295"/>
      <c r="X69" s="286"/>
      <c r="Y69" s="286"/>
      <c r="Z69" s="302">
        <v>7</v>
      </c>
      <c r="AA69" s="302">
        <v>7</v>
      </c>
      <c r="AB69" s="286"/>
      <c r="AC69" s="287"/>
      <c r="AD69" s="285"/>
      <c r="AE69" s="286"/>
      <c r="AF69" s="286"/>
      <c r="AG69" s="302">
        <v>7</v>
      </c>
      <c r="AH69" s="302">
        <v>7</v>
      </c>
      <c r="AI69" s="286"/>
      <c r="AJ69" s="287"/>
      <c r="AK69" s="285"/>
      <c r="AL69" s="286"/>
      <c r="AM69" s="286"/>
      <c r="AN69" s="302">
        <v>7</v>
      </c>
      <c r="AO69" s="302">
        <v>7</v>
      </c>
      <c r="AP69" s="286"/>
      <c r="AQ69" s="287"/>
      <c r="AR69" s="295"/>
      <c r="AS69" s="286"/>
      <c r="AT69" s="286"/>
      <c r="AU69" s="302">
        <v>7</v>
      </c>
      <c r="AV69" s="286"/>
      <c r="AW69" s="286"/>
      <c r="AX69" s="287">
        <v>7</v>
      </c>
      <c r="AY69" s="640">
        <f t="shared" si="5"/>
        <v>56</v>
      </c>
      <c r="AZ69" s="552"/>
      <c r="BA69" s="552"/>
      <c r="BB69" s="553">
        <f t="shared" si="6"/>
        <v>14</v>
      </c>
      <c r="BC69" s="553"/>
      <c r="BD69" s="524"/>
      <c r="BE69" s="634"/>
      <c r="BF69" s="634"/>
      <c r="BG69" s="634"/>
      <c r="BH69" s="634"/>
      <c r="BI69" s="634"/>
      <c r="BJ69" s="634"/>
      <c r="BK69" s="575"/>
      <c r="BL69" s="575"/>
      <c r="BM69" s="575"/>
      <c r="BN69" s="576"/>
    </row>
    <row r="70" spans="2:66" ht="21" customHeight="1">
      <c r="B70" s="479"/>
      <c r="C70" s="479"/>
      <c r="D70" s="550" t="s">
        <v>296</v>
      </c>
      <c r="E70" s="551"/>
      <c r="F70" s="551"/>
      <c r="G70" s="551"/>
      <c r="H70" s="551"/>
      <c r="I70" s="551"/>
      <c r="J70" s="551"/>
      <c r="K70" s="551"/>
      <c r="L70" s="551"/>
      <c r="M70" s="551"/>
      <c r="N70" s="551"/>
      <c r="O70" s="551"/>
      <c r="P70" s="638"/>
      <c r="Q70" s="638"/>
      <c r="R70" s="638"/>
      <c r="S70" s="638"/>
      <c r="T70" s="638"/>
      <c r="U70" s="638"/>
      <c r="V70" s="639"/>
      <c r="W70" s="315">
        <v>4</v>
      </c>
      <c r="X70" s="302">
        <v>7</v>
      </c>
      <c r="Y70" s="302">
        <v>7</v>
      </c>
      <c r="Z70" s="302"/>
      <c r="AA70" s="302">
        <v>7</v>
      </c>
      <c r="AB70" s="302">
        <v>7</v>
      </c>
      <c r="AC70" s="303"/>
      <c r="AD70" s="301"/>
      <c r="AE70" s="302">
        <v>7</v>
      </c>
      <c r="AF70" s="302"/>
      <c r="AG70" s="302"/>
      <c r="AH70" s="302">
        <v>7</v>
      </c>
      <c r="AI70" s="302">
        <v>7</v>
      </c>
      <c r="AJ70" s="303"/>
      <c r="AK70" s="301"/>
      <c r="AL70" s="302"/>
      <c r="AM70" s="302"/>
      <c r="AN70" s="302"/>
      <c r="AO70" s="302"/>
      <c r="AP70" s="302"/>
      <c r="AQ70" s="303"/>
      <c r="AR70" s="301"/>
      <c r="AS70" s="302">
        <v>7</v>
      </c>
      <c r="AT70" s="302"/>
      <c r="AU70" s="302"/>
      <c r="AV70" s="302">
        <v>7</v>
      </c>
      <c r="AW70" s="302"/>
      <c r="AX70" s="303">
        <v>7</v>
      </c>
      <c r="AY70" s="640">
        <f t="shared" si="5"/>
        <v>74</v>
      </c>
      <c r="AZ70" s="552"/>
      <c r="BA70" s="552"/>
      <c r="BB70" s="553">
        <f t="shared" si="6"/>
        <v>18.5</v>
      </c>
      <c r="BC70" s="553"/>
      <c r="BD70" s="524"/>
      <c r="BE70" s="634"/>
      <c r="BF70" s="634"/>
      <c r="BG70" s="634"/>
      <c r="BH70" s="634"/>
      <c r="BI70" s="634"/>
      <c r="BJ70" s="634"/>
      <c r="BK70" s="575"/>
      <c r="BL70" s="575"/>
      <c r="BM70" s="575"/>
      <c r="BN70" s="576"/>
    </row>
    <row r="71" spans="2:66" ht="21" customHeight="1">
      <c r="B71" s="479"/>
      <c r="C71" s="479"/>
      <c r="D71" s="550"/>
      <c r="E71" s="551"/>
      <c r="F71" s="551"/>
      <c r="G71" s="551"/>
      <c r="H71" s="551"/>
      <c r="I71" s="551"/>
      <c r="J71" s="551"/>
      <c r="K71" s="551"/>
      <c r="L71" s="551"/>
      <c r="M71" s="551"/>
      <c r="N71" s="551"/>
      <c r="O71" s="551"/>
      <c r="P71" s="519"/>
      <c r="Q71" s="520"/>
      <c r="R71" s="520"/>
      <c r="S71" s="520"/>
      <c r="T71" s="520"/>
      <c r="U71" s="520"/>
      <c r="V71" s="521"/>
      <c r="W71" s="295"/>
      <c r="X71" s="286"/>
      <c r="Y71" s="286"/>
      <c r="Z71" s="286"/>
      <c r="AA71" s="286"/>
      <c r="AB71" s="286"/>
      <c r="AC71" s="316"/>
      <c r="AD71" s="285"/>
      <c r="AE71" s="286"/>
      <c r="AF71" s="286"/>
      <c r="AG71" s="286"/>
      <c r="AH71" s="286"/>
      <c r="AI71" s="286"/>
      <c r="AJ71" s="316"/>
      <c r="AK71" s="285"/>
      <c r="AL71" s="286"/>
      <c r="AM71" s="286"/>
      <c r="AN71" s="286"/>
      <c r="AO71" s="286"/>
      <c r="AP71" s="286"/>
      <c r="AQ71" s="316"/>
      <c r="AR71" s="285"/>
      <c r="AS71" s="286"/>
      <c r="AT71" s="286"/>
      <c r="AU71" s="286"/>
      <c r="AV71" s="286"/>
      <c r="AW71" s="286"/>
      <c r="AX71" s="316"/>
      <c r="AY71" s="640">
        <f t="shared" si="5"/>
        <v>0</v>
      </c>
      <c r="AZ71" s="552"/>
      <c r="BA71" s="552"/>
      <c r="BB71" s="553">
        <f t="shared" si="6"/>
        <v>0</v>
      </c>
      <c r="BC71" s="553"/>
      <c r="BD71" s="524"/>
      <c r="BE71" s="634"/>
      <c r="BF71" s="634"/>
      <c r="BG71" s="634"/>
      <c r="BH71" s="634"/>
      <c r="BI71" s="634"/>
      <c r="BJ71" s="634"/>
      <c r="BK71" s="575"/>
      <c r="BL71" s="575"/>
      <c r="BM71" s="575"/>
      <c r="BN71" s="576"/>
    </row>
    <row r="72" spans="2:66" ht="21" customHeight="1">
      <c r="B72" s="479"/>
      <c r="C72" s="479"/>
      <c r="D72" s="550"/>
      <c r="E72" s="551"/>
      <c r="F72" s="551"/>
      <c r="G72" s="551"/>
      <c r="H72" s="551"/>
      <c r="I72" s="551"/>
      <c r="J72" s="551"/>
      <c r="K72" s="551"/>
      <c r="L72" s="551"/>
      <c r="M72" s="551"/>
      <c r="N72" s="551"/>
      <c r="O72" s="551"/>
      <c r="P72" s="519"/>
      <c r="Q72" s="520"/>
      <c r="R72" s="520"/>
      <c r="S72" s="520"/>
      <c r="T72" s="520"/>
      <c r="U72" s="520"/>
      <c r="V72" s="521"/>
      <c r="W72" s="295"/>
      <c r="X72" s="286"/>
      <c r="Y72" s="286"/>
      <c r="Z72" s="286"/>
      <c r="AA72" s="286"/>
      <c r="AB72" s="286"/>
      <c r="AC72" s="287"/>
      <c r="AD72" s="285"/>
      <c r="AE72" s="286"/>
      <c r="AF72" s="286"/>
      <c r="AG72" s="286"/>
      <c r="AH72" s="286"/>
      <c r="AI72" s="286"/>
      <c r="AJ72" s="287"/>
      <c r="AK72" s="285"/>
      <c r="AL72" s="286"/>
      <c r="AM72" s="286"/>
      <c r="AN72" s="286"/>
      <c r="AO72" s="286"/>
      <c r="AP72" s="286"/>
      <c r="AQ72" s="287"/>
      <c r="AR72" s="295"/>
      <c r="AS72" s="286"/>
      <c r="AT72" s="286"/>
      <c r="AU72" s="286"/>
      <c r="AV72" s="286"/>
      <c r="AW72" s="286"/>
      <c r="AX72" s="287"/>
      <c r="AY72" s="640">
        <f t="shared" si="5"/>
        <v>0</v>
      </c>
      <c r="AZ72" s="552"/>
      <c r="BA72" s="552"/>
      <c r="BB72" s="553">
        <f t="shared" si="6"/>
        <v>0</v>
      </c>
      <c r="BC72" s="553"/>
      <c r="BD72" s="524"/>
      <c r="BE72" s="634"/>
      <c r="BF72" s="634"/>
      <c r="BG72" s="634"/>
      <c r="BH72" s="634"/>
      <c r="BI72" s="634"/>
      <c r="BJ72" s="634"/>
      <c r="BK72" s="575"/>
      <c r="BL72" s="575"/>
      <c r="BM72" s="575"/>
      <c r="BN72" s="576"/>
    </row>
    <row r="73" spans="2:66" ht="21" customHeight="1" thickBot="1">
      <c r="B73" s="479"/>
      <c r="C73" s="479"/>
      <c r="D73" s="652"/>
      <c r="E73" s="613"/>
      <c r="F73" s="613"/>
      <c r="G73" s="613"/>
      <c r="H73" s="613"/>
      <c r="I73" s="613"/>
      <c r="J73" s="613"/>
      <c r="K73" s="613"/>
      <c r="L73" s="613"/>
      <c r="M73" s="613"/>
      <c r="N73" s="613"/>
      <c r="O73" s="613"/>
      <c r="P73" s="614"/>
      <c r="Q73" s="615"/>
      <c r="R73" s="615"/>
      <c r="S73" s="615"/>
      <c r="T73" s="615"/>
      <c r="U73" s="615"/>
      <c r="V73" s="616"/>
      <c r="W73" s="300"/>
      <c r="X73" s="298"/>
      <c r="Y73" s="298"/>
      <c r="Z73" s="298"/>
      <c r="AA73" s="298"/>
      <c r="AB73" s="298"/>
      <c r="AC73" s="299"/>
      <c r="AD73" s="297"/>
      <c r="AE73" s="298"/>
      <c r="AF73" s="298"/>
      <c r="AG73" s="298"/>
      <c r="AH73" s="298"/>
      <c r="AI73" s="298"/>
      <c r="AJ73" s="299"/>
      <c r="AK73" s="297"/>
      <c r="AL73" s="298"/>
      <c r="AM73" s="298"/>
      <c r="AN73" s="298"/>
      <c r="AO73" s="298"/>
      <c r="AP73" s="298"/>
      <c r="AQ73" s="299"/>
      <c r="AR73" s="300"/>
      <c r="AS73" s="298"/>
      <c r="AT73" s="298"/>
      <c r="AU73" s="298"/>
      <c r="AV73" s="298"/>
      <c r="AW73" s="298"/>
      <c r="AX73" s="299"/>
      <c r="AY73" s="653">
        <f t="shared" si="5"/>
        <v>0</v>
      </c>
      <c r="AZ73" s="617"/>
      <c r="BA73" s="617"/>
      <c r="BB73" s="618">
        <f t="shared" si="6"/>
        <v>0</v>
      </c>
      <c r="BC73" s="618"/>
      <c r="BD73" s="536"/>
      <c r="BE73" s="635"/>
      <c r="BF73" s="635"/>
      <c r="BG73" s="635"/>
      <c r="BH73" s="635"/>
      <c r="BI73" s="635"/>
      <c r="BJ73" s="635"/>
      <c r="BK73" s="606"/>
      <c r="BL73" s="606"/>
      <c r="BM73" s="606"/>
      <c r="BN73" s="607"/>
    </row>
    <row r="74" spans="2:66" ht="21" customHeight="1" thickBot="1">
      <c r="B74" s="479"/>
      <c r="C74" s="594" t="s">
        <v>259</v>
      </c>
      <c r="D74" s="595"/>
      <c r="E74" s="595"/>
      <c r="F74" s="595"/>
      <c r="G74" s="595"/>
      <c r="H74" s="595"/>
      <c r="I74" s="595"/>
      <c r="J74" s="595"/>
      <c r="K74" s="595"/>
      <c r="L74" s="595"/>
      <c r="M74" s="595"/>
      <c r="N74" s="595"/>
      <c r="O74" s="595"/>
      <c r="P74" s="595"/>
      <c r="Q74" s="595"/>
      <c r="R74" s="595"/>
      <c r="S74" s="595"/>
      <c r="T74" s="595"/>
      <c r="U74" s="595"/>
      <c r="V74" s="596"/>
      <c r="W74" s="305">
        <f t="shared" ref="W74:AX74" si="7">SUM(W66:W73)</f>
        <v>8</v>
      </c>
      <c r="X74" s="306">
        <f t="shared" si="7"/>
        <v>21</v>
      </c>
      <c r="Y74" s="306">
        <f t="shared" si="7"/>
        <v>28</v>
      </c>
      <c r="Z74" s="306">
        <f t="shared" si="7"/>
        <v>7</v>
      </c>
      <c r="AA74" s="306">
        <f t="shared" si="7"/>
        <v>28</v>
      </c>
      <c r="AB74" s="306">
        <f t="shared" si="7"/>
        <v>22</v>
      </c>
      <c r="AC74" s="307">
        <f t="shared" si="7"/>
        <v>4</v>
      </c>
      <c r="AD74" s="305">
        <f t="shared" si="7"/>
        <v>4</v>
      </c>
      <c r="AE74" s="306">
        <f t="shared" si="7"/>
        <v>21</v>
      </c>
      <c r="AF74" s="306">
        <f t="shared" si="7"/>
        <v>21</v>
      </c>
      <c r="AG74" s="306">
        <f t="shared" si="7"/>
        <v>7</v>
      </c>
      <c r="AH74" s="306">
        <f t="shared" si="7"/>
        <v>28</v>
      </c>
      <c r="AI74" s="306">
        <f t="shared" si="7"/>
        <v>22</v>
      </c>
      <c r="AJ74" s="307">
        <f t="shared" si="7"/>
        <v>4</v>
      </c>
      <c r="AK74" s="305">
        <f t="shared" si="7"/>
        <v>4</v>
      </c>
      <c r="AL74" s="306">
        <f t="shared" si="7"/>
        <v>14</v>
      </c>
      <c r="AM74" s="306">
        <f t="shared" si="7"/>
        <v>21</v>
      </c>
      <c r="AN74" s="306">
        <f t="shared" si="7"/>
        <v>9</v>
      </c>
      <c r="AO74" s="306">
        <f t="shared" si="7"/>
        <v>21</v>
      </c>
      <c r="AP74" s="306">
        <f t="shared" si="7"/>
        <v>15</v>
      </c>
      <c r="AQ74" s="307">
        <f t="shared" si="7"/>
        <v>4</v>
      </c>
      <c r="AR74" s="305">
        <f t="shared" si="7"/>
        <v>4</v>
      </c>
      <c r="AS74" s="306">
        <f t="shared" si="7"/>
        <v>21</v>
      </c>
      <c r="AT74" s="306">
        <f t="shared" si="7"/>
        <v>14</v>
      </c>
      <c r="AU74" s="306">
        <f t="shared" si="7"/>
        <v>7</v>
      </c>
      <c r="AV74" s="306">
        <f t="shared" si="7"/>
        <v>21</v>
      </c>
      <c r="AW74" s="306">
        <f t="shared" si="7"/>
        <v>0</v>
      </c>
      <c r="AX74" s="307">
        <f t="shared" si="7"/>
        <v>21</v>
      </c>
      <c r="AY74" s="641">
        <f>SUM(AY66:BA73)</f>
        <v>401</v>
      </c>
      <c r="AZ74" s="642"/>
      <c r="BA74" s="642"/>
      <c r="BB74" s="643">
        <f>SUM($BB$66:$BD$73)</f>
        <v>100.25</v>
      </c>
      <c r="BC74" s="643"/>
      <c r="BD74" s="644"/>
      <c r="BE74" s="645">
        <f>SUM(BE66)</f>
        <v>2.5</v>
      </c>
      <c r="BF74" s="646"/>
      <c r="BG74" s="646"/>
      <c r="BH74" s="646"/>
      <c r="BI74" s="646"/>
      <c r="BJ74" s="647"/>
      <c r="BK74" s="648"/>
      <c r="BL74" s="648"/>
      <c r="BM74" s="648"/>
      <c r="BN74" s="649"/>
    </row>
    <row r="75" spans="2:66" ht="21" customHeight="1" thickBot="1">
      <c r="B75" s="311" t="s">
        <v>261</v>
      </c>
      <c r="C75" s="312"/>
      <c r="D75" s="313"/>
      <c r="E75" s="304"/>
      <c r="F75" s="304"/>
      <c r="G75" s="304"/>
      <c r="H75" s="304"/>
      <c r="I75" s="304"/>
      <c r="J75" s="304"/>
      <c r="K75" s="304"/>
      <c r="L75" s="304"/>
      <c r="M75" s="304"/>
      <c r="N75" s="304"/>
      <c r="O75" s="304"/>
      <c r="P75" s="304"/>
      <c r="Q75" s="304"/>
      <c r="R75" s="304"/>
      <c r="S75" s="304"/>
      <c r="T75" s="304"/>
      <c r="U75" s="304"/>
      <c r="V75" s="304"/>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70"/>
      <c r="AY75" s="650">
        <v>40</v>
      </c>
      <c r="AZ75" s="487"/>
      <c r="BA75" s="487"/>
      <c r="BB75" s="487"/>
      <c r="BC75" s="487"/>
      <c r="BD75" s="487"/>
      <c r="BE75" s="487"/>
      <c r="BF75" s="487"/>
      <c r="BG75" s="487"/>
      <c r="BH75" s="487"/>
      <c r="BI75" s="487"/>
      <c r="BJ75" s="487"/>
      <c r="BK75" s="487"/>
      <c r="BL75" s="487"/>
      <c r="BM75" s="487"/>
      <c r="BN75" s="651"/>
    </row>
    <row r="76" spans="2:66" ht="21" customHeight="1">
      <c r="B76" s="150" t="s">
        <v>264</v>
      </c>
    </row>
    <row r="77" spans="2:66" ht="21" customHeight="1">
      <c r="B77" s="150" t="s">
        <v>265</v>
      </c>
      <c r="G77" s="150"/>
    </row>
    <row r="78" spans="2:66" ht="21" customHeight="1">
      <c r="G78" s="150"/>
    </row>
  </sheetData>
  <mergeCells count="509">
    <mergeCell ref="BK74:BN74"/>
    <mergeCell ref="AY75:BN75"/>
    <mergeCell ref="BK72:BN72"/>
    <mergeCell ref="D73:I73"/>
    <mergeCell ref="J73:L73"/>
    <mergeCell ref="M73:O73"/>
    <mergeCell ref="P73:V73"/>
    <mergeCell ref="AY73:BA73"/>
    <mergeCell ref="BB73:BD73"/>
    <mergeCell ref="BK73:BN73"/>
    <mergeCell ref="D72:I72"/>
    <mergeCell ref="J72:L72"/>
    <mergeCell ref="M72:O72"/>
    <mergeCell ref="P72:V72"/>
    <mergeCell ref="AY72:BA72"/>
    <mergeCell ref="BB72:BD72"/>
    <mergeCell ref="BK69:BN69"/>
    <mergeCell ref="D68:I68"/>
    <mergeCell ref="J68:L68"/>
    <mergeCell ref="M68:O68"/>
    <mergeCell ref="P68:V68"/>
    <mergeCell ref="AY68:BA68"/>
    <mergeCell ref="BB68:BD68"/>
    <mergeCell ref="BK70:BN70"/>
    <mergeCell ref="D71:I71"/>
    <mergeCell ref="J71:L71"/>
    <mergeCell ref="M71:O71"/>
    <mergeCell ref="P71:V71"/>
    <mergeCell ref="AY71:BA71"/>
    <mergeCell ref="BB71:BD71"/>
    <mergeCell ref="BK71:BN71"/>
    <mergeCell ref="D70:I70"/>
    <mergeCell ref="J70:L70"/>
    <mergeCell ref="M70:O70"/>
    <mergeCell ref="P70:V70"/>
    <mergeCell ref="AY70:BA70"/>
    <mergeCell ref="BB70:BD70"/>
    <mergeCell ref="BK66:BN66"/>
    <mergeCell ref="D67:I67"/>
    <mergeCell ref="J67:L67"/>
    <mergeCell ref="M67:O67"/>
    <mergeCell ref="P67:V67"/>
    <mergeCell ref="AY67:BA67"/>
    <mergeCell ref="BB67:BD67"/>
    <mergeCell ref="BK67:BN67"/>
    <mergeCell ref="BK68:BN68"/>
    <mergeCell ref="B66:B74"/>
    <mergeCell ref="C66:C73"/>
    <mergeCell ref="D66:I66"/>
    <mergeCell ref="J66:L66"/>
    <mergeCell ref="M66:O66"/>
    <mergeCell ref="P66:V66"/>
    <mergeCell ref="AY66:BA66"/>
    <mergeCell ref="BB66:BD66"/>
    <mergeCell ref="BE66:BJ73"/>
    <mergeCell ref="D69:I69"/>
    <mergeCell ref="J69:L69"/>
    <mergeCell ref="M69:O69"/>
    <mergeCell ref="P69:V69"/>
    <mergeCell ref="AY69:BA69"/>
    <mergeCell ref="BB69:BD69"/>
    <mergeCell ref="C74:V74"/>
    <mergeCell ref="AY74:BA74"/>
    <mergeCell ref="BB74:BD74"/>
    <mergeCell ref="BE74:BJ74"/>
    <mergeCell ref="AY61:BN61"/>
    <mergeCell ref="B64:B65"/>
    <mergeCell ref="D64:I65"/>
    <mergeCell ref="J64:O65"/>
    <mergeCell ref="P64:V65"/>
    <mergeCell ref="W64:AC64"/>
    <mergeCell ref="AD64:AJ64"/>
    <mergeCell ref="AK64:AQ64"/>
    <mergeCell ref="AR64:AX64"/>
    <mergeCell ref="AY64:BA65"/>
    <mergeCell ref="BB64:BD65"/>
    <mergeCell ref="BE64:BJ65"/>
    <mergeCell ref="BK64:BN65"/>
    <mergeCell ref="C60:V60"/>
    <mergeCell ref="AY60:BA60"/>
    <mergeCell ref="BB60:BD60"/>
    <mergeCell ref="BE60:BG60"/>
    <mergeCell ref="BH60:BJ60"/>
    <mergeCell ref="BK60:BN60"/>
    <mergeCell ref="BK58:BN58"/>
    <mergeCell ref="C59:V59"/>
    <mergeCell ref="AY59:BA59"/>
    <mergeCell ref="BB59:BD59"/>
    <mergeCell ref="BE59:BG59"/>
    <mergeCell ref="BH59:BJ59"/>
    <mergeCell ref="BK59:BN59"/>
    <mergeCell ref="D58:I58"/>
    <mergeCell ref="J58:L58"/>
    <mergeCell ref="M58:O58"/>
    <mergeCell ref="P58:V58"/>
    <mergeCell ref="AY58:BA58"/>
    <mergeCell ref="BB58:BD58"/>
    <mergeCell ref="C52:C58"/>
    <mergeCell ref="BK56:BN56"/>
    <mergeCell ref="D57:I57"/>
    <mergeCell ref="J57:L57"/>
    <mergeCell ref="M57:O57"/>
    <mergeCell ref="P57:V57"/>
    <mergeCell ref="AY57:BA57"/>
    <mergeCell ref="BB57:BD57"/>
    <mergeCell ref="BK57:BN57"/>
    <mergeCell ref="D56:I56"/>
    <mergeCell ref="J56:L56"/>
    <mergeCell ref="M56:O56"/>
    <mergeCell ref="P56:V56"/>
    <mergeCell ref="AY56:BA56"/>
    <mergeCell ref="BB56:BD56"/>
    <mergeCell ref="D55:I55"/>
    <mergeCell ref="J55:L55"/>
    <mergeCell ref="M55:O55"/>
    <mergeCell ref="P55:V55"/>
    <mergeCell ref="AY55:BA55"/>
    <mergeCell ref="BB55:BD55"/>
    <mergeCell ref="BK55:BN55"/>
    <mergeCell ref="D54:I54"/>
    <mergeCell ref="J54:L54"/>
    <mergeCell ref="M54:O54"/>
    <mergeCell ref="P54:V54"/>
    <mergeCell ref="AY54:BA54"/>
    <mergeCell ref="BB54:BD54"/>
    <mergeCell ref="BK52:BN52"/>
    <mergeCell ref="D53:I53"/>
    <mergeCell ref="J53:L53"/>
    <mergeCell ref="M53:O53"/>
    <mergeCell ref="P53:V53"/>
    <mergeCell ref="AY53:BA53"/>
    <mergeCell ref="BB53:BD53"/>
    <mergeCell ref="BK53:BN53"/>
    <mergeCell ref="BK51:BN51"/>
    <mergeCell ref="D52:I52"/>
    <mergeCell ref="J52:L52"/>
    <mergeCell ref="M52:O52"/>
    <mergeCell ref="P52:V52"/>
    <mergeCell ref="AY52:BA52"/>
    <mergeCell ref="BB52:BD52"/>
    <mergeCell ref="BE52:BG58"/>
    <mergeCell ref="BH52:BJ58"/>
    <mergeCell ref="D51:I51"/>
    <mergeCell ref="J51:L51"/>
    <mergeCell ref="M51:O51"/>
    <mergeCell ref="P51:V51"/>
    <mergeCell ref="AY51:BA51"/>
    <mergeCell ref="BB51:BD51"/>
    <mergeCell ref="BK54:BN54"/>
    <mergeCell ref="BK49:BN49"/>
    <mergeCell ref="D50:I50"/>
    <mergeCell ref="J50:L50"/>
    <mergeCell ref="M50:O50"/>
    <mergeCell ref="P50:V50"/>
    <mergeCell ref="AY50:BA50"/>
    <mergeCell ref="BB50:BD50"/>
    <mergeCell ref="BK50:BN50"/>
    <mergeCell ref="D49:I49"/>
    <mergeCell ref="J49:L49"/>
    <mergeCell ref="M49:O49"/>
    <mergeCell ref="P49:V49"/>
    <mergeCell ref="AY49:BA49"/>
    <mergeCell ref="BB49:BD49"/>
    <mergeCell ref="P45:V45"/>
    <mergeCell ref="AY45:BA45"/>
    <mergeCell ref="BB45:BD45"/>
    <mergeCell ref="BK47:BN47"/>
    <mergeCell ref="D48:I48"/>
    <mergeCell ref="J48:L48"/>
    <mergeCell ref="M48:O48"/>
    <mergeCell ref="P48:V48"/>
    <mergeCell ref="AY48:BA48"/>
    <mergeCell ref="BB48:BD48"/>
    <mergeCell ref="BK48:BN48"/>
    <mergeCell ref="D47:I47"/>
    <mergeCell ref="J47:L47"/>
    <mergeCell ref="M47:O47"/>
    <mergeCell ref="P47:V47"/>
    <mergeCell ref="AY47:BA47"/>
    <mergeCell ref="BB47:BD47"/>
    <mergeCell ref="BK43:BN43"/>
    <mergeCell ref="CE43:CJ46"/>
    <mergeCell ref="CK43:CO43"/>
    <mergeCell ref="C44:C51"/>
    <mergeCell ref="D44:I44"/>
    <mergeCell ref="J44:L44"/>
    <mergeCell ref="M44:O44"/>
    <mergeCell ref="P44:V44"/>
    <mergeCell ref="AY44:BA44"/>
    <mergeCell ref="BB44:BD44"/>
    <mergeCell ref="BK45:BN45"/>
    <mergeCell ref="CK45:CO45"/>
    <mergeCell ref="D46:I46"/>
    <mergeCell ref="J46:L46"/>
    <mergeCell ref="M46:O46"/>
    <mergeCell ref="P46:V46"/>
    <mergeCell ref="AY46:BA46"/>
    <mergeCell ref="BB46:BD46"/>
    <mergeCell ref="BK46:BN46"/>
    <mergeCell ref="CK46:CO46"/>
    <mergeCell ref="BE44:BG51"/>
    <mergeCell ref="BH44:BJ51"/>
    <mergeCell ref="BK44:BN44"/>
    <mergeCell ref="CK44:CO44"/>
    <mergeCell ref="BK41:BN41"/>
    <mergeCell ref="D42:I42"/>
    <mergeCell ref="J42:L42"/>
    <mergeCell ref="M42:O42"/>
    <mergeCell ref="P42:V42"/>
    <mergeCell ref="AY42:BA42"/>
    <mergeCell ref="BB42:BD42"/>
    <mergeCell ref="BE42:BG42"/>
    <mergeCell ref="BH42:BJ42"/>
    <mergeCell ref="BK42:BN42"/>
    <mergeCell ref="BK38:BN38"/>
    <mergeCell ref="C39:C43"/>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AY40:BA40"/>
    <mergeCell ref="BB40:BD40"/>
    <mergeCell ref="BE40:BG40"/>
    <mergeCell ref="BH40:BJ40"/>
    <mergeCell ref="BK40:BN40"/>
    <mergeCell ref="D41:I41"/>
    <mergeCell ref="J41:L41"/>
    <mergeCell ref="M41:O41"/>
    <mergeCell ref="P41:V41"/>
    <mergeCell ref="B38:B60"/>
    <mergeCell ref="D38:I38"/>
    <mergeCell ref="J38:L38"/>
    <mergeCell ref="M38:O38"/>
    <mergeCell ref="P38:V38"/>
    <mergeCell ref="AY38:BA38"/>
    <mergeCell ref="BB38:BD38"/>
    <mergeCell ref="BE38:BG38"/>
    <mergeCell ref="BH38:BJ38"/>
    <mergeCell ref="AY41:BA41"/>
    <mergeCell ref="BB41:BD41"/>
    <mergeCell ref="BE41:BG41"/>
    <mergeCell ref="BH41:BJ41"/>
    <mergeCell ref="D43:I43"/>
    <mergeCell ref="J43:L43"/>
    <mergeCell ref="M43:O43"/>
    <mergeCell ref="P43:V43"/>
    <mergeCell ref="AY43:BA43"/>
    <mergeCell ref="BB43:BD43"/>
    <mergeCell ref="BE43:BG43"/>
    <mergeCell ref="BH43:BJ43"/>
    <mergeCell ref="D45:I45"/>
    <mergeCell ref="J45:L45"/>
    <mergeCell ref="M45:O45"/>
    <mergeCell ref="BG32:BI32"/>
    <mergeCell ref="BJ32:BL32"/>
    <mergeCell ref="B36:B37"/>
    <mergeCell ref="D36:I37"/>
    <mergeCell ref="J36:O37"/>
    <mergeCell ref="P36:V37"/>
    <mergeCell ref="W36:AC36"/>
    <mergeCell ref="AD36:AJ36"/>
    <mergeCell ref="AK36:AQ36"/>
    <mergeCell ref="AR36:AX36"/>
    <mergeCell ref="K32:M32"/>
    <mergeCell ref="N32:P32"/>
    <mergeCell ref="AA32:AC32"/>
    <mergeCell ref="AD32:AF32"/>
    <mergeCell ref="AQ32:AS32"/>
    <mergeCell ref="AT32:AV32"/>
    <mergeCell ref="AY36:BA37"/>
    <mergeCell ref="BB36:BD37"/>
    <mergeCell ref="BE36:BG37"/>
    <mergeCell ref="BH36:BJ37"/>
    <mergeCell ref="BK36:BN37"/>
    <mergeCell ref="AJ30:AN30"/>
    <mergeCell ref="AO30:AR30"/>
    <mergeCell ref="AS30:AV30"/>
    <mergeCell ref="AZ30:BD30"/>
    <mergeCell ref="BE30:BH30"/>
    <mergeCell ref="BI30:BL30"/>
    <mergeCell ref="D30:H30"/>
    <mergeCell ref="I30:L30"/>
    <mergeCell ref="M30:P30"/>
    <mergeCell ref="T30:X30"/>
    <mergeCell ref="Y30:AB30"/>
    <mergeCell ref="AC30:AF30"/>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Z21:BM23"/>
    <mergeCell ref="D25:AF25"/>
    <mergeCell ref="AJ25:BL25"/>
    <mergeCell ref="D26:H26"/>
    <mergeCell ref="T26:X26"/>
    <mergeCell ref="AJ26:AN26"/>
    <mergeCell ref="AZ26:BD26"/>
    <mergeCell ref="Z18:AD18"/>
    <mergeCell ref="AE18:AH18"/>
    <mergeCell ref="AI18:AK18"/>
    <mergeCell ref="AL18:AN18"/>
    <mergeCell ref="AQ18:AU18"/>
    <mergeCell ref="AV18:AY18"/>
    <mergeCell ref="Z17:AD17"/>
    <mergeCell ref="AE17:AH17"/>
    <mergeCell ref="AI17:AK17"/>
    <mergeCell ref="AL17:AN17"/>
    <mergeCell ref="AQ17:AU17"/>
    <mergeCell ref="AV17:AY17"/>
    <mergeCell ref="AZ17:BB17"/>
    <mergeCell ref="BC17:BE17"/>
    <mergeCell ref="AZ18:BB18"/>
    <mergeCell ref="BC18:BE18"/>
    <mergeCell ref="BQ14:BS14"/>
    <mergeCell ref="BZ14:CC14"/>
    <mergeCell ref="CD14:CF14"/>
    <mergeCell ref="CG15:CI15"/>
    <mergeCell ref="Z16:AD16"/>
    <mergeCell ref="AE16:AH16"/>
    <mergeCell ref="AI16:AK16"/>
    <mergeCell ref="AL16:AN16"/>
    <mergeCell ref="AQ16:AU16"/>
    <mergeCell ref="AV16:AY16"/>
    <mergeCell ref="AZ16:BB16"/>
    <mergeCell ref="BC16:BE16"/>
    <mergeCell ref="BH16:BL16"/>
    <mergeCell ref="BC15:BE15"/>
    <mergeCell ref="BH15:BL15"/>
    <mergeCell ref="BM15:BP15"/>
    <mergeCell ref="BQ15:BS15"/>
    <mergeCell ref="BZ15:CC15"/>
    <mergeCell ref="CD15:CF15"/>
    <mergeCell ref="BM16:BP16"/>
    <mergeCell ref="BQ16:BS16"/>
    <mergeCell ref="D15:E15"/>
    <mergeCell ref="F15:V15"/>
    <mergeCell ref="Z15:AD15"/>
    <mergeCell ref="AE15:AH15"/>
    <mergeCell ref="AI15:AK15"/>
    <mergeCell ref="AL15:AN15"/>
    <mergeCell ref="AQ15:AU15"/>
    <mergeCell ref="AV15:AY15"/>
    <mergeCell ref="AZ15:BB15"/>
    <mergeCell ref="CB12:CE12"/>
    <mergeCell ref="CF12:CH12"/>
    <mergeCell ref="CI12:CK12"/>
    <mergeCell ref="D13:E13"/>
    <mergeCell ref="F13:V13"/>
    <mergeCell ref="AE13:AK13"/>
    <mergeCell ref="AL13:AN14"/>
    <mergeCell ref="AV13:BB13"/>
    <mergeCell ref="BC13:BE14"/>
    <mergeCell ref="BM13:BS13"/>
    <mergeCell ref="BW13:CA13"/>
    <mergeCell ref="CB13:CE13"/>
    <mergeCell ref="CF13:CH13"/>
    <mergeCell ref="CI13:CK13"/>
    <mergeCell ref="D14:E14"/>
    <mergeCell ref="F14:V14"/>
    <mergeCell ref="AE14:AH14"/>
    <mergeCell ref="AI14:AK14"/>
    <mergeCell ref="AQ14:AU14"/>
    <mergeCell ref="AV14:AY14"/>
    <mergeCell ref="CG14:CI14"/>
    <mergeCell ref="AZ14:BB14"/>
    <mergeCell ref="BH14:BL14"/>
    <mergeCell ref="BM14:BP14"/>
    <mergeCell ref="BW11:CA11"/>
    <mergeCell ref="CB11:CE11"/>
    <mergeCell ref="CF11:CH11"/>
    <mergeCell ref="CI11:CK11"/>
    <mergeCell ref="DF9:DH9"/>
    <mergeCell ref="Z10:AF10"/>
    <mergeCell ref="AG10:AJ10"/>
    <mergeCell ref="AK10:AN10"/>
    <mergeCell ref="AO10:AR10"/>
    <mergeCell ref="AS10:AV10"/>
    <mergeCell ref="AW10:AZ10"/>
    <mergeCell ref="BA10:BD10"/>
    <mergeCell ref="BE10:BG10"/>
    <mergeCell ref="BW10:CA10"/>
    <mergeCell ref="CB9:CE9"/>
    <mergeCell ref="CF9:CH9"/>
    <mergeCell ref="CL9:CO9"/>
    <mergeCell ref="CP9:CS9"/>
    <mergeCell ref="CT9:CW9"/>
    <mergeCell ref="CX9:DA9"/>
    <mergeCell ref="AO8:AR8"/>
    <mergeCell ref="AS8:AV8"/>
    <mergeCell ref="AW8:AZ8"/>
    <mergeCell ref="BA8:BD8"/>
    <mergeCell ref="BE8:BG8"/>
    <mergeCell ref="CB8:CH8"/>
    <mergeCell ref="CB10:CE10"/>
    <mergeCell ref="CF10:CH10"/>
    <mergeCell ref="CI10:CK10"/>
    <mergeCell ref="Z9:AF9"/>
    <mergeCell ref="AG9:AJ9"/>
    <mergeCell ref="AK9:AN9"/>
    <mergeCell ref="AO9:AR9"/>
    <mergeCell ref="AS9:AV9"/>
    <mergeCell ref="AW9:AZ9"/>
    <mergeCell ref="BA9:BD9"/>
    <mergeCell ref="BE9:BG9"/>
    <mergeCell ref="BW9:CA9"/>
    <mergeCell ref="CP7:CS7"/>
    <mergeCell ref="CT7:CW7"/>
    <mergeCell ref="CX7:DA7"/>
    <mergeCell ref="DB7:DE7"/>
    <mergeCell ref="DF7:DH7"/>
    <mergeCell ref="D8:F8"/>
    <mergeCell ref="G8:T8"/>
    <mergeCell ref="AA8:AF8"/>
    <mergeCell ref="AG8:AJ8"/>
    <mergeCell ref="AK8:AN8"/>
    <mergeCell ref="AO7:AR7"/>
    <mergeCell ref="AS7:AV7"/>
    <mergeCell ref="AW7:AZ7"/>
    <mergeCell ref="BA7:BD7"/>
    <mergeCell ref="BE7:BG7"/>
    <mergeCell ref="CL7:CO7"/>
    <mergeCell ref="DF8:DH8"/>
    <mergeCell ref="CI8:CK9"/>
    <mergeCell ref="CL8:CO8"/>
    <mergeCell ref="CP8:CS8"/>
    <mergeCell ref="CT8:CW8"/>
    <mergeCell ref="CX8:DA8"/>
    <mergeCell ref="DB8:DE8"/>
    <mergeCell ref="DB9:DE9"/>
    <mergeCell ref="D7:F7"/>
    <mergeCell ref="G7:T7"/>
    <mergeCell ref="Z7:AF7"/>
    <mergeCell ref="AG7:AJ7"/>
    <mergeCell ref="AK7:AN7"/>
    <mergeCell ref="AW6:AZ6"/>
    <mergeCell ref="BA6:BD6"/>
    <mergeCell ref="BE6:BG6"/>
    <mergeCell ref="CA6:CG6"/>
    <mergeCell ref="DF5:DH5"/>
    <mergeCell ref="D6:F6"/>
    <mergeCell ref="G6:T6"/>
    <mergeCell ref="Z6:AF6"/>
    <mergeCell ref="AG6:AJ6"/>
    <mergeCell ref="AK6:AN6"/>
    <mergeCell ref="AO6:AR6"/>
    <mergeCell ref="AS6:AV6"/>
    <mergeCell ref="D5:J5"/>
    <mergeCell ref="CA5:CG5"/>
    <mergeCell ref="CH5:CK5"/>
    <mergeCell ref="CL5:CO5"/>
    <mergeCell ref="CP5:CS5"/>
    <mergeCell ref="CT5:CW5"/>
    <mergeCell ref="CP6:CS6"/>
    <mergeCell ref="CT6:CW6"/>
    <mergeCell ref="CX6:DA6"/>
    <mergeCell ref="DB6:DE6"/>
    <mergeCell ref="DF6:DH6"/>
    <mergeCell ref="CH6:CK6"/>
    <mergeCell ref="CL6:CO6"/>
    <mergeCell ref="B1:E1"/>
    <mergeCell ref="AO3:AV3"/>
    <mergeCell ref="AW3:BR3"/>
    <mergeCell ref="AO4:AV4"/>
    <mergeCell ref="AW4:BJ4"/>
    <mergeCell ref="BK4:BN4"/>
    <mergeCell ref="BO4:BR4"/>
    <mergeCell ref="CX5:DA5"/>
    <mergeCell ref="DB5:DE5"/>
  </mergeCells>
  <phoneticPr fontId="4"/>
  <conditionalFormatting sqref="C32:N32 C26:H27 AC26:AF27 CA26:CD27 I26:L30 Y26:AB30 AG26:AG30 C28:D28 T28 M28:M29 Q28:S29 BV28:BV29 T29:X29 C29:H30 M30:X30 AC30:AF30 BV30:BY30 CA30:CD30 C31:AG31 AG32">
    <cfRule type="expression" dxfId="40" priority="25">
      <formula>COUNTA($D$8)&gt;=1</formula>
    </cfRule>
  </conditionalFormatting>
  <conditionalFormatting sqref="C25:AG25">
    <cfRule type="expression" dxfId="39" priority="31">
      <formula>COUNTA($D$8)&gt;=1</formula>
    </cfRule>
  </conditionalFormatting>
  <conditionalFormatting sqref="C33:AG34">
    <cfRule type="expression" dxfId="38" priority="27">
      <formula>COUNTA($D$8)&gt;=1</formula>
    </cfRule>
  </conditionalFormatting>
  <conditionalFormatting sqref="D6:D8 E17:E18">
    <cfRule type="expression" dxfId="37" priority="40">
      <formula>IF($E$10:$F$10="〇",TRUE,FALSE)</formula>
    </cfRule>
  </conditionalFormatting>
  <conditionalFormatting sqref="D6:D8">
    <cfRule type="expression" dxfId="36" priority="39">
      <formula>IF($E$11:$F$12="〇",TRUE,FALSE)</formula>
    </cfRule>
  </conditionalFormatting>
  <conditionalFormatting sqref="D11">
    <cfRule type="expression" dxfId="35" priority="38">
      <formula>IF($E$10:$F$10="〇",TRUE,FALSE)</formula>
    </cfRule>
  </conditionalFormatting>
  <conditionalFormatting sqref="D13:E13 D14:D15">
    <cfRule type="expression" dxfId="34" priority="37">
      <formula>IF($E$11:$F$12="〇",TRUE,FALSE)</formula>
    </cfRule>
    <cfRule type="expression" dxfId="33" priority="36">
      <formula>IF($E$10:$F$10="〇",TRUE,FALSE)</formula>
    </cfRule>
  </conditionalFormatting>
  <conditionalFormatting sqref="M26:X27">
    <cfRule type="expression" dxfId="32" priority="6">
      <formula>COUNTA($D$8)&gt;=1</formula>
    </cfRule>
  </conditionalFormatting>
  <conditionalFormatting sqref="N32:P32">
    <cfRule type="beginsWith" dxfId="31" priority="14" operator="beginsWith" text="可">
      <formula>LEFT(N32,LEN("可"))="可"</formula>
    </cfRule>
    <cfRule type="containsText" dxfId="30" priority="15" operator="containsText" text="不可">
      <formula>NOT(ISERROR(SEARCH("不可",N32)))</formula>
    </cfRule>
  </conditionalFormatting>
  <conditionalFormatting sqref="Q32:AD32">
    <cfRule type="expression" dxfId="29" priority="24">
      <formula>COUNTA($D$8)&gt;=1</formula>
    </cfRule>
  </conditionalFormatting>
  <conditionalFormatting sqref="AC28:AC29">
    <cfRule type="expression" dxfId="28" priority="4">
      <formula>COUNTA($D$8)&gt;=1</formula>
    </cfRule>
  </conditionalFormatting>
  <conditionalFormatting sqref="AD32:AF32">
    <cfRule type="beginsWith" dxfId="27" priority="12" operator="beginsWith" text="可">
      <formula>LEFT(AD32,LEN("可"))="可"</formula>
    </cfRule>
    <cfRule type="containsText" dxfId="26" priority="13" operator="containsText" text="不可">
      <formula>NOT(ISERROR(SEARCH("不可",AD32)))</formula>
    </cfRule>
  </conditionalFormatting>
  <conditionalFormatting sqref="AE16">
    <cfRule type="expression" dxfId="25" priority="35">
      <formula>COUNTA($D$6,$D$7)&gt;=1</formula>
    </cfRule>
  </conditionalFormatting>
  <conditionalFormatting sqref="AE15:AN15">
    <cfRule type="expression" dxfId="24" priority="30">
      <formula>COUNTA($D$8)&gt;=1</formula>
    </cfRule>
  </conditionalFormatting>
  <conditionalFormatting sqref="AE17:AN17">
    <cfRule type="expression" dxfId="23" priority="34">
      <formula>COUNTA($D$7)&gt;=1</formula>
    </cfRule>
  </conditionalFormatting>
  <conditionalFormatting sqref="AI16:AN16">
    <cfRule type="expression" dxfId="22" priority="41">
      <formula>COUNTA($D$6,$D$7)&gt;=1</formula>
    </cfRule>
  </conditionalFormatting>
  <conditionalFormatting sqref="AI32:AT32">
    <cfRule type="expression" dxfId="21" priority="23">
      <formula>COUNTA($D$6:$D$7)&gt;=1</formula>
    </cfRule>
  </conditionalFormatting>
  <conditionalFormatting sqref="AI25:BM31">
    <cfRule type="expression" dxfId="20" priority="1">
      <formula>COUNTA($D$6:$D$7)&gt;=1</formula>
    </cfRule>
  </conditionalFormatting>
  <conditionalFormatting sqref="AI33:BM33">
    <cfRule type="expression" dxfId="19" priority="26">
      <formula>COUNTA($D$6:$D$7)&gt;=1</formula>
    </cfRule>
  </conditionalFormatting>
  <conditionalFormatting sqref="AT32:AV32">
    <cfRule type="containsText" dxfId="18" priority="11" operator="containsText" text="不可">
      <formula>NOT(ISERROR(SEARCH("不可",AT32)))</formula>
    </cfRule>
    <cfRule type="beginsWith" dxfId="17" priority="9" operator="beginsWith" text="可">
      <formula>LEFT(AT32,LEN("可"))="可"</formula>
    </cfRule>
  </conditionalFormatting>
  <conditionalFormatting sqref="AV15:BE15">
    <cfRule type="expression" dxfId="16" priority="16">
      <formula>COUNTA($D$8)&gt;=1</formula>
    </cfRule>
  </conditionalFormatting>
  <conditionalFormatting sqref="AV16:BE16">
    <cfRule type="expression" dxfId="15" priority="17">
      <formula>COUNTA($D$6,$D$7)&gt;=1</formula>
    </cfRule>
  </conditionalFormatting>
  <conditionalFormatting sqref="AV17:BE17">
    <cfRule type="expression" dxfId="14" priority="18">
      <formula>COUNTA($D$7)&gt;=1</formula>
    </cfRule>
  </conditionalFormatting>
  <conditionalFormatting sqref="AW32:BJ32">
    <cfRule type="expression" dxfId="13" priority="22">
      <formula>COUNTA($D$6:$D$7)&gt;=1</formula>
    </cfRule>
  </conditionalFormatting>
  <conditionalFormatting sqref="BJ32:BL32">
    <cfRule type="containsText" dxfId="12" priority="10" operator="containsText" text="不可">
      <formula>NOT(ISERROR(SEARCH("不可",BJ32)))</formula>
    </cfRule>
    <cfRule type="beginsWith" dxfId="11" priority="8" operator="beginsWith" text="可">
      <formula>LEFT(BJ32,LEN("可"))="可"</formula>
    </cfRule>
  </conditionalFormatting>
  <conditionalFormatting sqref="BM32">
    <cfRule type="expression" dxfId="10" priority="28">
      <formula>COUNTA($D$6:$D$7)&gt;=1</formula>
    </cfRule>
  </conditionalFormatting>
  <conditionalFormatting sqref="BM15:BS15">
    <cfRule type="expression" dxfId="9" priority="29">
      <formula>COUNTA($D$8)&gt;=1</formula>
    </cfRule>
  </conditionalFormatting>
  <conditionalFormatting sqref="BV26:BY27">
    <cfRule type="expression" dxfId="8" priority="7">
      <formula>COUNTA($D$8)&gt;=1</formula>
    </cfRule>
  </conditionalFormatting>
  <conditionalFormatting sqref="CA28:CA29">
    <cfRule type="expression" dxfId="7" priority="5">
      <formula>COUNTA($D$8)&gt;=1</formula>
    </cfRule>
  </conditionalFormatting>
  <conditionalFormatting sqref="CB10:CK10">
    <cfRule type="expression" dxfId="6" priority="19">
      <formula>COUNTA($D$8)&gt;=1</formula>
    </cfRule>
  </conditionalFormatting>
  <conditionalFormatting sqref="CB11:CK11">
    <cfRule type="expression" dxfId="5" priority="20">
      <formula>COUNTA($D$6,$D$7)&gt;=1</formula>
    </cfRule>
  </conditionalFormatting>
  <conditionalFormatting sqref="CB12:CK12">
    <cfRule type="expression" dxfId="4" priority="21">
      <formula>COUNTA($D$7)&gt;=1</formula>
    </cfRule>
  </conditionalFormatting>
  <conditionalFormatting sqref="CF26:CI30">
    <cfRule type="expression" dxfId="3" priority="3">
      <formula>COUNTA($D$6:$D$7)&gt;=1</formula>
    </cfRule>
  </conditionalFormatting>
  <conditionalFormatting sqref="CK26:CN30">
    <cfRule type="expression" dxfId="2" priority="2">
      <formula>COUNTA($D$6:$D$7)&gt;=1</formula>
    </cfRule>
  </conditionalFormatting>
  <conditionalFormatting sqref="CP43:CR44">
    <cfRule type="expression" dxfId="1" priority="33">
      <formula>COUNTA($AN$9)&gt;=1</formula>
    </cfRule>
  </conditionalFormatting>
  <conditionalFormatting sqref="CP45:CR46">
    <cfRule type="expression" dxfId="0" priority="32">
      <formula>COUNTA($AN$7:$AP$8)&gt;=1</formula>
    </cfRule>
  </conditionalFormatting>
  <dataValidations count="2">
    <dataValidation type="list" allowBlank="1" showInputMessage="1" showErrorMessage="1" sqref="E13 D13:D15 D6:D8" xr:uid="{E486BC7B-251A-4325-B520-2DF25C3CFE89}">
      <formula1>$W$2:$W$3</formula1>
    </dataValidation>
    <dataValidation type="list" allowBlank="1" showInputMessage="1" showErrorMessage="1" sqref="E17:E18 D11" xr:uid="{5DBFF2D9-5E01-4AC6-99B9-CDCC90461623}">
      <formula1>$X$2:$X$3</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521A7-9F06-4509-B014-45589F2F841F}">
  <dimension ref="A1:CY45"/>
  <sheetViews>
    <sheetView topLeftCell="C11" workbookViewId="0">
      <selection activeCell="AK14" sqref="AK14:AP14"/>
    </sheetView>
  </sheetViews>
  <sheetFormatPr defaultColWidth="8.1640625" defaultRowHeight="12"/>
  <cols>
    <col min="1" max="2" width="1.58203125" style="152" hidden="1" customWidth="1"/>
    <col min="3" max="18" width="1.58203125" style="152" customWidth="1"/>
    <col min="19" max="72" width="2.08203125" style="152" customWidth="1"/>
    <col min="73" max="83" width="1.58203125" style="152" customWidth="1"/>
    <col min="84" max="107" width="1.75" style="152" customWidth="1"/>
    <col min="108" max="16384" width="8.1640625" style="152"/>
  </cols>
  <sheetData>
    <row r="1" spans="1:103" ht="54" customHeight="1">
      <c r="A1" s="330"/>
      <c r="C1" s="330"/>
    </row>
    <row r="2" spans="1:103" ht="13.9" customHeight="1">
      <c r="BE2" s="331"/>
      <c r="BF2" s="331"/>
      <c r="BG2" s="331"/>
      <c r="BH2" s="331"/>
      <c r="BI2" s="331"/>
      <c r="BJ2" s="331"/>
      <c r="BK2" s="331"/>
      <c r="BL2" s="330"/>
      <c r="BM2" s="330"/>
      <c r="BN2" s="330"/>
      <c r="BO2" s="543" t="s">
        <v>300</v>
      </c>
      <c r="BP2" s="543"/>
      <c r="BQ2" s="543"/>
      <c r="BR2" s="926"/>
      <c r="BS2" s="926"/>
      <c r="BT2" s="543" t="s">
        <v>301</v>
      </c>
      <c r="BU2" s="543"/>
      <c r="BV2" s="926"/>
      <c r="BW2" s="926"/>
      <c r="BX2" s="543" t="s">
        <v>302</v>
      </c>
      <c r="BY2" s="543"/>
      <c r="BZ2" s="926"/>
      <c r="CA2" s="926"/>
      <c r="CB2" s="543" t="s">
        <v>303</v>
      </c>
      <c r="CC2" s="543"/>
    </row>
    <row r="3" spans="1:103" ht="13.9" customHeight="1">
      <c r="CJ3" s="222"/>
    </row>
    <row r="4" spans="1:103" ht="13.9" customHeight="1">
      <c r="T4" s="152" t="s">
        <v>286</v>
      </c>
    </row>
    <row r="5" spans="1:103" ht="13.9" customHeight="1">
      <c r="BY5" s="332" t="str">
        <f>IF(COUNTIF(BY1:CA3,"○")&gt;1,"いずれか１つを選択してください。","")</f>
        <v/>
      </c>
    </row>
    <row r="6" spans="1:103" ht="13.9" customHeight="1">
      <c r="E6" s="152" t="s">
        <v>304</v>
      </c>
      <c r="AX6" s="152" t="s">
        <v>305</v>
      </c>
      <c r="CH6" s="333"/>
      <c r="CJ6" s="222"/>
    </row>
    <row r="7" spans="1:103" ht="13.9" customHeight="1">
      <c r="G7" s="914" t="s">
        <v>306</v>
      </c>
      <c r="H7" s="914"/>
      <c r="I7" s="914"/>
      <c r="J7" s="914"/>
      <c r="K7" s="914"/>
      <c r="L7" s="914"/>
      <c r="M7" s="914"/>
      <c r="N7" s="914"/>
      <c r="O7" s="923"/>
      <c r="P7" s="924"/>
      <c r="Q7" s="924"/>
      <c r="R7" s="924"/>
      <c r="S7" s="924"/>
      <c r="T7" s="924"/>
      <c r="U7" s="924"/>
      <c r="V7" s="924"/>
      <c r="W7" s="924"/>
      <c r="X7" s="924"/>
      <c r="Y7" s="924"/>
      <c r="Z7" s="924"/>
      <c r="AA7" s="924"/>
      <c r="AB7" s="924"/>
      <c r="AC7" s="924"/>
      <c r="AD7" s="924"/>
      <c r="AE7" s="924"/>
      <c r="AF7" s="924"/>
      <c r="AG7" s="924"/>
      <c r="AH7" s="924"/>
      <c r="AI7" s="924"/>
      <c r="AJ7" s="925"/>
      <c r="AK7" s="334"/>
      <c r="AL7" s="334"/>
      <c r="AM7" s="334"/>
      <c r="AN7" s="334"/>
      <c r="AO7" s="334"/>
      <c r="AP7" s="334"/>
      <c r="AQ7" s="334"/>
      <c r="AR7" s="334"/>
      <c r="AS7" s="334"/>
      <c r="AZ7" s="922"/>
      <c r="BA7" s="922"/>
      <c r="BB7" s="922"/>
      <c r="BC7" s="914" t="s">
        <v>307</v>
      </c>
      <c r="BD7" s="914"/>
      <c r="BE7" s="914"/>
      <c r="BF7" s="914"/>
      <c r="BG7" s="914"/>
      <c r="BH7" s="914"/>
      <c r="BI7" s="914"/>
      <c r="BJ7" s="914"/>
      <c r="BK7" s="914"/>
      <c r="BL7" s="914"/>
      <c r="BM7" s="914"/>
      <c r="BN7" s="914"/>
      <c r="CH7" s="333"/>
      <c r="CJ7" s="330"/>
    </row>
    <row r="8" spans="1:103" ht="13.9" customHeight="1">
      <c r="G8" s="914" t="s">
        <v>308</v>
      </c>
      <c r="H8" s="914"/>
      <c r="I8" s="914"/>
      <c r="J8" s="914"/>
      <c r="K8" s="914"/>
      <c r="L8" s="914"/>
      <c r="M8" s="914"/>
      <c r="N8" s="914"/>
      <c r="O8" s="923"/>
      <c r="P8" s="924"/>
      <c r="Q8" s="924"/>
      <c r="R8" s="924"/>
      <c r="S8" s="924"/>
      <c r="T8" s="924"/>
      <c r="U8" s="924"/>
      <c r="V8" s="924"/>
      <c r="W8" s="924"/>
      <c r="X8" s="924"/>
      <c r="Y8" s="924"/>
      <c r="Z8" s="924"/>
      <c r="AA8" s="924"/>
      <c r="AB8" s="924"/>
      <c r="AC8" s="924"/>
      <c r="AD8" s="924"/>
      <c r="AE8" s="924"/>
      <c r="AF8" s="924"/>
      <c r="AG8" s="924"/>
      <c r="AH8" s="924"/>
      <c r="AI8" s="924"/>
      <c r="AJ8" s="925"/>
      <c r="AK8" s="334"/>
      <c r="AL8" s="334"/>
      <c r="AM8" s="334"/>
      <c r="AN8" s="334"/>
      <c r="AO8" s="334"/>
      <c r="AP8" s="334"/>
      <c r="AQ8" s="334"/>
      <c r="AR8" s="334"/>
      <c r="AS8" s="334"/>
      <c r="AZ8" s="922"/>
      <c r="BA8" s="922"/>
      <c r="BB8" s="922"/>
      <c r="BC8" s="914" t="s">
        <v>309</v>
      </c>
      <c r="BD8" s="914"/>
      <c r="BE8" s="914"/>
      <c r="BF8" s="914"/>
      <c r="BG8" s="914"/>
      <c r="BH8" s="914"/>
      <c r="BI8" s="914"/>
      <c r="BJ8" s="914"/>
      <c r="BK8" s="914"/>
      <c r="BL8" s="914"/>
      <c r="BM8" s="914"/>
      <c r="BN8" s="914"/>
      <c r="BO8" s="331"/>
      <c r="BP8" s="331"/>
      <c r="BQ8" s="331"/>
      <c r="BR8" s="330"/>
      <c r="BS8" s="330"/>
      <c r="BT8" s="330"/>
      <c r="BU8" s="330"/>
      <c r="BV8" s="330"/>
      <c r="BW8" s="330"/>
      <c r="BX8" s="330"/>
      <c r="BY8" s="330"/>
      <c r="BZ8" s="330"/>
      <c r="CA8" s="330"/>
      <c r="CB8" s="330"/>
      <c r="CC8" s="330"/>
      <c r="CH8" s="333"/>
      <c r="CJ8" s="330"/>
    </row>
    <row r="9" spans="1:103" ht="13.9" customHeight="1">
      <c r="G9" s="914" t="s">
        <v>178</v>
      </c>
      <c r="H9" s="914"/>
      <c r="I9" s="914"/>
      <c r="J9" s="914"/>
      <c r="K9" s="914"/>
      <c r="L9" s="914"/>
      <c r="M9" s="914"/>
      <c r="N9" s="914"/>
      <c r="O9" s="915"/>
      <c r="P9" s="915"/>
      <c r="Q9" s="915"/>
      <c r="R9" s="915"/>
      <c r="S9" s="915"/>
      <c r="T9" s="915"/>
      <c r="U9" s="915"/>
      <c r="V9" s="915"/>
      <c r="W9" s="915"/>
      <c r="X9" s="915"/>
      <c r="Y9" s="915"/>
      <c r="Z9" s="915"/>
      <c r="AA9" s="915"/>
      <c r="AB9" s="915"/>
      <c r="AC9" s="916" t="s">
        <v>179</v>
      </c>
      <c r="AD9" s="917"/>
      <c r="AE9" s="917"/>
      <c r="AF9" s="918"/>
      <c r="AG9" s="919"/>
      <c r="AH9" s="920"/>
      <c r="AI9" s="920"/>
      <c r="AJ9" s="921"/>
      <c r="AK9" s="334"/>
      <c r="AL9" s="334"/>
      <c r="AM9" s="334"/>
      <c r="AN9" s="334"/>
      <c r="AO9" s="334"/>
      <c r="AP9" s="334"/>
      <c r="AQ9" s="334"/>
      <c r="AR9" s="334"/>
      <c r="AS9" s="334"/>
      <c r="AZ9" s="922"/>
      <c r="BA9" s="922"/>
      <c r="BB9" s="922"/>
      <c r="BC9" s="914" t="s">
        <v>310</v>
      </c>
      <c r="BD9" s="914"/>
      <c r="BE9" s="914"/>
      <c r="BF9" s="914"/>
      <c r="BG9" s="914"/>
      <c r="BH9" s="914"/>
      <c r="BI9" s="914"/>
      <c r="BJ9" s="914"/>
      <c r="BK9" s="914"/>
      <c r="BL9" s="914"/>
      <c r="BM9" s="914"/>
      <c r="BN9" s="914"/>
      <c r="BO9" s="331"/>
      <c r="BP9" s="331"/>
      <c r="BQ9" s="331"/>
      <c r="BR9" s="330"/>
      <c r="BS9" s="330"/>
      <c r="BT9" s="330"/>
      <c r="BU9" s="330"/>
      <c r="BV9" s="330"/>
      <c r="BW9" s="330"/>
      <c r="BX9" s="330"/>
      <c r="BY9" s="330"/>
      <c r="BZ9" s="330"/>
      <c r="CA9" s="330"/>
      <c r="CB9" s="330"/>
      <c r="CC9" s="330"/>
      <c r="CJ9" s="330"/>
      <c r="CK9" s="330"/>
      <c r="CL9" s="330"/>
      <c r="CM9" s="330"/>
      <c r="CN9" s="335"/>
      <c r="CO9" s="335"/>
      <c r="CP9" s="335"/>
      <c r="CQ9" s="330"/>
      <c r="CR9" s="330"/>
      <c r="CS9" s="330"/>
      <c r="CT9" s="330"/>
      <c r="CU9" s="330"/>
      <c r="CV9" s="330"/>
      <c r="CW9" s="336"/>
      <c r="CX9" s="336"/>
      <c r="CY9" s="336"/>
    </row>
    <row r="10" spans="1:103" ht="13.9" customHeight="1">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c r="AY10" s="334"/>
      <c r="AZ10" s="337" t="s">
        <v>311</v>
      </c>
      <c r="BA10" s="334"/>
      <c r="BB10" s="334"/>
      <c r="BC10" s="334"/>
      <c r="BD10" s="334"/>
      <c r="BE10" s="334"/>
      <c r="BF10" s="334"/>
      <c r="BG10" s="334"/>
      <c r="BH10" s="334"/>
      <c r="BI10" s="334"/>
      <c r="BJ10" s="334"/>
      <c r="BO10" s="331"/>
      <c r="BP10" s="331"/>
      <c r="BQ10" s="331"/>
      <c r="BR10" s="330"/>
      <c r="BS10" s="330"/>
      <c r="BT10" s="330"/>
      <c r="BU10" s="330"/>
      <c r="BV10" s="330"/>
      <c r="BW10" s="330"/>
      <c r="BX10" s="330"/>
      <c r="BY10" s="330"/>
      <c r="BZ10" s="330"/>
      <c r="CA10" s="330"/>
      <c r="CB10" s="330"/>
      <c r="CC10" s="330"/>
      <c r="CG10" s="334"/>
    </row>
    <row r="11" spans="1:103" ht="13.9" customHeight="1" thickBot="1">
      <c r="G11" s="332"/>
      <c r="AT11" s="333"/>
      <c r="BU11" s="334"/>
      <c r="BV11" s="334"/>
      <c r="BW11" s="334"/>
      <c r="BX11" s="334"/>
      <c r="BY11" s="334"/>
      <c r="BZ11" s="334"/>
      <c r="CA11" s="334"/>
    </row>
    <row r="12" spans="1:103" ht="13.9" customHeight="1" thickBot="1">
      <c r="E12" s="152" t="s">
        <v>312</v>
      </c>
      <c r="S12" s="927" t="s">
        <v>313</v>
      </c>
      <c r="T12" s="928"/>
      <c r="U12" s="928"/>
      <c r="V12" s="928"/>
      <c r="W12" s="928"/>
      <c r="X12" s="928"/>
      <c r="Y12" s="928"/>
      <c r="Z12" s="928"/>
      <c r="AA12" s="928"/>
      <c r="AB12" s="928"/>
      <c r="AC12" s="928"/>
      <c r="AD12" s="928"/>
      <c r="AE12" s="928"/>
      <c r="AF12" s="928"/>
      <c r="AG12" s="928"/>
      <c r="AH12" s="928"/>
      <c r="AI12" s="928"/>
      <c r="AJ12" s="928"/>
      <c r="AK12" s="928"/>
      <c r="AL12" s="928"/>
      <c r="AM12" s="928"/>
      <c r="AN12" s="928"/>
      <c r="AO12" s="928"/>
      <c r="AP12" s="928"/>
      <c r="AQ12" s="928"/>
      <c r="AR12" s="928"/>
      <c r="AS12" s="928"/>
      <c r="AT12" s="928"/>
      <c r="AU12" s="928"/>
      <c r="AV12" s="928"/>
      <c r="AW12" s="928"/>
      <c r="AX12" s="928"/>
      <c r="AY12" s="928"/>
      <c r="AZ12" s="928"/>
      <c r="BA12" s="928"/>
      <c r="BB12" s="928"/>
      <c r="BC12" s="928"/>
      <c r="BD12" s="928"/>
      <c r="BE12" s="928"/>
      <c r="BF12" s="928"/>
      <c r="BG12" s="928"/>
      <c r="BH12" s="928"/>
      <c r="BI12" s="928"/>
      <c r="BJ12" s="928"/>
      <c r="BK12" s="928"/>
      <c r="BL12" s="928"/>
      <c r="BM12" s="928"/>
      <c r="BN12" s="928"/>
      <c r="BO12" s="928"/>
      <c r="BP12" s="928"/>
      <c r="BQ12" s="928"/>
      <c r="BR12" s="928"/>
      <c r="BS12" s="928"/>
      <c r="BT12" s="928"/>
      <c r="BU12" s="928"/>
      <c r="BV12" s="928"/>
      <c r="BW12" s="928"/>
      <c r="BX12" s="928"/>
      <c r="BY12" s="929"/>
    </row>
    <row r="13" spans="1:103" ht="13.9" customHeight="1" thickBot="1">
      <c r="S13" s="930" t="s">
        <v>183</v>
      </c>
      <c r="T13" s="931"/>
      <c r="U13" s="931"/>
      <c r="V13" s="931"/>
      <c r="W13" s="931"/>
      <c r="X13" s="931"/>
      <c r="Y13" s="931"/>
      <c r="Z13" s="931"/>
      <c r="AA13" s="932"/>
      <c r="AB13" s="930" t="s">
        <v>184</v>
      </c>
      <c r="AC13" s="931"/>
      <c r="AD13" s="931"/>
      <c r="AE13" s="931"/>
      <c r="AF13" s="931"/>
      <c r="AG13" s="931"/>
      <c r="AH13" s="931"/>
      <c r="AI13" s="931"/>
      <c r="AJ13" s="932"/>
      <c r="AK13" s="930" t="s">
        <v>185</v>
      </c>
      <c r="AL13" s="931"/>
      <c r="AM13" s="931"/>
      <c r="AN13" s="931"/>
      <c r="AO13" s="931"/>
      <c r="AP13" s="931"/>
      <c r="AQ13" s="931"/>
      <c r="AR13" s="931"/>
      <c r="AS13" s="932"/>
      <c r="AT13" s="931" t="s">
        <v>186</v>
      </c>
      <c r="AU13" s="931"/>
      <c r="AV13" s="931"/>
      <c r="AW13" s="931"/>
      <c r="AX13" s="931"/>
      <c r="AY13" s="931"/>
      <c r="AZ13" s="931"/>
      <c r="BA13" s="931"/>
      <c r="BB13" s="931"/>
      <c r="BC13" s="930" t="s">
        <v>187</v>
      </c>
      <c r="BD13" s="931"/>
      <c r="BE13" s="931"/>
      <c r="BF13" s="931"/>
      <c r="BG13" s="931"/>
      <c r="BH13" s="931"/>
      <c r="BI13" s="931"/>
      <c r="BJ13" s="931"/>
      <c r="BK13" s="932"/>
      <c r="BL13" s="930" t="s">
        <v>188</v>
      </c>
      <c r="BM13" s="931"/>
      <c r="BN13" s="931"/>
      <c r="BO13" s="931"/>
      <c r="BP13" s="931"/>
      <c r="BQ13" s="931"/>
      <c r="BR13" s="931"/>
      <c r="BS13" s="931"/>
      <c r="BT13" s="932"/>
      <c r="BU13" s="933" t="s">
        <v>314</v>
      </c>
      <c r="BV13" s="934"/>
      <c r="BW13" s="934"/>
      <c r="BX13" s="934"/>
      <c r="BY13" s="935"/>
    </row>
    <row r="14" spans="1:103" ht="21.75" customHeight="1">
      <c r="G14" s="948"/>
      <c r="H14" s="949"/>
      <c r="I14" s="949"/>
      <c r="J14" s="949"/>
      <c r="K14" s="949"/>
      <c r="L14" s="949"/>
      <c r="M14" s="949" t="s">
        <v>315</v>
      </c>
      <c r="N14" s="949"/>
      <c r="O14" s="949"/>
      <c r="P14" s="949"/>
      <c r="Q14" s="949"/>
      <c r="R14" s="951"/>
      <c r="S14" s="942" t="s">
        <v>316</v>
      </c>
      <c r="T14" s="942"/>
      <c r="U14" s="942"/>
      <c r="V14" s="942"/>
      <c r="W14" s="942"/>
      <c r="X14" s="943"/>
      <c r="Y14" s="953" t="s">
        <v>317</v>
      </c>
      <c r="Z14" s="954"/>
      <c r="AA14" s="955"/>
      <c r="AB14" s="941" t="s">
        <v>316</v>
      </c>
      <c r="AC14" s="942"/>
      <c r="AD14" s="942"/>
      <c r="AE14" s="942"/>
      <c r="AF14" s="942"/>
      <c r="AG14" s="943"/>
      <c r="AH14" s="944" t="s">
        <v>318</v>
      </c>
      <c r="AI14" s="942"/>
      <c r="AJ14" s="945"/>
      <c r="AK14" s="941" t="s">
        <v>316</v>
      </c>
      <c r="AL14" s="942"/>
      <c r="AM14" s="942"/>
      <c r="AN14" s="942"/>
      <c r="AO14" s="942"/>
      <c r="AP14" s="943"/>
      <c r="AQ14" s="944" t="s">
        <v>318</v>
      </c>
      <c r="AR14" s="942"/>
      <c r="AS14" s="945"/>
      <c r="AT14" s="941" t="s">
        <v>316</v>
      </c>
      <c r="AU14" s="942"/>
      <c r="AV14" s="942"/>
      <c r="AW14" s="942"/>
      <c r="AX14" s="942"/>
      <c r="AY14" s="943"/>
      <c r="AZ14" s="944" t="s">
        <v>318</v>
      </c>
      <c r="BA14" s="942"/>
      <c r="BB14" s="942"/>
      <c r="BC14" s="941" t="s">
        <v>316</v>
      </c>
      <c r="BD14" s="942"/>
      <c r="BE14" s="942"/>
      <c r="BF14" s="942"/>
      <c r="BG14" s="942"/>
      <c r="BH14" s="943"/>
      <c r="BI14" s="944" t="s">
        <v>318</v>
      </c>
      <c r="BJ14" s="942"/>
      <c r="BK14" s="945"/>
      <c r="BL14" s="941" t="s">
        <v>316</v>
      </c>
      <c r="BM14" s="942"/>
      <c r="BN14" s="942"/>
      <c r="BO14" s="942"/>
      <c r="BP14" s="942"/>
      <c r="BQ14" s="943"/>
      <c r="BR14" s="944" t="s">
        <v>318</v>
      </c>
      <c r="BS14" s="942"/>
      <c r="BT14" s="945"/>
      <c r="BU14" s="936"/>
      <c r="BV14" s="543"/>
      <c r="BW14" s="543"/>
      <c r="BX14" s="543"/>
      <c r="BY14" s="937"/>
    </row>
    <row r="15" spans="1:103" ht="21.75" customHeight="1">
      <c r="G15" s="950"/>
      <c r="H15" s="914"/>
      <c r="I15" s="914"/>
      <c r="J15" s="914"/>
      <c r="K15" s="914"/>
      <c r="L15" s="914"/>
      <c r="M15" s="914"/>
      <c r="N15" s="914"/>
      <c r="O15" s="914"/>
      <c r="P15" s="914"/>
      <c r="Q15" s="914"/>
      <c r="R15" s="952"/>
      <c r="S15" s="946"/>
      <c r="T15" s="946"/>
      <c r="U15" s="959"/>
      <c r="V15" s="960" t="s">
        <v>319</v>
      </c>
      <c r="W15" s="961"/>
      <c r="X15" s="962"/>
      <c r="Y15" s="956"/>
      <c r="Z15" s="957"/>
      <c r="AA15" s="958"/>
      <c r="AB15" s="963"/>
      <c r="AC15" s="946"/>
      <c r="AD15" s="959"/>
      <c r="AE15" s="960" t="s">
        <v>319</v>
      </c>
      <c r="AF15" s="961"/>
      <c r="AG15" s="962"/>
      <c r="AH15" s="946"/>
      <c r="AI15" s="946"/>
      <c r="AJ15" s="947"/>
      <c r="AK15" s="963"/>
      <c r="AL15" s="946"/>
      <c r="AM15" s="959"/>
      <c r="AN15" s="960" t="s">
        <v>319</v>
      </c>
      <c r="AO15" s="961"/>
      <c r="AP15" s="962"/>
      <c r="AQ15" s="946"/>
      <c r="AR15" s="946"/>
      <c r="AS15" s="947"/>
      <c r="AT15" s="963"/>
      <c r="AU15" s="946"/>
      <c r="AV15" s="959"/>
      <c r="AW15" s="960" t="s">
        <v>319</v>
      </c>
      <c r="AX15" s="961"/>
      <c r="AY15" s="962"/>
      <c r="AZ15" s="946"/>
      <c r="BA15" s="946"/>
      <c r="BB15" s="946"/>
      <c r="BC15" s="963"/>
      <c r="BD15" s="946"/>
      <c r="BE15" s="959"/>
      <c r="BF15" s="960" t="s">
        <v>319</v>
      </c>
      <c r="BG15" s="961"/>
      <c r="BH15" s="962"/>
      <c r="BI15" s="946"/>
      <c r="BJ15" s="946"/>
      <c r="BK15" s="947"/>
      <c r="BL15" s="963"/>
      <c r="BM15" s="946"/>
      <c r="BN15" s="959"/>
      <c r="BO15" s="960" t="s">
        <v>319</v>
      </c>
      <c r="BP15" s="961"/>
      <c r="BQ15" s="962"/>
      <c r="BR15" s="946"/>
      <c r="BS15" s="946"/>
      <c r="BT15" s="947"/>
      <c r="BU15" s="938"/>
      <c r="BV15" s="939"/>
      <c r="BW15" s="939"/>
      <c r="BX15" s="939"/>
      <c r="BY15" s="940"/>
    </row>
    <row r="16" spans="1:103" ht="13.9" customHeight="1">
      <c r="G16" s="950" t="s">
        <v>320</v>
      </c>
      <c r="H16" s="914"/>
      <c r="I16" s="914"/>
      <c r="J16" s="914"/>
      <c r="K16" s="914"/>
      <c r="L16" s="914"/>
      <c r="M16" s="974">
        <v>30</v>
      </c>
      <c r="N16" s="975"/>
      <c r="O16" s="975"/>
      <c r="P16" s="975"/>
      <c r="Q16" s="939" t="s">
        <v>303</v>
      </c>
      <c r="R16" s="940"/>
      <c r="S16" s="964">
        <v>0</v>
      </c>
      <c r="T16" s="964"/>
      <c r="U16" s="964"/>
      <c r="V16" s="965"/>
      <c r="W16" s="966"/>
      <c r="X16" s="967"/>
      <c r="Y16" s="968">
        <v>0</v>
      </c>
      <c r="Z16" s="969"/>
      <c r="AA16" s="970"/>
      <c r="AB16" s="971">
        <v>0</v>
      </c>
      <c r="AC16" s="969"/>
      <c r="AD16" s="969"/>
      <c r="AE16" s="965"/>
      <c r="AF16" s="966"/>
      <c r="AG16" s="967"/>
      <c r="AH16" s="968">
        <v>0</v>
      </c>
      <c r="AI16" s="969"/>
      <c r="AJ16" s="970"/>
      <c r="AK16" s="971">
        <v>0</v>
      </c>
      <c r="AL16" s="969"/>
      <c r="AM16" s="969"/>
      <c r="AN16" s="965"/>
      <c r="AO16" s="966"/>
      <c r="AP16" s="967"/>
      <c r="AQ16" s="968">
        <v>0</v>
      </c>
      <c r="AR16" s="969"/>
      <c r="AS16" s="970"/>
      <c r="AT16" s="971">
        <v>0</v>
      </c>
      <c r="AU16" s="969"/>
      <c r="AV16" s="969"/>
      <c r="AW16" s="968">
        <v>0</v>
      </c>
      <c r="AX16" s="969"/>
      <c r="AY16" s="969"/>
      <c r="AZ16" s="968">
        <v>0</v>
      </c>
      <c r="BA16" s="969"/>
      <c r="BB16" s="970"/>
      <c r="BC16" s="971">
        <v>0</v>
      </c>
      <c r="BD16" s="969"/>
      <c r="BE16" s="969"/>
      <c r="BF16" s="968">
        <v>0</v>
      </c>
      <c r="BG16" s="969"/>
      <c r="BH16" s="969"/>
      <c r="BI16" s="968">
        <v>0</v>
      </c>
      <c r="BJ16" s="969"/>
      <c r="BK16" s="970"/>
      <c r="BL16" s="971">
        <v>0</v>
      </c>
      <c r="BM16" s="969"/>
      <c r="BN16" s="969"/>
      <c r="BO16" s="968">
        <v>0</v>
      </c>
      <c r="BP16" s="969"/>
      <c r="BQ16" s="969"/>
      <c r="BR16" s="968">
        <v>0</v>
      </c>
      <c r="BS16" s="969"/>
      <c r="BT16" s="970"/>
      <c r="BU16" s="972">
        <f t="shared" ref="BU16:BU27" si="0">S16+Y16+AH16+AB16+AK16+AQ16+AT16+AZ16+BC16+BI16+BL16+BR16</f>
        <v>0</v>
      </c>
      <c r="BV16" s="972"/>
      <c r="BW16" s="972"/>
      <c r="BX16" s="917" t="s">
        <v>321</v>
      </c>
      <c r="BY16" s="973"/>
    </row>
    <row r="17" spans="7:80" ht="13.9" customHeight="1">
      <c r="G17" s="950" t="s">
        <v>322</v>
      </c>
      <c r="H17" s="914"/>
      <c r="I17" s="914"/>
      <c r="J17" s="914"/>
      <c r="K17" s="914"/>
      <c r="L17" s="914"/>
      <c r="M17" s="974">
        <v>31</v>
      </c>
      <c r="N17" s="975"/>
      <c r="O17" s="975"/>
      <c r="P17" s="975"/>
      <c r="Q17" s="939" t="s">
        <v>303</v>
      </c>
      <c r="R17" s="940"/>
      <c r="S17" s="964">
        <v>0</v>
      </c>
      <c r="T17" s="964"/>
      <c r="U17" s="964"/>
      <c r="V17" s="965"/>
      <c r="W17" s="966"/>
      <c r="X17" s="967"/>
      <c r="Y17" s="968">
        <v>0</v>
      </c>
      <c r="Z17" s="969"/>
      <c r="AA17" s="970"/>
      <c r="AB17" s="971">
        <v>0</v>
      </c>
      <c r="AC17" s="969"/>
      <c r="AD17" s="969"/>
      <c r="AE17" s="965"/>
      <c r="AF17" s="966"/>
      <c r="AG17" s="967"/>
      <c r="AH17" s="968">
        <v>0</v>
      </c>
      <c r="AI17" s="969"/>
      <c r="AJ17" s="970"/>
      <c r="AK17" s="971">
        <v>0</v>
      </c>
      <c r="AL17" s="969"/>
      <c r="AM17" s="969"/>
      <c r="AN17" s="965"/>
      <c r="AO17" s="966"/>
      <c r="AP17" s="967"/>
      <c r="AQ17" s="968">
        <v>0</v>
      </c>
      <c r="AR17" s="969"/>
      <c r="AS17" s="970"/>
      <c r="AT17" s="971">
        <v>0</v>
      </c>
      <c r="AU17" s="969"/>
      <c r="AV17" s="969"/>
      <c r="AW17" s="968">
        <v>0</v>
      </c>
      <c r="AX17" s="969"/>
      <c r="AY17" s="969"/>
      <c r="AZ17" s="968">
        <v>0</v>
      </c>
      <c r="BA17" s="969"/>
      <c r="BB17" s="970"/>
      <c r="BC17" s="971">
        <v>0</v>
      </c>
      <c r="BD17" s="969"/>
      <c r="BE17" s="969"/>
      <c r="BF17" s="968">
        <v>0</v>
      </c>
      <c r="BG17" s="969"/>
      <c r="BH17" s="969"/>
      <c r="BI17" s="968">
        <v>0</v>
      </c>
      <c r="BJ17" s="969"/>
      <c r="BK17" s="970"/>
      <c r="BL17" s="971">
        <v>0</v>
      </c>
      <c r="BM17" s="969"/>
      <c r="BN17" s="969"/>
      <c r="BO17" s="968">
        <v>0</v>
      </c>
      <c r="BP17" s="969"/>
      <c r="BQ17" s="969"/>
      <c r="BR17" s="968">
        <v>0</v>
      </c>
      <c r="BS17" s="969"/>
      <c r="BT17" s="970"/>
      <c r="BU17" s="972">
        <f t="shared" si="0"/>
        <v>0</v>
      </c>
      <c r="BV17" s="972"/>
      <c r="BW17" s="972"/>
      <c r="BX17" s="917" t="s">
        <v>321</v>
      </c>
      <c r="BY17" s="973"/>
    </row>
    <row r="18" spans="7:80" ht="13.9" customHeight="1">
      <c r="G18" s="950" t="s">
        <v>323</v>
      </c>
      <c r="H18" s="914"/>
      <c r="I18" s="914"/>
      <c r="J18" s="914"/>
      <c r="K18" s="914"/>
      <c r="L18" s="914"/>
      <c r="M18" s="974">
        <v>30</v>
      </c>
      <c r="N18" s="975"/>
      <c r="O18" s="975"/>
      <c r="P18" s="975"/>
      <c r="Q18" s="939" t="s">
        <v>303</v>
      </c>
      <c r="R18" s="940"/>
      <c r="S18" s="964">
        <v>0</v>
      </c>
      <c r="T18" s="964"/>
      <c r="U18" s="964"/>
      <c r="V18" s="965"/>
      <c r="W18" s="966"/>
      <c r="X18" s="967"/>
      <c r="Y18" s="968">
        <v>0</v>
      </c>
      <c r="Z18" s="969"/>
      <c r="AA18" s="970"/>
      <c r="AB18" s="971">
        <v>0</v>
      </c>
      <c r="AC18" s="969"/>
      <c r="AD18" s="969"/>
      <c r="AE18" s="965"/>
      <c r="AF18" s="966"/>
      <c r="AG18" s="967"/>
      <c r="AH18" s="968">
        <v>0</v>
      </c>
      <c r="AI18" s="969"/>
      <c r="AJ18" s="970"/>
      <c r="AK18" s="971">
        <v>0</v>
      </c>
      <c r="AL18" s="969"/>
      <c r="AM18" s="969"/>
      <c r="AN18" s="965"/>
      <c r="AO18" s="966"/>
      <c r="AP18" s="967"/>
      <c r="AQ18" s="968">
        <v>0</v>
      </c>
      <c r="AR18" s="969"/>
      <c r="AS18" s="970"/>
      <c r="AT18" s="971">
        <v>0</v>
      </c>
      <c r="AU18" s="969"/>
      <c r="AV18" s="969"/>
      <c r="AW18" s="968">
        <v>0</v>
      </c>
      <c r="AX18" s="969"/>
      <c r="AY18" s="969"/>
      <c r="AZ18" s="968">
        <v>0</v>
      </c>
      <c r="BA18" s="969"/>
      <c r="BB18" s="970"/>
      <c r="BC18" s="971">
        <v>0</v>
      </c>
      <c r="BD18" s="969"/>
      <c r="BE18" s="969"/>
      <c r="BF18" s="968">
        <v>0</v>
      </c>
      <c r="BG18" s="969"/>
      <c r="BH18" s="969"/>
      <c r="BI18" s="968">
        <v>0</v>
      </c>
      <c r="BJ18" s="969"/>
      <c r="BK18" s="970"/>
      <c r="BL18" s="971">
        <v>0</v>
      </c>
      <c r="BM18" s="969"/>
      <c r="BN18" s="969"/>
      <c r="BO18" s="968">
        <v>0</v>
      </c>
      <c r="BP18" s="969"/>
      <c r="BQ18" s="969"/>
      <c r="BR18" s="968">
        <v>0</v>
      </c>
      <c r="BS18" s="969"/>
      <c r="BT18" s="970"/>
      <c r="BU18" s="972">
        <f t="shared" si="0"/>
        <v>0</v>
      </c>
      <c r="BV18" s="972"/>
      <c r="BW18" s="972"/>
      <c r="BX18" s="917" t="s">
        <v>321</v>
      </c>
      <c r="BY18" s="973"/>
    </row>
    <row r="19" spans="7:80" ht="13.9" customHeight="1">
      <c r="G19" s="950" t="s">
        <v>324</v>
      </c>
      <c r="H19" s="914"/>
      <c r="I19" s="914"/>
      <c r="J19" s="914"/>
      <c r="K19" s="914"/>
      <c r="L19" s="914"/>
      <c r="M19" s="974">
        <v>31</v>
      </c>
      <c r="N19" s="975"/>
      <c r="O19" s="975"/>
      <c r="P19" s="975"/>
      <c r="Q19" s="939" t="s">
        <v>303</v>
      </c>
      <c r="R19" s="940"/>
      <c r="S19" s="964">
        <v>0</v>
      </c>
      <c r="T19" s="964"/>
      <c r="U19" s="964"/>
      <c r="V19" s="965"/>
      <c r="W19" s="966"/>
      <c r="X19" s="967"/>
      <c r="Y19" s="968">
        <v>0</v>
      </c>
      <c r="Z19" s="969"/>
      <c r="AA19" s="970"/>
      <c r="AB19" s="971">
        <v>0</v>
      </c>
      <c r="AC19" s="969"/>
      <c r="AD19" s="969"/>
      <c r="AE19" s="965"/>
      <c r="AF19" s="966"/>
      <c r="AG19" s="967"/>
      <c r="AH19" s="968">
        <v>0</v>
      </c>
      <c r="AI19" s="969"/>
      <c r="AJ19" s="970"/>
      <c r="AK19" s="971">
        <v>0</v>
      </c>
      <c r="AL19" s="969"/>
      <c r="AM19" s="969"/>
      <c r="AN19" s="965"/>
      <c r="AO19" s="966"/>
      <c r="AP19" s="967"/>
      <c r="AQ19" s="968">
        <v>0</v>
      </c>
      <c r="AR19" s="969"/>
      <c r="AS19" s="970"/>
      <c r="AT19" s="971">
        <v>0</v>
      </c>
      <c r="AU19" s="969"/>
      <c r="AV19" s="969"/>
      <c r="AW19" s="968">
        <v>0</v>
      </c>
      <c r="AX19" s="969"/>
      <c r="AY19" s="969"/>
      <c r="AZ19" s="968">
        <v>0</v>
      </c>
      <c r="BA19" s="969"/>
      <c r="BB19" s="970"/>
      <c r="BC19" s="971">
        <v>0</v>
      </c>
      <c r="BD19" s="969"/>
      <c r="BE19" s="969"/>
      <c r="BF19" s="968">
        <v>0</v>
      </c>
      <c r="BG19" s="969"/>
      <c r="BH19" s="969"/>
      <c r="BI19" s="968">
        <v>0</v>
      </c>
      <c r="BJ19" s="969"/>
      <c r="BK19" s="970"/>
      <c r="BL19" s="971">
        <v>0</v>
      </c>
      <c r="BM19" s="969"/>
      <c r="BN19" s="969"/>
      <c r="BO19" s="968">
        <v>0</v>
      </c>
      <c r="BP19" s="969"/>
      <c r="BQ19" s="969"/>
      <c r="BR19" s="968">
        <v>0</v>
      </c>
      <c r="BS19" s="969"/>
      <c r="BT19" s="970"/>
      <c r="BU19" s="972">
        <f t="shared" si="0"/>
        <v>0</v>
      </c>
      <c r="BV19" s="972"/>
      <c r="BW19" s="972"/>
      <c r="BX19" s="917" t="s">
        <v>321</v>
      </c>
      <c r="BY19" s="973"/>
    </row>
    <row r="20" spans="7:80" ht="13.9" customHeight="1">
      <c r="G20" s="950" t="s">
        <v>325</v>
      </c>
      <c r="H20" s="914"/>
      <c r="I20" s="914"/>
      <c r="J20" s="914"/>
      <c r="K20" s="914"/>
      <c r="L20" s="914"/>
      <c r="M20" s="974">
        <v>30</v>
      </c>
      <c r="N20" s="975"/>
      <c r="O20" s="975"/>
      <c r="P20" s="975"/>
      <c r="Q20" s="939" t="s">
        <v>303</v>
      </c>
      <c r="R20" s="940"/>
      <c r="S20" s="964">
        <v>0</v>
      </c>
      <c r="T20" s="964"/>
      <c r="U20" s="964"/>
      <c r="V20" s="965"/>
      <c r="W20" s="966"/>
      <c r="X20" s="967"/>
      <c r="Y20" s="968">
        <v>0</v>
      </c>
      <c r="Z20" s="969"/>
      <c r="AA20" s="970"/>
      <c r="AB20" s="971">
        <v>0</v>
      </c>
      <c r="AC20" s="969"/>
      <c r="AD20" s="969"/>
      <c r="AE20" s="965"/>
      <c r="AF20" s="966"/>
      <c r="AG20" s="967"/>
      <c r="AH20" s="968">
        <v>0</v>
      </c>
      <c r="AI20" s="969"/>
      <c r="AJ20" s="970"/>
      <c r="AK20" s="971">
        <v>0</v>
      </c>
      <c r="AL20" s="969"/>
      <c r="AM20" s="969"/>
      <c r="AN20" s="965"/>
      <c r="AO20" s="966"/>
      <c r="AP20" s="967"/>
      <c r="AQ20" s="968">
        <v>0</v>
      </c>
      <c r="AR20" s="969"/>
      <c r="AS20" s="970"/>
      <c r="AT20" s="971">
        <v>0</v>
      </c>
      <c r="AU20" s="969"/>
      <c r="AV20" s="969"/>
      <c r="AW20" s="968">
        <v>0</v>
      </c>
      <c r="AX20" s="969"/>
      <c r="AY20" s="969"/>
      <c r="AZ20" s="968">
        <v>0</v>
      </c>
      <c r="BA20" s="969"/>
      <c r="BB20" s="970"/>
      <c r="BC20" s="971">
        <v>0</v>
      </c>
      <c r="BD20" s="969"/>
      <c r="BE20" s="969"/>
      <c r="BF20" s="968">
        <v>0</v>
      </c>
      <c r="BG20" s="969"/>
      <c r="BH20" s="969"/>
      <c r="BI20" s="968">
        <v>0</v>
      </c>
      <c r="BJ20" s="969"/>
      <c r="BK20" s="970"/>
      <c r="BL20" s="971">
        <v>0</v>
      </c>
      <c r="BM20" s="969"/>
      <c r="BN20" s="969"/>
      <c r="BO20" s="968">
        <v>0</v>
      </c>
      <c r="BP20" s="969"/>
      <c r="BQ20" s="969"/>
      <c r="BR20" s="968">
        <v>0</v>
      </c>
      <c r="BS20" s="969"/>
      <c r="BT20" s="970"/>
      <c r="BU20" s="972">
        <f t="shared" si="0"/>
        <v>0</v>
      </c>
      <c r="BV20" s="972"/>
      <c r="BW20" s="972"/>
      <c r="BX20" s="917" t="s">
        <v>321</v>
      </c>
      <c r="BY20" s="973"/>
    </row>
    <row r="21" spans="7:80" ht="13.9" customHeight="1">
      <c r="G21" s="950" t="s">
        <v>326</v>
      </c>
      <c r="H21" s="914"/>
      <c r="I21" s="914"/>
      <c r="J21" s="914"/>
      <c r="K21" s="914"/>
      <c r="L21" s="914"/>
      <c r="M21" s="974">
        <v>30</v>
      </c>
      <c r="N21" s="975"/>
      <c r="O21" s="975"/>
      <c r="P21" s="975"/>
      <c r="Q21" s="939" t="s">
        <v>303</v>
      </c>
      <c r="R21" s="940"/>
      <c r="S21" s="964">
        <v>0</v>
      </c>
      <c r="T21" s="964"/>
      <c r="U21" s="964"/>
      <c r="V21" s="965"/>
      <c r="W21" s="966"/>
      <c r="X21" s="967"/>
      <c r="Y21" s="968">
        <v>0</v>
      </c>
      <c r="Z21" s="969"/>
      <c r="AA21" s="970"/>
      <c r="AB21" s="971">
        <v>0</v>
      </c>
      <c r="AC21" s="969"/>
      <c r="AD21" s="969"/>
      <c r="AE21" s="965"/>
      <c r="AF21" s="966"/>
      <c r="AG21" s="967"/>
      <c r="AH21" s="968">
        <v>0</v>
      </c>
      <c r="AI21" s="969"/>
      <c r="AJ21" s="970"/>
      <c r="AK21" s="971">
        <v>0</v>
      </c>
      <c r="AL21" s="969"/>
      <c r="AM21" s="969"/>
      <c r="AN21" s="965"/>
      <c r="AO21" s="966"/>
      <c r="AP21" s="967"/>
      <c r="AQ21" s="968">
        <v>0</v>
      </c>
      <c r="AR21" s="969"/>
      <c r="AS21" s="970"/>
      <c r="AT21" s="971">
        <v>0</v>
      </c>
      <c r="AU21" s="969"/>
      <c r="AV21" s="969"/>
      <c r="AW21" s="968">
        <v>0</v>
      </c>
      <c r="AX21" s="969"/>
      <c r="AY21" s="969"/>
      <c r="AZ21" s="968">
        <v>0</v>
      </c>
      <c r="BA21" s="969"/>
      <c r="BB21" s="970"/>
      <c r="BC21" s="971">
        <v>0</v>
      </c>
      <c r="BD21" s="969"/>
      <c r="BE21" s="969"/>
      <c r="BF21" s="968">
        <v>0</v>
      </c>
      <c r="BG21" s="969"/>
      <c r="BH21" s="969"/>
      <c r="BI21" s="968">
        <v>0</v>
      </c>
      <c r="BJ21" s="969"/>
      <c r="BK21" s="970"/>
      <c r="BL21" s="971">
        <v>0</v>
      </c>
      <c r="BM21" s="969"/>
      <c r="BN21" s="969"/>
      <c r="BO21" s="968">
        <v>0</v>
      </c>
      <c r="BP21" s="969"/>
      <c r="BQ21" s="969"/>
      <c r="BR21" s="968">
        <v>0</v>
      </c>
      <c r="BS21" s="969"/>
      <c r="BT21" s="970"/>
      <c r="BU21" s="972">
        <f t="shared" si="0"/>
        <v>0</v>
      </c>
      <c r="BV21" s="972"/>
      <c r="BW21" s="972"/>
      <c r="BX21" s="917" t="s">
        <v>321</v>
      </c>
      <c r="BY21" s="973"/>
    </row>
    <row r="22" spans="7:80" ht="13.9" customHeight="1">
      <c r="G22" s="950" t="s">
        <v>327</v>
      </c>
      <c r="H22" s="914"/>
      <c r="I22" s="914"/>
      <c r="J22" s="914"/>
      <c r="K22" s="914"/>
      <c r="L22" s="914"/>
      <c r="M22" s="974">
        <v>31</v>
      </c>
      <c r="N22" s="975"/>
      <c r="O22" s="975"/>
      <c r="P22" s="975"/>
      <c r="Q22" s="939" t="s">
        <v>303</v>
      </c>
      <c r="R22" s="940"/>
      <c r="S22" s="964">
        <v>0</v>
      </c>
      <c r="T22" s="964"/>
      <c r="U22" s="964"/>
      <c r="V22" s="965"/>
      <c r="W22" s="966"/>
      <c r="X22" s="967"/>
      <c r="Y22" s="968">
        <v>0</v>
      </c>
      <c r="Z22" s="969"/>
      <c r="AA22" s="970"/>
      <c r="AB22" s="971">
        <v>0</v>
      </c>
      <c r="AC22" s="969"/>
      <c r="AD22" s="969"/>
      <c r="AE22" s="965"/>
      <c r="AF22" s="966"/>
      <c r="AG22" s="967"/>
      <c r="AH22" s="968">
        <v>0</v>
      </c>
      <c r="AI22" s="969"/>
      <c r="AJ22" s="970"/>
      <c r="AK22" s="971">
        <v>0</v>
      </c>
      <c r="AL22" s="969"/>
      <c r="AM22" s="969"/>
      <c r="AN22" s="965"/>
      <c r="AO22" s="966"/>
      <c r="AP22" s="967"/>
      <c r="AQ22" s="968">
        <v>0</v>
      </c>
      <c r="AR22" s="969"/>
      <c r="AS22" s="970"/>
      <c r="AT22" s="971">
        <v>0</v>
      </c>
      <c r="AU22" s="969"/>
      <c r="AV22" s="969"/>
      <c r="AW22" s="968">
        <v>0</v>
      </c>
      <c r="AX22" s="969"/>
      <c r="AY22" s="969"/>
      <c r="AZ22" s="968">
        <v>0</v>
      </c>
      <c r="BA22" s="969"/>
      <c r="BB22" s="970"/>
      <c r="BC22" s="971">
        <v>0</v>
      </c>
      <c r="BD22" s="969"/>
      <c r="BE22" s="969"/>
      <c r="BF22" s="968">
        <v>0</v>
      </c>
      <c r="BG22" s="969"/>
      <c r="BH22" s="969"/>
      <c r="BI22" s="968">
        <v>0</v>
      </c>
      <c r="BJ22" s="969"/>
      <c r="BK22" s="970"/>
      <c r="BL22" s="971">
        <v>0</v>
      </c>
      <c r="BM22" s="969"/>
      <c r="BN22" s="969"/>
      <c r="BO22" s="968">
        <v>0</v>
      </c>
      <c r="BP22" s="969"/>
      <c r="BQ22" s="969"/>
      <c r="BR22" s="968">
        <v>0</v>
      </c>
      <c r="BS22" s="969"/>
      <c r="BT22" s="970"/>
      <c r="BU22" s="972">
        <f t="shared" si="0"/>
        <v>0</v>
      </c>
      <c r="BV22" s="972"/>
      <c r="BW22" s="972"/>
      <c r="BX22" s="917" t="s">
        <v>321</v>
      </c>
      <c r="BY22" s="973"/>
    </row>
    <row r="23" spans="7:80" ht="13.9" customHeight="1">
      <c r="G23" s="950" t="s">
        <v>328</v>
      </c>
      <c r="H23" s="914"/>
      <c r="I23" s="914"/>
      <c r="J23" s="914"/>
      <c r="K23" s="914"/>
      <c r="L23" s="914"/>
      <c r="M23" s="974">
        <v>30</v>
      </c>
      <c r="N23" s="975"/>
      <c r="O23" s="975"/>
      <c r="P23" s="975"/>
      <c r="Q23" s="939" t="s">
        <v>303</v>
      </c>
      <c r="R23" s="940"/>
      <c r="S23" s="964">
        <v>0</v>
      </c>
      <c r="T23" s="964"/>
      <c r="U23" s="964"/>
      <c r="V23" s="965"/>
      <c r="W23" s="966"/>
      <c r="X23" s="967"/>
      <c r="Y23" s="968">
        <v>0</v>
      </c>
      <c r="Z23" s="969"/>
      <c r="AA23" s="970"/>
      <c r="AB23" s="971">
        <v>0</v>
      </c>
      <c r="AC23" s="969"/>
      <c r="AD23" s="969"/>
      <c r="AE23" s="965"/>
      <c r="AF23" s="966"/>
      <c r="AG23" s="967"/>
      <c r="AH23" s="968">
        <v>0</v>
      </c>
      <c r="AI23" s="969"/>
      <c r="AJ23" s="970"/>
      <c r="AK23" s="971">
        <v>0</v>
      </c>
      <c r="AL23" s="969"/>
      <c r="AM23" s="969"/>
      <c r="AN23" s="965"/>
      <c r="AO23" s="966"/>
      <c r="AP23" s="967"/>
      <c r="AQ23" s="968">
        <v>0</v>
      </c>
      <c r="AR23" s="969"/>
      <c r="AS23" s="970"/>
      <c r="AT23" s="971">
        <v>0</v>
      </c>
      <c r="AU23" s="969"/>
      <c r="AV23" s="969"/>
      <c r="AW23" s="968">
        <v>0</v>
      </c>
      <c r="AX23" s="969"/>
      <c r="AY23" s="969"/>
      <c r="AZ23" s="968">
        <v>0</v>
      </c>
      <c r="BA23" s="969"/>
      <c r="BB23" s="970"/>
      <c r="BC23" s="971">
        <v>0</v>
      </c>
      <c r="BD23" s="969"/>
      <c r="BE23" s="969"/>
      <c r="BF23" s="968">
        <v>0</v>
      </c>
      <c r="BG23" s="969"/>
      <c r="BH23" s="969"/>
      <c r="BI23" s="968">
        <v>0</v>
      </c>
      <c r="BJ23" s="969"/>
      <c r="BK23" s="970"/>
      <c r="BL23" s="971">
        <v>0</v>
      </c>
      <c r="BM23" s="969"/>
      <c r="BN23" s="969"/>
      <c r="BO23" s="968">
        <v>0</v>
      </c>
      <c r="BP23" s="969"/>
      <c r="BQ23" s="969"/>
      <c r="BR23" s="968">
        <v>0</v>
      </c>
      <c r="BS23" s="969"/>
      <c r="BT23" s="970"/>
      <c r="BU23" s="972">
        <f t="shared" si="0"/>
        <v>0</v>
      </c>
      <c r="BV23" s="972"/>
      <c r="BW23" s="972"/>
      <c r="BX23" s="917" t="s">
        <v>321</v>
      </c>
      <c r="BY23" s="973"/>
    </row>
    <row r="24" spans="7:80" ht="13.9" customHeight="1">
      <c r="G24" s="950" t="s">
        <v>329</v>
      </c>
      <c r="H24" s="914"/>
      <c r="I24" s="914"/>
      <c r="J24" s="914"/>
      <c r="K24" s="914"/>
      <c r="L24" s="914"/>
      <c r="M24" s="974">
        <v>31</v>
      </c>
      <c r="N24" s="975"/>
      <c r="O24" s="975"/>
      <c r="P24" s="975"/>
      <c r="Q24" s="939" t="s">
        <v>303</v>
      </c>
      <c r="R24" s="940"/>
      <c r="S24" s="964">
        <v>0</v>
      </c>
      <c r="T24" s="964"/>
      <c r="U24" s="964"/>
      <c r="V24" s="965"/>
      <c r="W24" s="966"/>
      <c r="X24" s="967"/>
      <c r="Y24" s="968">
        <v>0</v>
      </c>
      <c r="Z24" s="969"/>
      <c r="AA24" s="970"/>
      <c r="AB24" s="971">
        <v>0</v>
      </c>
      <c r="AC24" s="969"/>
      <c r="AD24" s="969"/>
      <c r="AE24" s="965"/>
      <c r="AF24" s="966"/>
      <c r="AG24" s="967"/>
      <c r="AH24" s="968">
        <v>0</v>
      </c>
      <c r="AI24" s="969"/>
      <c r="AJ24" s="970"/>
      <c r="AK24" s="971">
        <v>0</v>
      </c>
      <c r="AL24" s="969"/>
      <c r="AM24" s="969"/>
      <c r="AN24" s="965"/>
      <c r="AO24" s="966"/>
      <c r="AP24" s="967"/>
      <c r="AQ24" s="968">
        <v>0</v>
      </c>
      <c r="AR24" s="969"/>
      <c r="AS24" s="970"/>
      <c r="AT24" s="971">
        <v>0</v>
      </c>
      <c r="AU24" s="969"/>
      <c r="AV24" s="969"/>
      <c r="AW24" s="968">
        <v>0</v>
      </c>
      <c r="AX24" s="969"/>
      <c r="AY24" s="969"/>
      <c r="AZ24" s="968">
        <v>0</v>
      </c>
      <c r="BA24" s="969"/>
      <c r="BB24" s="970"/>
      <c r="BC24" s="971">
        <v>0</v>
      </c>
      <c r="BD24" s="969"/>
      <c r="BE24" s="969"/>
      <c r="BF24" s="968">
        <v>0</v>
      </c>
      <c r="BG24" s="969"/>
      <c r="BH24" s="969"/>
      <c r="BI24" s="968">
        <v>0</v>
      </c>
      <c r="BJ24" s="969"/>
      <c r="BK24" s="970"/>
      <c r="BL24" s="971">
        <v>0</v>
      </c>
      <c r="BM24" s="969"/>
      <c r="BN24" s="969"/>
      <c r="BO24" s="968">
        <v>0</v>
      </c>
      <c r="BP24" s="969"/>
      <c r="BQ24" s="969"/>
      <c r="BR24" s="968">
        <v>0</v>
      </c>
      <c r="BS24" s="969"/>
      <c r="BT24" s="970"/>
      <c r="BU24" s="972">
        <f t="shared" si="0"/>
        <v>0</v>
      </c>
      <c r="BV24" s="972"/>
      <c r="BW24" s="972"/>
      <c r="BX24" s="917" t="s">
        <v>321</v>
      </c>
      <c r="BY24" s="973"/>
      <c r="CB24" s="338"/>
    </row>
    <row r="25" spans="7:80" ht="13.9" customHeight="1">
      <c r="G25" s="950" t="s">
        <v>330</v>
      </c>
      <c r="H25" s="914"/>
      <c r="I25" s="914"/>
      <c r="J25" s="914"/>
      <c r="K25" s="914"/>
      <c r="L25" s="914"/>
      <c r="M25" s="974">
        <v>30</v>
      </c>
      <c r="N25" s="975"/>
      <c r="O25" s="975"/>
      <c r="P25" s="975"/>
      <c r="Q25" s="939" t="s">
        <v>303</v>
      </c>
      <c r="R25" s="940"/>
      <c r="S25" s="964">
        <v>0</v>
      </c>
      <c r="T25" s="964"/>
      <c r="U25" s="964"/>
      <c r="V25" s="965"/>
      <c r="W25" s="966"/>
      <c r="X25" s="967"/>
      <c r="Y25" s="968">
        <v>0</v>
      </c>
      <c r="Z25" s="969"/>
      <c r="AA25" s="970"/>
      <c r="AB25" s="971">
        <v>0</v>
      </c>
      <c r="AC25" s="969"/>
      <c r="AD25" s="969"/>
      <c r="AE25" s="965"/>
      <c r="AF25" s="966"/>
      <c r="AG25" s="967"/>
      <c r="AH25" s="968">
        <v>0</v>
      </c>
      <c r="AI25" s="969"/>
      <c r="AJ25" s="970"/>
      <c r="AK25" s="971">
        <v>0</v>
      </c>
      <c r="AL25" s="969"/>
      <c r="AM25" s="969"/>
      <c r="AN25" s="965"/>
      <c r="AO25" s="966"/>
      <c r="AP25" s="967"/>
      <c r="AQ25" s="968">
        <v>0</v>
      </c>
      <c r="AR25" s="969"/>
      <c r="AS25" s="970"/>
      <c r="AT25" s="971">
        <v>0</v>
      </c>
      <c r="AU25" s="969"/>
      <c r="AV25" s="969"/>
      <c r="AW25" s="968">
        <v>0</v>
      </c>
      <c r="AX25" s="969"/>
      <c r="AY25" s="969"/>
      <c r="AZ25" s="968">
        <v>0</v>
      </c>
      <c r="BA25" s="969"/>
      <c r="BB25" s="970"/>
      <c r="BC25" s="971">
        <v>0</v>
      </c>
      <c r="BD25" s="969"/>
      <c r="BE25" s="969"/>
      <c r="BF25" s="968">
        <v>0</v>
      </c>
      <c r="BG25" s="969"/>
      <c r="BH25" s="969"/>
      <c r="BI25" s="968">
        <v>0</v>
      </c>
      <c r="BJ25" s="969"/>
      <c r="BK25" s="970"/>
      <c r="BL25" s="971">
        <v>0</v>
      </c>
      <c r="BM25" s="969"/>
      <c r="BN25" s="969"/>
      <c r="BO25" s="968">
        <v>0</v>
      </c>
      <c r="BP25" s="969"/>
      <c r="BQ25" s="969"/>
      <c r="BR25" s="968">
        <v>0</v>
      </c>
      <c r="BS25" s="969"/>
      <c r="BT25" s="970"/>
      <c r="BU25" s="972">
        <f t="shared" si="0"/>
        <v>0</v>
      </c>
      <c r="BV25" s="972"/>
      <c r="BW25" s="972"/>
      <c r="BX25" s="917" t="s">
        <v>321</v>
      </c>
      <c r="BY25" s="973"/>
    </row>
    <row r="26" spans="7:80" ht="13.9" customHeight="1">
      <c r="G26" s="950" t="s">
        <v>331</v>
      </c>
      <c r="H26" s="914"/>
      <c r="I26" s="914"/>
      <c r="J26" s="914"/>
      <c r="K26" s="914"/>
      <c r="L26" s="914"/>
      <c r="M26" s="974">
        <v>27</v>
      </c>
      <c r="N26" s="975"/>
      <c r="O26" s="975"/>
      <c r="P26" s="975"/>
      <c r="Q26" s="939" t="s">
        <v>303</v>
      </c>
      <c r="R26" s="940"/>
      <c r="S26" s="964">
        <v>0</v>
      </c>
      <c r="T26" s="964"/>
      <c r="U26" s="964"/>
      <c r="V26" s="965"/>
      <c r="W26" s="966"/>
      <c r="X26" s="967"/>
      <c r="Y26" s="968">
        <v>0</v>
      </c>
      <c r="Z26" s="969"/>
      <c r="AA26" s="970"/>
      <c r="AB26" s="971">
        <v>0</v>
      </c>
      <c r="AC26" s="969"/>
      <c r="AD26" s="969"/>
      <c r="AE26" s="965"/>
      <c r="AF26" s="966"/>
      <c r="AG26" s="967"/>
      <c r="AH26" s="968">
        <v>0</v>
      </c>
      <c r="AI26" s="969"/>
      <c r="AJ26" s="970"/>
      <c r="AK26" s="971">
        <v>0</v>
      </c>
      <c r="AL26" s="969"/>
      <c r="AM26" s="969"/>
      <c r="AN26" s="965"/>
      <c r="AO26" s="966"/>
      <c r="AP26" s="967"/>
      <c r="AQ26" s="968">
        <v>0</v>
      </c>
      <c r="AR26" s="969"/>
      <c r="AS26" s="970"/>
      <c r="AT26" s="971">
        <v>0</v>
      </c>
      <c r="AU26" s="969"/>
      <c r="AV26" s="969"/>
      <c r="AW26" s="968">
        <v>0</v>
      </c>
      <c r="AX26" s="969"/>
      <c r="AY26" s="969"/>
      <c r="AZ26" s="968">
        <v>0</v>
      </c>
      <c r="BA26" s="969"/>
      <c r="BB26" s="970"/>
      <c r="BC26" s="971">
        <v>0</v>
      </c>
      <c r="BD26" s="969"/>
      <c r="BE26" s="969"/>
      <c r="BF26" s="968">
        <v>0</v>
      </c>
      <c r="BG26" s="969"/>
      <c r="BH26" s="969"/>
      <c r="BI26" s="968">
        <v>0</v>
      </c>
      <c r="BJ26" s="969"/>
      <c r="BK26" s="970"/>
      <c r="BL26" s="971">
        <v>0</v>
      </c>
      <c r="BM26" s="969"/>
      <c r="BN26" s="969"/>
      <c r="BO26" s="968">
        <v>0</v>
      </c>
      <c r="BP26" s="969"/>
      <c r="BQ26" s="969"/>
      <c r="BR26" s="968">
        <v>0</v>
      </c>
      <c r="BS26" s="969"/>
      <c r="BT26" s="970"/>
      <c r="BU26" s="972">
        <f t="shared" si="0"/>
        <v>0</v>
      </c>
      <c r="BV26" s="972"/>
      <c r="BW26" s="972"/>
      <c r="BX26" s="917" t="s">
        <v>321</v>
      </c>
      <c r="BY26" s="973"/>
    </row>
    <row r="27" spans="7:80" ht="13.9" customHeight="1">
      <c r="G27" s="950" t="s">
        <v>332</v>
      </c>
      <c r="H27" s="914"/>
      <c r="I27" s="914"/>
      <c r="J27" s="914"/>
      <c r="K27" s="914"/>
      <c r="L27" s="914"/>
      <c r="M27" s="974">
        <v>31</v>
      </c>
      <c r="N27" s="975"/>
      <c r="O27" s="975"/>
      <c r="P27" s="975"/>
      <c r="Q27" s="939" t="s">
        <v>303</v>
      </c>
      <c r="R27" s="940"/>
      <c r="S27" s="964">
        <v>0</v>
      </c>
      <c r="T27" s="964"/>
      <c r="U27" s="964"/>
      <c r="V27" s="965"/>
      <c r="W27" s="966"/>
      <c r="X27" s="967"/>
      <c r="Y27" s="968">
        <v>0</v>
      </c>
      <c r="Z27" s="969"/>
      <c r="AA27" s="970"/>
      <c r="AB27" s="971">
        <v>0</v>
      </c>
      <c r="AC27" s="969"/>
      <c r="AD27" s="969"/>
      <c r="AE27" s="965"/>
      <c r="AF27" s="966"/>
      <c r="AG27" s="967"/>
      <c r="AH27" s="968">
        <v>0</v>
      </c>
      <c r="AI27" s="969"/>
      <c r="AJ27" s="970"/>
      <c r="AK27" s="971">
        <v>0</v>
      </c>
      <c r="AL27" s="969"/>
      <c r="AM27" s="969"/>
      <c r="AN27" s="965"/>
      <c r="AO27" s="966"/>
      <c r="AP27" s="967"/>
      <c r="AQ27" s="968">
        <v>0</v>
      </c>
      <c r="AR27" s="969"/>
      <c r="AS27" s="970"/>
      <c r="AT27" s="971">
        <v>0</v>
      </c>
      <c r="AU27" s="969"/>
      <c r="AV27" s="969"/>
      <c r="AW27" s="968">
        <v>0</v>
      </c>
      <c r="AX27" s="969"/>
      <c r="AY27" s="969"/>
      <c r="AZ27" s="968">
        <v>0</v>
      </c>
      <c r="BA27" s="969"/>
      <c r="BB27" s="970"/>
      <c r="BC27" s="971">
        <v>0</v>
      </c>
      <c r="BD27" s="969"/>
      <c r="BE27" s="969"/>
      <c r="BF27" s="968">
        <v>0</v>
      </c>
      <c r="BG27" s="969"/>
      <c r="BH27" s="969"/>
      <c r="BI27" s="968">
        <v>0</v>
      </c>
      <c r="BJ27" s="969"/>
      <c r="BK27" s="970"/>
      <c r="BL27" s="971">
        <v>0</v>
      </c>
      <c r="BM27" s="969"/>
      <c r="BN27" s="969"/>
      <c r="BO27" s="968">
        <v>0</v>
      </c>
      <c r="BP27" s="969"/>
      <c r="BQ27" s="969"/>
      <c r="BR27" s="968">
        <v>0</v>
      </c>
      <c r="BS27" s="969"/>
      <c r="BT27" s="970"/>
      <c r="BU27" s="972">
        <f t="shared" si="0"/>
        <v>0</v>
      </c>
      <c r="BV27" s="972"/>
      <c r="BW27" s="972"/>
      <c r="BX27" s="917" t="s">
        <v>321</v>
      </c>
      <c r="BY27" s="973"/>
    </row>
    <row r="28" spans="7:80" ht="13.9" customHeight="1">
      <c r="G28" s="950" t="s">
        <v>314</v>
      </c>
      <c r="H28" s="914"/>
      <c r="I28" s="914"/>
      <c r="J28" s="914"/>
      <c r="K28" s="914"/>
      <c r="L28" s="914"/>
      <c r="M28" s="995">
        <f>SUM(M16:P27)</f>
        <v>362</v>
      </c>
      <c r="N28" s="996"/>
      <c r="O28" s="996"/>
      <c r="P28" s="996"/>
      <c r="Q28" s="939" t="s">
        <v>303</v>
      </c>
      <c r="R28" s="940"/>
      <c r="S28" s="976">
        <f>SUM(S16:U27)</f>
        <v>0</v>
      </c>
      <c r="T28" s="976"/>
      <c r="U28" s="976"/>
      <c r="V28" s="977"/>
      <c r="W28" s="978"/>
      <c r="X28" s="979"/>
      <c r="Y28" s="980">
        <f>SUM(Y16:AA27)</f>
        <v>0</v>
      </c>
      <c r="Z28" s="976"/>
      <c r="AA28" s="981"/>
      <c r="AB28" s="982">
        <f>SUM(AB16:AD27)</f>
        <v>0</v>
      </c>
      <c r="AC28" s="972"/>
      <c r="AD28" s="972"/>
      <c r="AE28" s="977"/>
      <c r="AF28" s="978"/>
      <c r="AG28" s="979"/>
      <c r="AH28" s="980">
        <f>SUM(AH16:AJ27)</f>
        <v>0</v>
      </c>
      <c r="AI28" s="976"/>
      <c r="AJ28" s="981"/>
      <c r="AK28" s="982">
        <f>SUM(AK16:AM27)</f>
        <v>0</v>
      </c>
      <c r="AL28" s="972"/>
      <c r="AM28" s="972"/>
      <c r="AN28" s="977"/>
      <c r="AO28" s="978"/>
      <c r="AP28" s="979"/>
      <c r="AQ28" s="980">
        <f>SUM(AQ16:AS27)</f>
        <v>0</v>
      </c>
      <c r="AR28" s="976"/>
      <c r="AS28" s="981"/>
      <c r="AT28" s="972">
        <f>SUM(AT16:AV27)</f>
        <v>0</v>
      </c>
      <c r="AU28" s="972"/>
      <c r="AV28" s="972"/>
      <c r="AW28" s="980">
        <f>SUM(AW16:AY27)</f>
        <v>0</v>
      </c>
      <c r="AX28" s="976"/>
      <c r="AY28" s="976"/>
      <c r="AZ28" s="980">
        <f>SUM(AZ16:BB27)</f>
        <v>0</v>
      </c>
      <c r="BA28" s="976"/>
      <c r="BB28" s="976"/>
      <c r="BC28" s="982">
        <f>SUM(BC16:BE27)</f>
        <v>0</v>
      </c>
      <c r="BD28" s="972"/>
      <c r="BE28" s="972"/>
      <c r="BF28" s="980">
        <f>SUM(BF16:BH27)</f>
        <v>0</v>
      </c>
      <c r="BG28" s="976"/>
      <c r="BH28" s="976"/>
      <c r="BI28" s="980">
        <f>SUM(BI16:BK27)</f>
        <v>0</v>
      </c>
      <c r="BJ28" s="976"/>
      <c r="BK28" s="981"/>
      <c r="BL28" s="982">
        <f>SUM(BL16:BN27)</f>
        <v>0</v>
      </c>
      <c r="BM28" s="972"/>
      <c r="BN28" s="972"/>
      <c r="BO28" s="980">
        <f>SUM(BO16:BQ27)</f>
        <v>0</v>
      </c>
      <c r="BP28" s="976"/>
      <c r="BQ28" s="976"/>
      <c r="BR28" s="980">
        <f>SUM(BR16:BT27)</f>
        <v>0</v>
      </c>
      <c r="BS28" s="976"/>
      <c r="BT28" s="981"/>
      <c r="BU28" s="972">
        <f>SUM(BU16:BW27)</f>
        <v>0</v>
      </c>
      <c r="BV28" s="972"/>
      <c r="BW28" s="972"/>
      <c r="BX28" s="917" t="s">
        <v>321</v>
      </c>
      <c r="BY28" s="973"/>
    </row>
    <row r="29" spans="7:80" ht="21.75" customHeight="1" thickBot="1">
      <c r="G29" s="983" t="s">
        <v>333</v>
      </c>
      <c r="H29" s="984"/>
      <c r="I29" s="984"/>
      <c r="J29" s="984"/>
      <c r="K29" s="984"/>
      <c r="L29" s="985"/>
      <c r="M29" s="986"/>
      <c r="N29" s="987"/>
      <c r="O29" s="987"/>
      <c r="P29" s="987"/>
      <c r="Q29" s="987"/>
      <c r="R29" s="988"/>
      <c r="S29" s="989">
        <f>IFERROR(ROUNDUP(S28/$M$28,1),"0")</f>
        <v>0</v>
      </c>
      <c r="T29" s="989"/>
      <c r="U29" s="989"/>
      <c r="V29" s="990"/>
      <c r="W29" s="991"/>
      <c r="X29" s="992"/>
      <c r="Y29" s="993">
        <f>IFERROR(ROUNDUP(Y28/$M$28,1),"0")</f>
        <v>0</v>
      </c>
      <c r="Z29" s="989"/>
      <c r="AA29" s="994"/>
      <c r="AB29" s="999">
        <f>IFERROR(ROUNDUP(AB28/$M$28,1),"0")</f>
        <v>0</v>
      </c>
      <c r="AC29" s="989"/>
      <c r="AD29" s="989"/>
      <c r="AE29" s="990"/>
      <c r="AF29" s="991"/>
      <c r="AG29" s="992"/>
      <c r="AH29" s="993">
        <f>IFERROR(ROUNDUP(AH28/$M$28,1),"0")</f>
        <v>0</v>
      </c>
      <c r="AI29" s="989"/>
      <c r="AJ29" s="994"/>
      <c r="AK29" s="999">
        <f>IFERROR(ROUNDUP(AK28/$M$28,1),"0")</f>
        <v>0</v>
      </c>
      <c r="AL29" s="989"/>
      <c r="AM29" s="989"/>
      <c r="AN29" s="990"/>
      <c r="AO29" s="991"/>
      <c r="AP29" s="992"/>
      <c r="AQ29" s="993">
        <f>IFERROR(ROUNDUP(AQ28/$M$28,1),"0")</f>
        <v>0</v>
      </c>
      <c r="AR29" s="989"/>
      <c r="AS29" s="994"/>
      <c r="AT29" s="989">
        <f>IFERROR(ROUNDUP(AT28/$M$28,1),"0")</f>
        <v>0</v>
      </c>
      <c r="AU29" s="989"/>
      <c r="AV29" s="989"/>
      <c r="AW29" s="993">
        <f>IFERROR(ROUNDUP(AW28/$M$28,1),"0")</f>
        <v>0</v>
      </c>
      <c r="AX29" s="989"/>
      <c r="AY29" s="989"/>
      <c r="AZ29" s="993">
        <f>IFERROR(ROUNDUP(AZ28/$M$28,1),"0")</f>
        <v>0</v>
      </c>
      <c r="BA29" s="989"/>
      <c r="BB29" s="989"/>
      <c r="BC29" s="999">
        <f>IFERROR(ROUNDUP(BC28/$M$28,1),"0")</f>
        <v>0</v>
      </c>
      <c r="BD29" s="989"/>
      <c r="BE29" s="989"/>
      <c r="BF29" s="993">
        <f>IFERROR(ROUNDUP(BF28/$M$28,1),"0")</f>
        <v>0</v>
      </c>
      <c r="BG29" s="989"/>
      <c r="BH29" s="989"/>
      <c r="BI29" s="993">
        <f>IFERROR(ROUNDUP(BI28/$M$28,1),"0")</f>
        <v>0</v>
      </c>
      <c r="BJ29" s="989"/>
      <c r="BK29" s="994"/>
      <c r="BL29" s="999">
        <f>IFERROR(ROUNDUP(BL28/$M$28,1),"0")</f>
        <v>0</v>
      </c>
      <c r="BM29" s="989"/>
      <c r="BN29" s="989"/>
      <c r="BO29" s="993">
        <f>IFERROR(ROUNDUP(BO28/$M$28,1),"0")</f>
        <v>0</v>
      </c>
      <c r="BP29" s="989"/>
      <c r="BQ29" s="989"/>
      <c r="BR29" s="993">
        <f>IFERROR(ROUNDUP(BR28/$M$28,1),"0")</f>
        <v>0</v>
      </c>
      <c r="BS29" s="989"/>
      <c r="BT29" s="994"/>
      <c r="BU29" s="1000">
        <f>S29+AB29+AK29+AT29+BC29+BL29</f>
        <v>0</v>
      </c>
      <c r="BV29" s="1000"/>
      <c r="BW29" s="1000"/>
      <c r="BX29" s="1001" t="s">
        <v>321</v>
      </c>
      <c r="BY29" s="1002"/>
    </row>
    <row r="30" spans="7:80" ht="13.9" customHeight="1" thickBot="1">
      <c r="G30" s="1003" t="s">
        <v>334</v>
      </c>
      <c r="H30" s="1004"/>
      <c r="I30" s="1004"/>
      <c r="J30" s="1004"/>
      <c r="K30" s="1004"/>
      <c r="L30" s="1004"/>
      <c r="M30" s="1004"/>
      <c r="N30" s="1004"/>
      <c r="O30" s="1004"/>
      <c r="P30" s="1004"/>
      <c r="Q30" s="1004"/>
      <c r="R30" s="1005"/>
      <c r="S30" s="1006">
        <f>S29+Y29</f>
        <v>0</v>
      </c>
      <c r="T30" s="997"/>
      <c r="U30" s="997"/>
      <c r="V30" s="997"/>
      <c r="W30" s="997"/>
      <c r="X30" s="997"/>
      <c r="Y30" s="997"/>
      <c r="Z30" s="997"/>
      <c r="AA30" s="997"/>
      <c r="AB30" s="997">
        <f>AB29+AH29</f>
        <v>0</v>
      </c>
      <c r="AC30" s="997"/>
      <c r="AD30" s="997"/>
      <c r="AE30" s="997"/>
      <c r="AF30" s="997"/>
      <c r="AG30" s="997"/>
      <c r="AH30" s="997"/>
      <c r="AI30" s="997"/>
      <c r="AJ30" s="997"/>
      <c r="AK30" s="997">
        <f>AK29+AQ29</f>
        <v>0</v>
      </c>
      <c r="AL30" s="997"/>
      <c r="AM30" s="997"/>
      <c r="AN30" s="997"/>
      <c r="AO30" s="997"/>
      <c r="AP30" s="997"/>
      <c r="AQ30" s="997"/>
      <c r="AR30" s="997"/>
      <c r="AS30" s="997"/>
      <c r="AT30" s="997">
        <f>AT29+AZ29</f>
        <v>0</v>
      </c>
      <c r="AU30" s="997"/>
      <c r="AV30" s="997"/>
      <c r="AW30" s="997"/>
      <c r="AX30" s="997"/>
      <c r="AY30" s="997"/>
      <c r="AZ30" s="997"/>
      <c r="BA30" s="997"/>
      <c r="BB30" s="997"/>
      <c r="BC30" s="997">
        <f>BC29+BI29</f>
        <v>0</v>
      </c>
      <c r="BD30" s="997"/>
      <c r="BE30" s="997"/>
      <c r="BF30" s="997"/>
      <c r="BG30" s="997"/>
      <c r="BH30" s="997"/>
      <c r="BI30" s="997"/>
      <c r="BJ30" s="997"/>
      <c r="BK30" s="997"/>
      <c r="BL30" s="997">
        <f>BL29+BR29</f>
        <v>0</v>
      </c>
      <c r="BM30" s="997"/>
      <c r="BN30" s="997"/>
      <c r="BO30" s="997"/>
      <c r="BP30" s="997"/>
      <c r="BQ30" s="997"/>
      <c r="BR30" s="997"/>
      <c r="BS30" s="997"/>
      <c r="BT30" s="998"/>
      <c r="BU30" s="339"/>
      <c r="BV30" s="339"/>
      <c r="BW30" s="339"/>
      <c r="BX30" s="292"/>
      <c r="BY30" s="292"/>
    </row>
    <row r="31" spans="7:80" ht="13.9" customHeight="1">
      <c r="G31" s="340"/>
      <c r="H31" s="340"/>
      <c r="I31" s="340"/>
      <c r="J31" s="340"/>
      <c r="K31" s="340"/>
      <c r="L31" s="340"/>
      <c r="M31" s="292"/>
      <c r="N31" s="292"/>
      <c r="O31" s="292"/>
      <c r="P31" s="292"/>
      <c r="Q31" s="292"/>
      <c r="R31" s="292"/>
      <c r="S31" s="339"/>
      <c r="T31" s="339"/>
      <c r="U31" s="339"/>
      <c r="V31" s="339"/>
      <c r="W31" s="339"/>
      <c r="X31" s="339"/>
      <c r="Y31" s="339"/>
      <c r="Z31" s="339"/>
      <c r="AA31" s="339"/>
      <c r="AB31" s="339"/>
      <c r="AC31" s="339"/>
      <c r="AD31" s="339"/>
      <c r="AE31" s="339"/>
      <c r="AF31" s="339"/>
      <c r="AG31" s="339"/>
      <c r="AH31" s="339"/>
      <c r="AI31" s="339"/>
      <c r="AJ31" s="339"/>
      <c r="AK31" s="339"/>
      <c r="AL31" s="339"/>
      <c r="AM31" s="339"/>
      <c r="AN31" s="339"/>
      <c r="AO31" s="339"/>
      <c r="AP31" s="339"/>
      <c r="AQ31" s="339"/>
      <c r="AR31" s="339"/>
      <c r="AS31" s="339"/>
      <c r="AT31" s="339"/>
      <c r="AU31" s="339"/>
      <c r="AV31" s="339"/>
      <c r="AW31" s="339"/>
      <c r="AX31" s="339"/>
      <c r="AY31" s="339"/>
      <c r="AZ31" s="339"/>
      <c r="BA31" s="339"/>
      <c r="BB31" s="339"/>
      <c r="BC31" s="339"/>
      <c r="BD31" s="339"/>
      <c r="BE31" s="339"/>
      <c r="BF31" s="339"/>
      <c r="BG31" s="339"/>
      <c r="BH31" s="339"/>
      <c r="BI31" s="339"/>
      <c r="BJ31" s="339"/>
      <c r="BK31" s="339"/>
      <c r="BL31" s="339"/>
      <c r="BM31" s="339"/>
      <c r="BN31" s="339"/>
      <c r="BO31" s="339"/>
      <c r="BP31" s="339"/>
      <c r="BQ31" s="339"/>
      <c r="BR31" s="339"/>
      <c r="BS31" s="339"/>
      <c r="BT31" s="339"/>
      <c r="BU31" s="339"/>
      <c r="BV31" s="339"/>
      <c r="BW31" s="339"/>
      <c r="BX31" s="292"/>
      <c r="BY31" s="292"/>
    </row>
    <row r="32" spans="7:80" ht="13.9" customHeight="1">
      <c r="G32" s="341" t="s">
        <v>335</v>
      </c>
      <c r="H32" s="342"/>
      <c r="I32" s="342"/>
      <c r="J32" s="342"/>
      <c r="K32" s="342"/>
      <c r="L32" s="342"/>
      <c r="M32" s="342"/>
      <c r="N32" s="342"/>
      <c r="O32" s="342"/>
      <c r="P32" s="342"/>
      <c r="Q32" s="342"/>
      <c r="R32" s="342"/>
      <c r="S32" s="342"/>
      <c r="T32" s="342"/>
      <c r="U32" s="342"/>
      <c r="V32" s="342"/>
      <c r="W32" s="342"/>
      <c r="X32" s="330"/>
      <c r="Y32" s="330"/>
      <c r="Z32" s="330"/>
      <c r="AA32" s="330"/>
      <c r="AB32" s="330"/>
      <c r="AC32" s="330"/>
      <c r="AD32" s="330"/>
      <c r="AE32" s="330"/>
      <c r="AF32" s="330"/>
      <c r="AG32" s="330"/>
      <c r="AH32" s="330"/>
      <c r="AI32" s="330"/>
      <c r="AJ32" s="330"/>
      <c r="AK32" s="330"/>
      <c r="AL32" s="330"/>
      <c r="AM32" s="330"/>
      <c r="AN32" s="330"/>
      <c r="AO32" s="330"/>
      <c r="AP32" s="330"/>
      <c r="AQ32" s="330"/>
      <c r="AR32" s="330"/>
      <c r="AS32" s="330"/>
      <c r="AT32" s="330"/>
      <c r="AU32" s="330"/>
      <c r="AV32" s="330"/>
      <c r="AW32" s="330"/>
      <c r="AX32" s="330"/>
      <c r="AY32" s="330"/>
      <c r="AZ32" s="330"/>
      <c r="BA32" s="330"/>
      <c r="BB32" s="330"/>
      <c r="BC32" s="330"/>
      <c r="BD32" s="330"/>
      <c r="BE32" s="330"/>
      <c r="BF32" s="330"/>
      <c r="BG32" s="330"/>
      <c r="BH32" s="330"/>
      <c r="BI32" s="330"/>
      <c r="BJ32" s="330"/>
      <c r="BK32" s="330"/>
      <c r="BL32" s="330"/>
      <c r="BM32" s="330"/>
      <c r="BN32" s="330"/>
      <c r="BO32" s="330"/>
      <c r="BP32" s="330"/>
      <c r="BQ32" s="330"/>
      <c r="BR32" s="330"/>
      <c r="BS32" s="330"/>
      <c r="BT32" s="330"/>
      <c r="BU32" s="330"/>
      <c r="BV32" s="330"/>
      <c r="BW32" s="330"/>
      <c r="BX32" s="330"/>
      <c r="BY32" s="343" t="str">
        <f>IFERROR(IF(BU29&gt;#REF!,"「１　事業者名等」の定員数を超過しています。",""),"")</f>
        <v/>
      </c>
    </row>
    <row r="33" spans="7:77" ht="13.9" customHeight="1">
      <c r="G33" s="341" t="s">
        <v>336</v>
      </c>
      <c r="H33" s="342"/>
      <c r="I33" s="342"/>
      <c r="J33" s="342"/>
      <c r="K33" s="342"/>
      <c r="L33" s="342"/>
      <c r="M33" s="342"/>
      <c r="N33" s="342"/>
      <c r="O33" s="342"/>
      <c r="P33" s="342"/>
      <c r="Q33" s="342"/>
      <c r="R33" s="342"/>
      <c r="S33" s="342"/>
      <c r="T33" s="342"/>
      <c r="U33" s="342"/>
      <c r="V33" s="342"/>
      <c r="W33" s="342"/>
      <c r="X33" s="330"/>
      <c r="Y33" s="330"/>
      <c r="Z33" s="330"/>
      <c r="AA33" s="330"/>
      <c r="AB33" s="330"/>
      <c r="AC33" s="330"/>
      <c r="AD33" s="330"/>
      <c r="AE33" s="330"/>
      <c r="AF33" s="330"/>
      <c r="AG33" s="330"/>
      <c r="AH33" s="330"/>
      <c r="AI33" s="330"/>
      <c r="AJ33" s="330"/>
      <c r="AK33" s="330"/>
      <c r="AL33" s="330"/>
      <c r="AM33" s="330"/>
      <c r="AN33" s="330"/>
      <c r="AO33" s="330"/>
      <c r="AP33" s="330"/>
      <c r="AQ33" s="330"/>
      <c r="AR33" s="330"/>
      <c r="AS33" s="330"/>
      <c r="AT33" s="330"/>
      <c r="AU33" s="330"/>
      <c r="AV33" s="330"/>
      <c r="AW33" s="330"/>
      <c r="AX33" s="330"/>
      <c r="AY33" s="330"/>
      <c r="AZ33" s="330"/>
      <c r="BA33" s="330"/>
      <c r="BB33" s="330"/>
      <c r="BC33" s="330"/>
      <c r="BD33" s="330"/>
      <c r="BE33" s="330"/>
      <c r="BF33" s="330"/>
      <c r="BG33" s="330"/>
      <c r="BH33" s="330"/>
      <c r="BI33" s="330"/>
      <c r="BJ33" s="330"/>
      <c r="BK33" s="330"/>
      <c r="BL33" s="330"/>
      <c r="BM33" s="330"/>
      <c r="BN33" s="330"/>
      <c r="BO33" s="330"/>
      <c r="BP33" s="330"/>
      <c r="BQ33" s="330"/>
      <c r="BR33" s="330"/>
      <c r="BS33" s="330"/>
      <c r="BT33" s="330"/>
      <c r="BU33" s="330"/>
      <c r="BV33" s="330"/>
      <c r="BW33" s="330"/>
      <c r="BX33" s="330"/>
      <c r="BY33" s="330"/>
    </row>
    <row r="34" spans="7:77" ht="13.9" customHeight="1">
      <c r="G34" s="341" t="s">
        <v>337</v>
      </c>
      <c r="H34" s="342"/>
      <c r="I34" s="342"/>
      <c r="J34" s="342"/>
      <c r="K34" s="342"/>
      <c r="L34" s="342"/>
      <c r="M34" s="342"/>
      <c r="N34" s="342"/>
      <c r="O34" s="342"/>
      <c r="P34" s="342"/>
      <c r="Q34" s="342"/>
      <c r="R34" s="342"/>
      <c r="S34" s="342"/>
      <c r="T34" s="342"/>
      <c r="U34" s="342"/>
      <c r="V34" s="342"/>
      <c r="W34" s="342"/>
      <c r="X34" s="330"/>
      <c r="Y34" s="330"/>
      <c r="Z34" s="330"/>
      <c r="AA34" s="330"/>
      <c r="AB34" s="330"/>
      <c r="AC34" s="330"/>
      <c r="AD34" s="330"/>
      <c r="AE34" s="330"/>
      <c r="AF34" s="330"/>
      <c r="AG34" s="330"/>
      <c r="AH34" s="330"/>
      <c r="AI34" s="330"/>
      <c r="AJ34" s="330"/>
      <c r="AK34" s="330"/>
      <c r="AL34" s="330"/>
      <c r="AM34" s="330"/>
      <c r="AN34" s="330"/>
      <c r="AO34" s="330"/>
      <c r="AP34" s="330"/>
      <c r="AQ34" s="330"/>
      <c r="AR34" s="330"/>
      <c r="AS34" s="330"/>
      <c r="AT34" s="330"/>
      <c r="AU34" s="330"/>
      <c r="AV34" s="330"/>
      <c r="AW34" s="330"/>
      <c r="AX34" s="330"/>
      <c r="AY34" s="330"/>
      <c r="AZ34" s="330"/>
      <c r="BA34" s="330"/>
      <c r="BB34" s="330"/>
      <c r="BC34" s="330"/>
      <c r="BD34" s="330"/>
      <c r="BE34" s="330"/>
      <c r="BF34" s="330"/>
      <c r="BG34" s="330"/>
      <c r="BH34" s="330"/>
      <c r="BI34" s="330"/>
      <c r="BJ34" s="330"/>
      <c r="BK34" s="330"/>
      <c r="BL34" s="330"/>
      <c r="BM34" s="330"/>
      <c r="BN34" s="330"/>
      <c r="BO34" s="330"/>
      <c r="BP34" s="330"/>
      <c r="BQ34" s="330"/>
      <c r="BR34" s="330"/>
      <c r="BS34" s="330"/>
      <c r="BT34" s="330"/>
      <c r="BU34" s="330"/>
      <c r="BV34" s="330"/>
      <c r="BW34" s="330"/>
      <c r="BX34" s="330"/>
      <c r="BY34" s="330"/>
    </row>
    <row r="35" spans="7:77" ht="13.9" customHeight="1">
      <c r="G35" s="341" t="s">
        <v>338</v>
      </c>
      <c r="H35" s="342"/>
      <c r="I35" s="342"/>
      <c r="J35" s="342"/>
      <c r="K35" s="342"/>
      <c r="L35" s="342"/>
      <c r="M35" s="342"/>
      <c r="N35" s="342"/>
      <c r="O35" s="342"/>
      <c r="P35" s="342"/>
      <c r="Q35" s="342"/>
      <c r="R35" s="342"/>
      <c r="S35" s="342"/>
      <c r="T35" s="342"/>
      <c r="U35" s="342"/>
      <c r="V35" s="342"/>
      <c r="W35" s="342"/>
      <c r="X35" s="330"/>
      <c r="Y35" s="330"/>
      <c r="Z35" s="330"/>
      <c r="AA35" s="330"/>
      <c r="AB35" s="330"/>
      <c r="AC35" s="330"/>
      <c r="AD35" s="330"/>
      <c r="AE35" s="330"/>
      <c r="AF35" s="330"/>
      <c r="AG35" s="330"/>
      <c r="AH35" s="330"/>
      <c r="AI35" s="330"/>
      <c r="AJ35" s="330"/>
      <c r="AK35" s="330"/>
      <c r="AL35" s="330"/>
      <c r="AM35" s="330"/>
      <c r="AN35" s="330"/>
      <c r="AO35" s="330"/>
      <c r="AP35" s="330"/>
      <c r="AQ35" s="330"/>
      <c r="AR35" s="330"/>
      <c r="AS35" s="330"/>
      <c r="AT35" s="330"/>
      <c r="AU35" s="330"/>
      <c r="AV35" s="330"/>
      <c r="AW35" s="330"/>
      <c r="AX35" s="330"/>
      <c r="AY35" s="330"/>
      <c r="AZ35" s="330"/>
      <c r="BA35" s="330"/>
      <c r="BB35" s="330"/>
      <c r="BC35" s="330"/>
      <c r="BD35" s="330"/>
      <c r="BE35" s="330"/>
      <c r="BF35" s="330"/>
      <c r="BG35" s="330"/>
      <c r="BH35" s="330"/>
      <c r="BI35" s="330"/>
      <c r="BJ35" s="330"/>
      <c r="BK35" s="330"/>
      <c r="BL35" s="330"/>
      <c r="BM35" s="330"/>
      <c r="BN35" s="330"/>
      <c r="BO35" s="330"/>
      <c r="BP35" s="330"/>
      <c r="BQ35" s="330"/>
      <c r="BR35" s="330"/>
      <c r="BS35" s="330"/>
      <c r="BT35" s="330"/>
      <c r="BU35" s="330"/>
      <c r="BV35" s="330"/>
      <c r="BW35" s="330"/>
      <c r="BX35" s="330"/>
      <c r="BY35" s="330"/>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Q28:R28"/>
    <mergeCell ref="S28:U28"/>
    <mergeCell ref="V28:X28"/>
    <mergeCell ref="Y28:AA28"/>
    <mergeCell ref="BI27:BK27"/>
    <mergeCell ref="BL27:BN27"/>
    <mergeCell ref="BO27:BQ27"/>
    <mergeCell ref="BR27:BT27"/>
    <mergeCell ref="BU27:BW27"/>
    <mergeCell ref="BL28:BN28"/>
    <mergeCell ref="BO28:BQ28"/>
    <mergeCell ref="BR28:BT28"/>
    <mergeCell ref="BU28:BW28"/>
    <mergeCell ref="AZ27:BB27"/>
    <mergeCell ref="BC27:BE27"/>
    <mergeCell ref="BF27:BH27"/>
    <mergeCell ref="Y27:AA27"/>
    <mergeCell ref="AB27:AD27"/>
    <mergeCell ref="AE27:AG27"/>
    <mergeCell ref="AH27:AJ27"/>
    <mergeCell ref="AK27:AM27"/>
    <mergeCell ref="AN27:AP27"/>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BX27:BY27"/>
    <mergeCell ref="AQ27:AS27"/>
    <mergeCell ref="AT27:AV27"/>
    <mergeCell ref="AW27:AY27"/>
    <mergeCell ref="Q26:R26"/>
    <mergeCell ref="S26:U26"/>
    <mergeCell ref="V26:X26"/>
    <mergeCell ref="Y26:AA26"/>
    <mergeCell ref="BI25:BK25"/>
    <mergeCell ref="BL25:BN25"/>
    <mergeCell ref="BO25:BQ25"/>
    <mergeCell ref="BR25:BT25"/>
    <mergeCell ref="BU25:BW25"/>
    <mergeCell ref="BL26:BN26"/>
    <mergeCell ref="BO26:BQ26"/>
    <mergeCell ref="BR26:BT26"/>
    <mergeCell ref="BU26:BW26"/>
    <mergeCell ref="AZ25:BB25"/>
    <mergeCell ref="BC25:BE25"/>
    <mergeCell ref="BF25:BH25"/>
    <mergeCell ref="Y25:AA25"/>
    <mergeCell ref="AB25:AD25"/>
    <mergeCell ref="AE25:AG25"/>
    <mergeCell ref="AH25:AJ25"/>
    <mergeCell ref="AK25:AM25"/>
    <mergeCell ref="AN25:AP25"/>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BX25:BY25"/>
    <mergeCell ref="AQ25:AS25"/>
    <mergeCell ref="AT25:AV25"/>
    <mergeCell ref="AW25:AY25"/>
    <mergeCell ref="Q24:R24"/>
    <mergeCell ref="S24:U24"/>
    <mergeCell ref="V24:X24"/>
    <mergeCell ref="Y24:AA24"/>
    <mergeCell ref="BI23:BK23"/>
    <mergeCell ref="BL23:BN23"/>
    <mergeCell ref="BO23:BQ23"/>
    <mergeCell ref="BR23:BT23"/>
    <mergeCell ref="BU23:BW23"/>
    <mergeCell ref="BL24:BN24"/>
    <mergeCell ref="BO24:BQ24"/>
    <mergeCell ref="BR24:BT24"/>
    <mergeCell ref="BU24:BW24"/>
    <mergeCell ref="AZ23:BB23"/>
    <mergeCell ref="BC23:BE23"/>
    <mergeCell ref="BF23:BH23"/>
    <mergeCell ref="Y23:AA23"/>
    <mergeCell ref="AB23:AD23"/>
    <mergeCell ref="AE23:AG23"/>
    <mergeCell ref="AH23:AJ23"/>
    <mergeCell ref="AK23:AM23"/>
    <mergeCell ref="AN23:AP23"/>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BX23:BY23"/>
    <mergeCell ref="AQ23:AS23"/>
    <mergeCell ref="AT23:AV23"/>
    <mergeCell ref="AW23:AY23"/>
    <mergeCell ref="Q22:R22"/>
    <mergeCell ref="S22:U22"/>
    <mergeCell ref="V22:X22"/>
    <mergeCell ref="Y22:AA22"/>
    <mergeCell ref="BI21:BK21"/>
    <mergeCell ref="BL21:BN21"/>
    <mergeCell ref="BO21:BQ21"/>
    <mergeCell ref="BR21:BT21"/>
    <mergeCell ref="BU21:BW21"/>
    <mergeCell ref="BL22:BN22"/>
    <mergeCell ref="BO22:BQ22"/>
    <mergeCell ref="BR22:BT22"/>
    <mergeCell ref="BU22:BW22"/>
    <mergeCell ref="AZ21:BB21"/>
    <mergeCell ref="BC21:BE21"/>
    <mergeCell ref="BF21:BH21"/>
    <mergeCell ref="Y21:AA21"/>
    <mergeCell ref="AB21:AD21"/>
    <mergeCell ref="AE21:AG21"/>
    <mergeCell ref="AH21:AJ21"/>
    <mergeCell ref="AK21:AM21"/>
    <mergeCell ref="AN21:AP21"/>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BX21:BY21"/>
    <mergeCell ref="AQ21:AS21"/>
    <mergeCell ref="AT21:AV21"/>
    <mergeCell ref="AW21:AY21"/>
    <mergeCell ref="Q20:R20"/>
    <mergeCell ref="S20:U20"/>
    <mergeCell ref="V20:X20"/>
    <mergeCell ref="Y20:AA20"/>
    <mergeCell ref="BI19:BK19"/>
    <mergeCell ref="BL19:BN19"/>
    <mergeCell ref="BO19:BQ19"/>
    <mergeCell ref="BR19:BT19"/>
    <mergeCell ref="BU19:BW19"/>
    <mergeCell ref="BL20:BN20"/>
    <mergeCell ref="BO20:BQ20"/>
    <mergeCell ref="BR20:BT20"/>
    <mergeCell ref="BU20:BW20"/>
    <mergeCell ref="AZ19:BB19"/>
    <mergeCell ref="BC19:BE19"/>
    <mergeCell ref="BF19:BH19"/>
    <mergeCell ref="Y19:AA19"/>
    <mergeCell ref="AB19:AD19"/>
    <mergeCell ref="AE19:AG19"/>
    <mergeCell ref="AH19:AJ19"/>
    <mergeCell ref="AK19:AM19"/>
    <mergeCell ref="AN19:AP19"/>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BX19:BY19"/>
    <mergeCell ref="AQ19:AS19"/>
    <mergeCell ref="AT19:AV19"/>
    <mergeCell ref="AW19:AY19"/>
    <mergeCell ref="Q18:R18"/>
    <mergeCell ref="S18:U18"/>
    <mergeCell ref="V18:X18"/>
    <mergeCell ref="Y18:AA18"/>
    <mergeCell ref="BI17:BK17"/>
    <mergeCell ref="BL17:BN17"/>
    <mergeCell ref="BO17:BQ17"/>
    <mergeCell ref="BR17:BT17"/>
    <mergeCell ref="BU17:BW17"/>
    <mergeCell ref="BL18:BN18"/>
    <mergeCell ref="BO18:BQ18"/>
    <mergeCell ref="BR18:BT18"/>
    <mergeCell ref="BU18:BW18"/>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Q16:R16"/>
    <mergeCell ref="S16:U16"/>
    <mergeCell ref="V16:X16"/>
    <mergeCell ref="Y16:AA16"/>
    <mergeCell ref="AK15:AM15"/>
    <mergeCell ref="AN15:AP15"/>
    <mergeCell ref="AT15:AV15"/>
    <mergeCell ref="AW15:AY15"/>
    <mergeCell ref="BC15:BE15"/>
    <mergeCell ref="G14:L15"/>
    <mergeCell ref="M14:R15"/>
    <mergeCell ref="S14:X14"/>
    <mergeCell ref="Y14:AA15"/>
    <mergeCell ref="AB14:AG14"/>
    <mergeCell ref="AH14:AJ15"/>
    <mergeCell ref="S15:U15"/>
    <mergeCell ref="V15:X15"/>
    <mergeCell ref="AB15:AD15"/>
    <mergeCell ref="AE15:AG15"/>
    <mergeCell ref="S12:BY12"/>
    <mergeCell ref="S13:AA13"/>
    <mergeCell ref="AB13:AJ13"/>
    <mergeCell ref="AK13:AS13"/>
    <mergeCell ref="AT13:BB13"/>
    <mergeCell ref="BC13:BK13"/>
    <mergeCell ref="BL13:BT13"/>
    <mergeCell ref="BU13:BY15"/>
    <mergeCell ref="AK14:AP14"/>
    <mergeCell ref="AQ14:AS15"/>
    <mergeCell ref="BF15:BH15"/>
    <mergeCell ref="AT14:AY14"/>
    <mergeCell ref="AZ14:BB15"/>
    <mergeCell ref="BC14:BH14"/>
    <mergeCell ref="BI14:BK15"/>
    <mergeCell ref="BL14:BQ14"/>
    <mergeCell ref="BR14:BT15"/>
    <mergeCell ref="BL15:BN15"/>
    <mergeCell ref="BO15:BQ15"/>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4"/>
  <dataValidations count="4">
    <dataValidation type="list" allowBlank="1" showInputMessage="1" showErrorMessage="1" sqref="BE2:BK2 BO8:BQ10 CG10 AZ7:BB9" xr:uid="{C11A65F0-6256-4B2B-9354-5EF6BB9DCE38}">
      <formula1>$T$3:$T$4</formula1>
    </dataValidation>
    <dataValidation type="whole" allowBlank="1" showInputMessage="1" showErrorMessage="1" error="入力月の月日数を超過しています" sqref="M16:P16 M18:P18 M21:P21 M23:P23" xr:uid="{267E2859-C28F-49F7-A7E1-D26E70642CCD}">
      <formula1>0</formula1>
      <formula2>30</formula2>
    </dataValidation>
    <dataValidation type="whole" allowBlank="1" showInputMessage="1" showErrorMessage="1" error="入力月の月日数を超過しています" sqref="M26:P26" xr:uid="{026EC273-859C-4482-90E0-DBA63931C3D1}">
      <formula1>0</formula1>
      <formula2>29</formula2>
    </dataValidation>
    <dataValidation type="whole" allowBlank="1" showInputMessage="1" showErrorMessage="1" error="入力月の月日数を超過しています" sqref="M17:P17 M19:P20 M22:P22 M24:P25 M27:P27" xr:uid="{E2FB4E2D-0F20-4A99-BCF5-7D1AAFC068B1}">
      <formula1>0</formula1>
      <formula2>31</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特定事業所加算（居宅）</vt:lpstr>
      <vt:lpstr>特定事業所加算（重度）</vt:lpstr>
      <vt:lpstr>特定事業所加算（同行）</vt:lpstr>
      <vt:lpstr>特定事業所加算（行動）</vt:lpstr>
      <vt:lpstr>送迎加算算定</vt:lpstr>
      <vt:lpstr>雇用証明書</vt:lpstr>
      <vt:lpstr>人員配置体制加算（共同生活援助）</vt:lpstr>
      <vt:lpstr>人員配置体制加算（記載例）</vt:lpstr>
      <vt:lpstr>人員配置体制加算（参考）（共同生活援助）</vt:lpstr>
      <vt:lpstr>'人員配置体制加算（共同生活援助）'!Print_Area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古屋　航</dc:creator>
  <cp:lastModifiedBy>古屋　航</cp:lastModifiedBy>
  <dcterms:created xsi:type="dcterms:W3CDTF">2015-06-05T18:19:34Z</dcterms:created>
  <dcterms:modified xsi:type="dcterms:W3CDTF">2026-04-09T10:01:02Z</dcterms:modified>
</cp:coreProperties>
</file>