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rvssvfsv101\各課フォルダ\1056118000\2022年度以前\003_自立支援係\001　障害者総合支援法\002　事業所指定\１　事業所指定申請等（総合支援法）\令和７年度\体制届（報酬告示関連）\02_HP\HP改変作業（R7.5）　※中山・豊住作業中\★決裁用\"/>
    </mc:Choice>
  </mc:AlternateContent>
  <xr:revisionPtr revIDLastSave="0" documentId="13_ncr:1_{3CA2633A-5824-4755-8D9E-201C10D321CC}" xr6:coauthVersionLast="47" xr6:coauthVersionMax="47" xr10:uidLastSave="{00000000-0000-0000-0000-000000000000}"/>
  <bookViews>
    <workbookView xWindow="-110" yWindow="-110" windowWidth="19420" windowHeight="10300" firstSheet="5" activeTab="5" xr2:uid="{00000000-000D-0000-FFFF-FFFF00000000}"/>
  </bookViews>
  <sheets>
    <sheet name="（別紙12）勤務体制一覧表（居宅・重訪）" sheetId="1" r:id="rId1"/>
    <sheet name="（別紙13）勤務体制一覧表（同行援護）" sheetId="2" r:id="rId2"/>
    <sheet name="（別紙14）勤務体制一覧表（行動援護）" sheetId="3" r:id="rId3"/>
    <sheet name="（別紙15）勤務体制一覧表（訪問系・共同生活援助・就労選択支援" sheetId="4" r:id="rId4"/>
    <sheet name="（別紙16）勤務体制一覧表（共同生活援助）" sheetId="5" r:id="rId5"/>
    <sheet name="（別紙17）勤務形態一覧表（就労選択支援）" sheetId="6" r:id="rId6"/>
    <sheet name="参考様式１（組織体制図）" sheetId="7" r:id="rId7"/>
  </sheets>
  <definedNames>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houjin" localSheetId="6">#REF!</definedName>
    <definedName name="houjin">#REF!</definedName>
    <definedName name="jigyoumeishou" localSheetId="6">#REF!</definedName>
    <definedName name="jigyoumeishou">#REF!</definedName>
    <definedName name="jiritu">#REF!</definedName>
    <definedName name="kanagawaken" localSheetId="6">#REF!</definedName>
    <definedName name="kanagawaken">#REF!</definedName>
    <definedName name="kawasaki" localSheetId="6">#REF!</definedName>
    <definedName name="kawasaki">#REF!</definedName>
    <definedName name="KK_03">#REF!</definedName>
    <definedName name="kk_04">#REF!</definedName>
    <definedName name="KK_06">#REF!</definedName>
    <definedName name="kk_07">#REF!</definedName>
    <definedName name="KK2_3">#REF!</definedName>
    <definedName name="_xlnm.Print_Area" localSheetId="0">'（別紙12）勤務体制一覧表（居宅・重訪）'!$A$1:$BE$68</definedName>
    <definedName name="_xlnm.Print_Area" localSheetId="1">'（別紙13）勤務体制一覧表（同行援護）'!$A$1:$BE$68</definedName>
    <definedName name="_xlnm.Print_Area" localSheetId="2">'（別紙14）勤務体制一覧表（行動援護）'!$A$1:$BE$68</definedName>
    <definedName name="_xlnm.Print_Area" localSheetId="4">'（別紙16）勤務体制一覧表（共同生活援助）'!$A$1:$BF$82</definedName>
    <definedName name="_xlnm.Print_Area" localSheetId="5">'（別紙17）勤務形態一覧表（就労選択支援）'!$A$1:$AN$82</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 localSheetId="6">#REF!</definedName>
    <definedName name="siharai">#REF!</definedName>
    <definedName name="sikuchouson" localSheetId="6">#REF!</definedName>
    <definedName name="sikuchouson">#REF!</definedName>
    <definedName name="sinseisaki" localSheetId="6">#REF!</definedName>
    <definedName name="sinseisaki">#REF!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yokohama" localSheetId="6">#REF!</definedName>
    <definedName name="yokohama">#REF!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6" i="3" l="1"/>
  <c r="O26" i="2"/>
  <c r="O26" i="1"/>
  <c r="AL38" i="6"/>
  <c r="C43" i="6"/>
  <c r="AL46" i="6" l="1"/>
  <c r="AL50" i="6" s="1"/>
  <c r="AG46" i="6"/>
  <c r="AG50" i="6" s="1"/>
  <c r="AA46" i="6"/>
  <c r="AD49" i="6" s="1"/>
  <c r="U46" i="6"/>
  <c r="X49" i="6" s="1"/>
  <c r="O46" i="6"/>
  <c r="R49" i="6" s="1"/>
  <c r="I46" i="6"/>
  <c r="I50" i="6" s="1"/>
  <c r="E46" i="6"/>
  <c r="F48" i="6" s="1"/>
  <c r="C46" i="6"/>
  <c r="D48" i="6" s="1"/>
  <c r="AJ39" i="6"/>
  <c r="AJ38" i="6"/>
  <c r="AJ31" i="6"/>
  <c r="AI31" i="6"/>
  <c r="AH31" i="6"/>
  <c r="AG31" i="6"/>
  <c r="AF31" i="6"/>
  <c r="AE31" i="6"/>
  <c r="AD31" i="6"/>
  <c r="AC31" i="6"/>
  <c r="AB31" i="6"/>
  <c r="AA31" i="6"/>
  <c r="Z31" i="6"/>
  <c r="Y31" i="6"/>
  <c r="X31" i="6"/>
  <c r="W31" i="6"/>
  <c r="V31" i="6"/>
  <c r="U31" i="6"/>
  <c r="T31" i="6"/>
  <c r="S31" i="6"/>
  <c r="R31" i="6"/>
  <c r="Q31" i="6"/>
  <c r="P31" i="6"/>
  <c r="O31" i="6"/>
  <c r="N31" i="6"/>
  <c r="M31" i="6"/>
  <c r="L31" i="6"/>
  <c r="K31" i="6"/>
  <c r="J31" i="6"/>
  <c r="I31" i="6"/>
  <c r="H31" i="6"/>
  <c r="G31" i="6"/>
  <c r="F31" i="6"/>
  <c r="AL30" i="6"/>
  <c r="AK30" i="6"/>
  <c r="AL29" i="6"/>
  <c r="AK29" i="6"/>
  <c r="AK28" i="6"/>
  <c r="AL28" i="6" s="1"/>
  <c r="AK27" i="6"/>
  <c r="AL27" i="6" s="1"/>
  <c r="AK26" i="6"/>
  <c r="AL26" i="6" s="1"/>
  <c r="AK25" i="6"/>
  <c r="AL25" i="6" s="1"/>
  <c r="AL24" i="6"/>
  <c r="AK24" i="6"/>
  <c r="AL23" i="6"/>
  <c r="AK23" i="6"/>
  <c r="AK22" i="6"/>
  <c r="AL22" i="6" s="1"/>
  <c r="AK21" i="6"/>
  <c r="AL21" i="6" s="1"/>
  <c r="AL20" i="6"/>
  <c r="AK20" i="6"/>
  <c r="AK19" i="6"/>
  <c r="AL19" i="6" s="1"/>
  <c r="AL18" i="6"/>
  <c r="AK18" i="6"/>
  <c r="AL17" i="6"/>
  <c r="AK17" i="6"/>
  <c r="AK16" i="6"/>
  <c r="AL16" i="6" s="1"/>
  <c r="AK15" i="6"/>
  <c r="AL15" i="6" s="1"/>
  <c r="AL14" i="6"/>
  <c r="AK14" i="6"/>
  <c r="AK13" i="6"/>
  <c r="AL13" i="6" s="1"/>
  <c r="AK12" i="6"/>
  <c r="AL12" i="6" s="1"/>
  <c r="AL11" i="6"/>
  <c r="AK11" i="6"/>
  <c r="AG10" i="6"/>
  <c r="AF10" i="6"/>
  <c r="AE10" i="6"/>
  <c r="AD10" i="6"/>
  <c r="AC10" i="6"/>
  <c r="AB10" i="6"/>
  <c r="AA10" i="6"/>
  <c r="Z10" i="6"/>
  <c r="Y10" i="6"/>
  <c r="X10" i="6"/>
  <c r="W10" i="6"/>
  <c r="V10" i="6"/>
  <c r="U10" i="6"/>
  <c r="T10" i="6"/>
  <c r="S10" i="6"/>
  <c r="R10" i="6"/>
  <c r="Q10" i="6"/>
  <c r="P10" i="6"/>
  <c r="O10" i="6"/>
  <c r="N10" i="6"/>
  <c r="M10" i="6"/>
  <c r="L10" i="6"/>
  <c r="K10" i="6"/>
  <c r="J10" i="6"/>
  <c r="I10" i="6"/>
  <c r="H10" i="6"/>
  <c r="G10" i="6"/>
  <c r="F10" i="6"/>
  <c r="AH10" i="6" s="1"/>
  <c r="AG9" i="6"/>
  <c r="AF9" i="6"/>
  <c r="AE9" i="6"/>
  <c r="AD9" i="6"/>
  <c r="AC9" i="6"/>
  <c r="AB9" i="6"/>
  <c r="AA9" i="6"/>
  <c r="Z9" i="6"/>
  <c r="Y9" i="6"/>
  <c r="X9" i="6"/>
  <c r="W9" i="6"/>
  <c r="V9" i="6"/>
  <c r="U9" i="6"/>
  <c r="T9" i="6"/>
  <c r="S9" i="6"/>
  <c r="R9" i="6"/>
  <c r="Q9" i="6"/>
  <c r="P9" i="6"/>
  <c r="O9" i="6"/>
  <c r="N9" i="6"/>
  <c r="M9" i="6"/>
  <c r="L9" i="6"/>
  <c r="K9" i="6"/>
  <c r="J9" i="6"/>
  <c r="I9" i="6"/>
  <c r="H9" i="6"/>
  <c r="G9" i="6"/>
  <c r="F9" i="6"/>
  <c r="AI9" i="6" s="1"/>
  <c r="P60" i="1"/>
  <c r="AG5" i="1"/>
  <c r="AV10" i="5"/>
  <c r="AY10" i="5" s="1"/>
  <c r="BB10" i="5" s="1"/>
  <c r="AV11" i="5"/>
  <c r="AY11" i="5" s="1"/>
  <c r="BB11" i="5" s="1"/>
  <c r="AV12" i="5"/>
  <c r="AY12" i="5" s="1"/>
  <c r="BB12" i="5" s="1"/>
  <c r="AV14" i="5"/>
  <c r="AY14" i="5" s="1"/>
  <c r="BB14" i="5" s="1"/>
  <c r="AV15" i="5"/>
  <c r="AY15" i="5" s="1"/>
  <c r="BB15" i="5" s="1"/>
  <c r="AV16" i="5"/>
  <c r="AY16" i="5" s="1"/>
  <c r="BB16" i="5" s="1"/>
  <c r="AV17" i="5"/>
  <c r="AY17" i="5" s="1"/>
  <c r="BB17" i="5" s="1"/>
  <c r="AV18" i="5"/>
  <c r="AY18" i="5" s="1"/>
  <c r="BB18" i="5" s="1"/>
  <c r="AV19" i="5"/>
  <c r="AY19" i="5" s="1"/>
  <c r="BB19" i="5" s="1"/>
  <c r="AV20" i="5"/>
  <c r="AY20" i="5" s="1"/>
  <c r="BB20" i="5" s="1"/>
  <c r="AV21" i="5"/>
  <c r="AY21" i="5" s="1"/>
  <c r="BB21" i="5" s="1"/>
  <c r="T22" i="5"/>
  <c r="U22" i="5"/>
  <c r="V22" i="5"/>
  <c r="W22" i="5"/>
  <c r="X22" i="5"/>
  <c r="Y22" i="5"/>
  <c r="Z22" i="5"/>
  <c r="AA22" i="5"/>
  <c r="AB22" i="5"/>
  <c r="AC22" i="5"/>
  <c r="AD22" i="5"/>
  <c r="AE22" i="5"/>
  <c r="AF22" i="5"/>
  <c r="AG22" i="5"/>
  <c r="AH22" i="5"/>
  <c r="AI22" i="5"/>
  <c r="AJ22" i="5"/>
  <c r="AK22" i="5"/>
  <c r="AL22" i="5"/>
  <c r="AM22" i="5"/>
  <c r="AN22" i="5"/>
  <c r="AO22" i="5"/>
  <c r="AP22" i="5"/>
  <c r="AQ22" i="5"/>
  <c r="AR22" i="5"/>
  <c r="AS22" i="5"/>
  <c r="AT22" i="5"/>
  <c r="AU22" i="5"/>
  <c r="AV25" i="5"/>
  <c r="AY25" i="5" s="1"/>
  <c r="BB25" i="5" s="1"/>
  <c r="AV26" i="5"/>
  <c r="AY26" i="5" s="1"/>
  <c r="BB26" i="5" s="1"/>
  <c r="AV27" i="5"/>
  <c r="AY27" i="5" s="1"/>
  <c r="BB27" i="5" s="1"/>
  <c r="AV28" i="5"/>
  <c r="AY28" i="5" s="1"/>
  <c r="BB28" i="5" s="1"/>
  <c r="AV29" i="5"/>
  <c r="AY29" i="5" s="1"/>
  <c r="BB29" i="5" s="1"/>
  <c r="AV30" i="5"/>
  <c r="AY30" i="5" s="1"/>
  <c r="BB30" i="5" s="1"/>
  <c r="AV31" i="5"/>
  <c r="AY31" i="5" s="1"/>
  <c r="BB31" i="5" s="1"/>
  <c r="AV32" i="5"/>
  <c r="AY32" i="5" s="1"/>
  <c r="BB32" i="5" s="1"/>
  <c r="AV50" i="5"/>
  <c r="AY50" i="5" s="1"/>
  <c r="BB50" i="5" s="1"/>
  <c r="AV51" i="5"/>
  <c r="AY51" i="5" s="1"/>
  <c r="BB51" i="5" s="1"/>
  <c r="AV52" i="5"/>
  <c r="AY52" i="5" s="1"/>
  <c r="BB52" i="5" s="1"/>
  <c r="AV54" i="5"/>
  <c r="AY54" i="5" s="1"/>
  <c r="BB54" i="5" s="1"/>
  <c r="AV55" i="5"/>
  <c r="AY55" i="5" s="1"/>
  <c r="BB55" i="5" s="1"/>
  <c r="AV56" i="5"/>
  <c r="AY56" i="5" s="1"/>
  <c r="BB56" i="5" s="1"/>
  <c r="AV57" i="5"/>
  <c r="AY57" i="5" s="1"/>
  <c r="BB57" i="5" s="1"/>
  <c r="AV58" i="5"/>
  <c r="AY58" i="5" s="1"/>
  <c r="BB58" i="5" s="1"/>
  <c r="AV59" i="5"/>
  <c r="AY59" i="5" s="1"/>
  <c r="BB59" i="5" s="1"/>
  <c r="AV60" i="5"/>
  <c r="AY60" i="5" s="1"/>
  <c r="BB60" i="5" s="1"/>
  <c r="AV61" i="5"/>
  <c r="AY61" i="5" s="1"/>
  <c r="BB61" i="5" s="1"/>
  <c r="T62" i="5"/>
  <c r="U62" i="5"/>
  <c r="V62" i="5"/>
  <c r="W62" i="5"/>
  <c r="X62" i="5"/>
  <c r="Y62" i="5"/>
  <c r="Z62" i="5"/>
  <c r="AA62" i="5"/>
  <c r="AB62" i="5"/>
  <c r="AC62" i="5"/>
  <c r="AD62" i="5"/>
  <c r="AE62" i="5"/>
  <c r="AF62" i="5"/>
  <c r="AG62" i="5"/>
  <c r="AH62" i="5"/>
  <c r="AI62" i="5"/>
  <c r="AJ62" i="5"/>
  <c r="AK62" i="5"/>
  <c r="AL62" i="5"/>
  <c r="AM62" i="5"/>
  <c r="AN62" i="5"/>
  <c r="AO62" i="5"/>
  <c r="AP62" i="5"/>
  <c r="AQ62" i="5"/>
  <c r="AR62" i="5"/>
  <c r="AS62" i="5"/>
  <c r="AT62" i="5"/>
  <c r="AU62" i="5"/>
  <c r="AV65" i="5"/>
  <c r="AY65" i="5" s="1"/>
  <c r="BB65" i="5" s="1"/>
  <c r="AV66" i="5"/>
  <c r="AY66" i="5" s="1"/>
  <c r="BB66" i="5" s="1"/>
  <c r="AV67" i="5"/>
  <c r="AY67" i="5" s="1"/>
  <c r="BB67" i="5" s="1"/>
  <c r="AV68" i="5"/>
  <c r="AY68" i="5" s="1"/>
  <c r="BB68" i="5" s="1"/>
  <c r="AV69" i="5"/>
  <c r="AY69" i="5" s="1"/>
  <c r="BB69" i="5" s="1"/>
  <c r="AV70" i="5"/>
  <c r="AY70" i="5" s="1"/>
  <c r="BB70" i="5" s="1"/>
  <c r="AV71" i="5"/>
  <c r="AY71" i="5" s="1"/>
  <c r="BB71" i="5" s="1"/>
  <c r="AV72" i="5"/>
  <c r="AY72" i="5" s="1"/>
  <c r="BB72" i="5" s="1"/>
  <c r="AU10" i="4"/>
  <c r="AX10" i="4" s="1"/>
  <c r="BA10" i="4" s="1"/>
  <c r="AU11" i="4"/>
  <c r="AX11" i="4"/>
  <c r="BA11" i="4" s="1"/>
  <c r="AU12" i="4"/>
  <c r="AX12" i="4" s="1"/>
  <c r="BA12" i="4" s="1"/>
  <c r="AU14" i="4"/>
  <c r="AX14" i="4" s="1"/>
  <c r="BA14" i="4" s="1"/>
  <c r="AU15" i="4"/>
  <c r="AX15" i="4" s="1"/>
  <c r="BA15" i="4" s="1"/>
  <c r="AU16" i="4"/>
  <c r="AX16" i="4" s="1"/>
  <c r="BA16" i="4" s="1"/>
  <c r="AU17" i="4"/>
  <c r="AX17" i="4" s="1"/>
  <c r="BA17" i="4" s="1"/>
  <c r="AU18" i="4"/>
  <c r="AX18" i="4" s="1"/>
  <c r="BA18" i="4" s="1"/>
  <c r="AU19" i="4"/>
  <c r="AX19" i="4" s="1"/>
  <c r="BA19" i="4" s="1"/>
  <c r="AU20" i="4"/>
  <c r="AX20" i="4"/>
  <c r="BA20" i="4" s="1"/>
  <c r="AU21" i="4"/>
  <c r="AX21" i="4" s="1"/>
  <c r="BA21" i="4" s="1"/>
  <c r="AU22" i="4"/>
  <c r="AX22" i="4" s="1"/>
  <c r="BA22" i="4" s="1"/>
  <c r="AU23" i="4"/>
  <c r="AX23" i="4" s="1"/>
  <c r="BA23" i="4" s="1"/>
  <c r="S24" i="4"/>
  <c r="T24" i="4"/>
  <c r="U24" i="4"/>
  <c r="V24" i="4"/>
  <c r="W24" i="4"/>
  <c r="X24" i="4"/>
  <c r="Y24" i="4"/>
  <c r="Z24" i="4"/>
  <c r="AA24" i="4"/>
  <c r="AB24" i="4"/>
  <c r="AC24" i="4"/>
  <c r="AD24" i="4"/>
  <c r="AE24" i="4"/>
  <c r="AF24" i="4"/>
  <c r="AG24" i="4"/>
  <c r="AH24" i="4"/>
  <c r="AI24" i="4"/>
  <c r="AJ24" i="4"/>
  <c r="AK24" i="4"/>
  <c r="AL24" i="4"/>
  <c r="AM24" i="4"/>
  <c r="AN24" i="4"/>
  <c r="AO24" i="4"/>
  <c r="AP24" i="4"/>
  <c r="AQ24" i="4"/>
  <c r="AR24" i="4"/>
  <c r="AS24" i="4"/>
  <c r="AT24" i="4"/>
  <c r="AU41" i="4"/>
  <c r="AX41" i="4" s="1"/>
  <c r="BA41" i="4" s="1"/>
  <c r="AU42" i="4"/>
  <c r="AX42" i="4" s="1"/>
  <c r="BA42" i="4" s="1"/>
  <c r="AU43" i="4"/>
  <c r="AX43" i="4" s="1"/>
  <c r="BA43" i="4" s="1"/>
  <c r="AU45" i="4"/>
  <c r="AX45" i="4" s="1"/>
  <c r="AU46" i="4"/>
  <c r="AX46" i="4"/>
  <c r="AU47" i="4"/>
  <c r="AX47" i="4" s="1"/>
  <c r="AU48" i="4"/>
  <c r="AX48" i="4"/>
  <c r="AU49" i="4"/>
  <c r="AX49" i="4" s="1"/>
  <c r="AU50" i="4"/>
  <c r="AX50" i="4"/>
  <c r="AU51" i="4"/>
  <c r="AX51" i="4" s="1"/>
  <c r="AU52" i="4"/>
  <c r="AX52" i="4"/>
  <c r="AU53" i="4"/>
  <c r="AX53" i="4" s="1"/>
  <c r="AU54" i="4"/>
  <c r="AX54" i="4"/>
  <c r="S55" i="4"/>
  <c r="T55" i="4"/>
  <c r="U55" i="4"/>
  <c r="V55" i="4"/>
  <c r="W55" i="4"/>
  <c r="X55" i="4"/>
  <c r="Y55" i="4"/>
  <c r="Z55" i="4"/>
  <c r="AA55" i="4"/>
  <c r="AB55" i="4"/>
  <c r="AC55" i="4"/>
  <c r="AD55" i="4"/>
  <c r="AE55" i="4"/>
  <c r="AF55" i="4"/>
  <c r="AG55" i="4"/>
  <c r="AH55" i="4"/>
  <c r="AI55" i="4"/>
  <c r="AJ55" i="4"/>
  <c r="AK55" i="4"/>
  <c r="AL55" i="4"/>
  <c r="AM55" i="4"/>
  <c r="AN55" i="4"/>
  <c r="AO55" i="4"/>
  <c r="AP55" i="4"/>
  <c r="AQ55" i="4"/>
  <c r="AR55" i="4"/>
  <c r="AS55" i="4"/>
  <c r="AT55" i="4"/>
  <c r="AG5" i="3"/>
  <c r="AU11" i="3"/>
  <c r="AX11" i="3" s="1"/>
  <c r="AU12" i="3"/>
  <c r="AX12" i="3" s="1"/>
  <c r="AU13" i="3"/>
  <c r="AX13" i="3" s="1"/>
  <c r="AU14" i="3"/>
  <c r="AU15" i="3"/>
  <c r="AX15" i="3" s="1"/>
  <c r="AU16" i="3"/>
  <c r="AX16" i="3" s="1"/>
  <c r="AU17" i="3"/>
  <c r="AX17" i="3" s="1"/>
  <c r="AU18" i="3"/>
  <c r="AX18" i="3" s="1"/>
  <c r="AU19" i="3"/>
  <c r="AX19" i="3" s="1"/>
  <c r="AU20" i="3"/>
  <c r="AX20" i="3" s="1"/>
  <c r="S21" i="3"/>
  <c r="T21" i="3"/>
  <c r="U21" i="3"/>
  <c r="V21" i="3"/>
  <c r="W21" i="3"/>
  <c r="X21" i="3"/>
  <c r="Y21" i="3"/>
  <c r="Z21" i="3"/>
  <c r="AA21" i="3"/>
  <c r="AB21" i="3"/>
  <c r="AC21" i="3"/>
  <c r="AD21" i="3"/>
  <c r="AE21" i="3"/>
  <c r="AF21" i="3"/>
  <c r="AG21" i="3"/>
  <c r="AH21" i="3"/>
  <c r="AI21" i="3"/>
  <c r="AJ21" i="3"/>
  <c r="AK21" i="3"/>
  <c r="AL21" i="3"/>
  <c r="AM21" i="3"/>
  <c r="AN21" i="3"/>
  <c r="AO21" i="3"/>
  <c r="AP21" i="3"/>
  <c r="AQ21" i="3"/>
  <c r="AR21" i="3"/>
  <c r="AS21" i="3"/>
  <c r="AT21" i="3"/>
  <c r="AG39" i="3"/>
  <c r="AU43" i="3"/>
  <c r="AX43" i="3" s="1"/>
  <c r="BA43" i="3" s="1"/>
  <c r="AU45" i="3"/>
  <c r="AX45" i="3" s="1"/>
  <c r="AU46" i="3"/>
  <c r="AX46" i="3" s="1"/>
  <c r="AU47" i="3"/>
  <c r="AX47" i="3" s="1"/>
  <c r="AU48" i="3"/>
  <c r="AX48" i="3" s="1"/>
  <c r="AU49" i="3"/>
  <c r="AX49" i="3" s="1"/>
  <c r="AU50" i="3"/>
  <c r="AX50" i="3" s="1"/>
  <c r="AU51" i="3"/>
  <c r="AX51" i="3" s="1"/>
  <c r="AU52" i="3"/>
  <c r="AX52" i="3" s="1"/>
  <c r="AU53" i="3"/>
  <c r="AX53" i="3" s="1"/>
  <c r="AU54" i="3"/>
  <c r="AX54" i="3" s="1"/>
  <c r="S55" i="3"/>
  <c r="T55" i="3"/>
  <c r="U55" i="3"/>
  <c r="V55" i="3"/>
  <c r="W55" i="3"/>
  <c r="X55" i="3"/>
  <c r="Y55" i="3"/>
  <c r="Z55" i="3"/>
  <c r="AA55" i="3"/>
  <c r="AB55" i="3"/>
  <c r="AC55" i="3"/>
  <c r="AD55" i="3"/>
  <c r="AE55" i="3"/>
  <c r="AF55" i="3"/>
  <c r="AG55" i="3"/>
  <c r="AH55" i="3"/>
  <c r="AI55" i="3"/>
  <c r="AJ55" i="3"/>
  <c r="AK55" i="3"/>
  <c r="AL55" i="3"/>
  <c r="AM55" i="3"/>
  <c r="AN55" i="3"/>
  <c r="AO55" i="3"/>
  <c r="AP55" i="3"/>
  <c r="AQ55" i="3"/>
  <c r="AR55" i="3"/>
  <c r="AS55" i="3"/>
  <c r="AT55" i="3"/>
  <c r="AG5" i="2"/>
  <c r="AU11" i="2"/>
  <c r="AX11" i="2" s="1"/>
  <c r="AU12" i="2"/>
  <c r="AX12" i="2" s="1"/>
  <c r="AU13" i="2"/>
  <c r="AX13" i="2" s="1"/>
  <c r="AU14" i="2"/>
  <c r="AX14" i="2" s="1"/>
  <c r="AU15" i="2"/>
  <c r="AX15" i="2" s="1"/>
  <c r="AU16" i="2"/>
  <c r="AX16" i="2" s="1"/>
  <c r="AU17" i="2"/>
  <c r="AX17" i="2" s="1"/>
  <c r="AU18" i="2"/>
  <c r="AX18" i="2" s="1"/>
  <c r="AU19" i="2"/>
  <c r="AX19" i="2" s="1"/>
  <c r="AU20" i="2"/>
  <c r="AX20" i="2" s="1"/>
  <c r="S21" i="2"/>
  <c r="T21" i="2"/>
  <c r="U21" i="2"/>
  <c r="V21" i="2"/>
  <c r="W21" i="2"/>
  <c r="X21" i="2"/>
  <c r="Y21" i="2"/>
  <c r="Z21" i="2"/>
  <c r="AA21" i="2"/>
  <c r="AB21" i="2"/>
  <c r="AC21" i="2"/>
  <c r="AD21" i="2"/>
  <c r="AE21" i="2"/>
  <c r="AF21" i="2"/>
  <c r="AG21" i="2"/>
  <c r="AH21" i="2"/>
  <c r="AI21" i="2"/>
  <c r="AJ21" i="2"/>
  <c r="AK21" i="2"/>
  <c r="AL21" i="2"/>
  <c r="AM21" i="2"/>
  <c r="AN21" i="2"/>
  <c r="AO21" i="2"/>
  <c r="AP21" i="2"/>
  <c r="AQ21" i="2"/>
  <c r="AR21" i="2"/>
  <c r="AS21" i="2"/>
  <c r="AT21" i="2"/>
  <c r="AG39" i="2"/>
  <c r="AU43" i="2"/>
  <c r="AX43" i="2" s="1"/>
  <c r="BA43" i="2" s="1"/>
  <c r="AU45" i="2"/>
  <c r="AX45" i="2" s="1"/>
  <c r="AU46" i="2"/>
  <c r="AX46" i="2" s="1"/>
  <c r="AU47" i="2"/>
  <c r="AX47" i="2" s="1"/>
  <c r="AU48" i="2"/>
  <c r="AX48" i="2"/>
  <c r="AU49" i="2"/>
  <c r="AX49" i="2" s="1"/>
  <c r="AU50" i="2"/>
  <c r="AX50" i="2"/>
  <c r="AU51" i="2"/>
  <c r="AX51" i="2" s="1"/>
  <c r="AU52" i="2"/>
  <c r="AX52" i="2"/>
  <c r="AU53" i="2"/>
  <c r="AX53" i="2" s="1"/>
  <c r="AU54" i="2"/>
  <c r="AX54" i="2" s="1"/>
  <c r="S55" i="2"/>
  <c r="T55" i="2"/>
  <c r="U55" i="2"/>
  <c r="V55" i="2"/>
  <c r="W55" i="2"/>
  <c r="X55" i="2"/>
  <c r="Y55" i="2"/>
  <c r="Z55" i="2"/>
  <c r="AA55" i="2"/>
  <c r="AB55" i="2"/>
  <c r="AC55" i="2"/>
  <c r="AD55" i="2"/>
  <c r="AE55" i="2"/>
  <c r="AF55" i="2"/>
  <c r="AG55" i="2"/>
  <c r="AH55" i="2"/>
  <c r="AI55" i="2"/>
  <c r="AJ55" i="2"/>
  <c r="AK55" i="2"/>
  <c r="AL55" i="2"/>
  <c r="AM55" i="2"/>
  <c r="AN55" i="2"/>
  <c r="AO55" i="2"/>
  <c r="AP55" i="2"/>
  <c r="AQ55" i="2"/>
  <c r="AR55" i="2"/>
  <c r="AS55" i="2"/>
  <c r="AT55" i="2"/>
  <c r="AU11" i="1"/>
  <c r="AX11" i="1" s="1"/>
  <c r="AU12" i="1"/>
  <c r="AX12" i="1" s="1"/>
  <c r="AU13" i="1"/>
  <c r="AX13" i="1" s="1"/>
  <c r="AU14" i="1"/>
  <c r="AX14" i="1" s="1"/>
  <c r="AU15" i="1"/>
  <c r="AX15" i="1" s="1"/>
  <c r="AU16" i="1"/>
  <c r="AX16" i="1" s="1"/>
  <c r="AU17" i="1"/>
  <c r="AX17" i="1" s="1"/>
  <c r="AU18" i="1"/>
  <c r="AX18" i="1" s="1"/>
  <c r="AU19" i="1"/>
  <c r="AX19" i="1" s="1"/>
  <c r="AU20" i="1"/>
  <c r="AX20" i="1" s="1"/>
  <c r="S21" i="1"/>
  <c r="T21" i="1"/>
  <c r="U21" i="1"/>
  <c r="V21" i="1"/>
  <c r="W21" i="1"/>
  <c r="X21" i="1"/>
  <c r="Y21" i="1"/>
  <c r="Z21" i="1"/>
  <c r="AA21" i="1"/>
  <c r="AB21" i="1"/>
  <c r="AC21" i="1"/>
  <c r="AD21" i="1"/>
  <c r="AE21" i="1"/>
  <c r="AF21" i="1"/>
  <c r="AG21" i="1"/>
  <c r="AH21" i="1"/>
  <c r="AI21" i="1"/>
  <c r="AJ21" i="1"/>
  <c r="AK21" i="1"/>
  <c r="AL21" i="1"/>
  <c r="AM21" i="1"/>
  <c r="AN21" i="1"/>
  <c r="AO21" i="1"/>
  <c r="AP21" i="1"/>
  <c r="AQ21" i="1"/>
  <c r="AR21" i="1"/>
  <c r="AS21" i="1"/>
  <c r="AT21" i="1"/>
  <c r="AG39" i="1"/>
  <c r="AU43" i="1"/>
  <c r="AX43" i="1" s="1"/>
  <c r="BA43" i="1" s="1"/>
  <c r="AU45" i="1"/>
  <c r="AX45" i="1" s="1"/>
  <c r="AU46" i="1"/>
  <c r="AX46" i="1" s="1"/>
  <c r="AU47" i="1"/>
  <c r="AX47" i="1" s="1"/>
  <c r="AU48" i="1"/>
  <c r="AX48" i="1" s="1"/>
  <c r="AU49" i="1"/>
  <c r="AX49" i="1" s="1"/>
  <c r="AU50" i="1"/>
  <c r="AX50" i="1" s="1"/>
  <c r="AU51" i="1"/>
  <c r="AX51" i="1" s="1"/>
  <c r="AU52" i="1"/>
  <c r="AX52" i="1" s="1"/>
  <c r="AU53" i="1"/>
  <c r="AX53" i="1" s="1"/>
  <c r="AU54" i="1"/>
  <c r="AX54" i="1" s="1"/>
  <c r="S55" i="1"/>
  <c r="T55" i="1"/>
  <c r="U55" i="1"/>
  <c r="V55" i="1"/>
  <c r="W55" i="1"/>
  <c r="X55" i="1"/>
  <c r="Y55" i="1"/>
  <c r="Z55" i="1"/>
  <c r="AA55" i="1"/>
  <c r="AB55" i="1"/>
  <c r="AC55" i="1"/>
  <c r="AD55" i="1"/>
  <c r="AE55" i="1"/>
  <c r="AF55" i="1"/>
  <c r="AG55" i="1"/>
  <c r="AH55" i="1"/>
  <c r="AI55" i="1"/>
  <c r="AJ55" i="1"/>
  <c r="AK55" i="1"/>
  <c r="AL55" i="1"/>
  <c r="AM55" i="1"/>
  <c r="AN55" i="1"/>
  <c r="AO55" i="1"/>
  <c r="AP55" i="1"/>
  <c r="AQ55" i="1"/>
  <c r="AR55" i="1"/>
  <c r="AS55" i="1"/>
  <c r="AT55" i="1"/>
  <c r="C50" i="6" l="1"/>
  <c r="AK31" i="6"/>
  <c r="AL31" i="6" s="1"/>
  <c r="AJ9" i="6"/>
  <c r="AH9" i="6"/>
  <c r="I48" i="6"/>
  <c r="C49" i="6"/>
  <c r="AG49" i="6"/>
  <c r="L48" i="6"/>
  <c r="D49" i="6"/>
  <c r="AJ49" i="6"/>
  <c r="O48" i="6"/>
  <c r="E49" i="6"/>
  <c r="AL49" i="6"/>
  <c r="R48" i="6"/>
  <c r="F49" i="6"/>
  <c r="AM49" i="6"/>
  <c r="U48" i="6"/>
  <c r="I49" i="6"/>
  <c r="X48" i="6"/>
  <c r="L49" i="6"/>
  <c r="E50" i="6"/>
  <c r="AA48" i="6"/>
  <c r="O49" i="6"/>
  <c r="O50" i="6"/>
  <c r="AD48" i="6"/>
  <c r="C48" i="6"/>
  <c r="AG48" i="6"/>
  <c r="U49" i="6"/>
  <c r="U50" i="6"/>
  <c r="AI10" i="6"/>
  <c r="AJ10" i="6"/>
  <c r="AJ48" i="6"/>
  <c r="AA50" i="6"/>
  <c r="E48" i="6"/>
  <c r="AL48" i="6"/>
  <c r="AA49" i="6"/>
  <c r="AM48" i="6"/>
  <c r="AU55" i="2"/>
  <c r="AX55" i="2" s="1"/>
  <c r="BA55" i="2" s="1"/>
  <c r="AU55" i="3"/>
  <c r="AX55" i="3" s="1"/>
  <c r="BA55" i="3" s="1"/>
  <c r="AU55" i="4"/>
  <c r="AX55" i="4" s="1"/>
  <c r="BA55" i="4" s="1"/>
  <c r="AU24" i="4"/>
  <c r="AX24" i="4" s="1"/>
  <c r="BA24" i="4" s="1"/>
  <c r="AU21" i="3"/>
  <c r="AX21" i="3" s="1"/>
  <c r="BA21" i="3" s="1"/>
  <c r="AX14" i="3"/>
  <c r="AU21" i="2"/>
  <c r="AX21" i="2" s="1"/>
  <c r="BA21" i="2" s="1"/>
  <c r="AU21" i="1"/>
  <c r="AX21" i="1" s="1"/>
  <c r="BA21" i="1" s="1"/>
  <c r="AU55" i="1"/>
  <c r="AX55" i="1" s="1"/>
  <c r="BA55" i="1" s="1"/>
  <c r="AV62" i="5"/>
  <c r="AY62" i="5" s="1"/>
  <c r="BB62" i="5" s="1"/>
  <c r="AV22" i="5"/>
  <c r="AY22" i="5" s="1"/>
  <c r="BB22"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45" authorId="0" shapeId="0" xr:uid="{00000000-0006-0000-0000-000001000000}">
      <text>
        <r>
          <rPr>
            <sz val="11"/>
            <color indexed="81"/>
            <rFont val="ＭＳ Ｐ明朝"/>
            <family val="1"/>
            <charset val="128"/>
          </rPr>
          <t>　４月提出(年度当初の届出分）については、４月における勤務体制を記載することで可
※他の月は、前月実績で記載のこと！</t>
        </r>
      </text>
    </comment>
    <comment ref="G47" authorId="0" shapeId="0" xr:uid="{00000000-0006-0000-0000-000002000000}">
      <text>
        <r>
          <rPr>
            <sz val="12"/>
            <color indexed="81"/>
            <rFont val="ＭＳ Ｐ明朝"/>
            <family val="1"/>
            <charset val="128"/>
          </rPr>
          <t>就業規則に定められている常勤職員が勤める時間帯と同じ時間帯を勤務している場合は、身分にかかわらず「常勤」と記載する。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45" authorId="0" shapeId="0" xr:uid="{00000000-0006-0000-0100-000001000000}">
      <text>
        <r>
          <rPr>
            <sz val="11"/>
            <color indexed="81"/>
            <rFont val="ＭＳ Ｐ明朝"/>
            <family val="1"/>
            <charset val="128"/>
          </rPr>
          <t>　４月提出(年度当初の届出分）については、４月における勤務体制を記載することで可
※他の月は、前月実績で記載のこと！</t>
        </r>
      </text>
    </comment>
    <comment ref="G47" authorId="0" shapeId="0" xr:uid="{00000000-0006-0000-0100-000002000000}">
      <text>
        <r>
          <rPr>
            <sz val="12"/>
            <color indexed="81"/>
            <rFont val="ＭＳ Ｐ明朝"/>
            <family val="1"/>
            <charset val="128"/>
          </rPr>
          <t>就業規則に定められている常勤職員が勤める時間帯と同じ時間帯を勤務している場合は、身分にかかわらず「常勤」と記載する。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45" authorId="0" shapeId="0" xr:uid="{00000000-0006-0000-0200-000001000000}">
      <text>
        <r>
          <rPr>
            <sz val="11"/>
            <color indexed="81"/>
            <rFont val="ＭＳ Ｐ明朝"/>
            <family val="1"/>
            <charset val="128"/>
          </rPr>
          <t>　４月提出(年度当初の届出分）については、４月における勤務体制を記載することで可
※他の月は、前月実績で記載のこと！</t>
        </r>
      </text>
    </comment>
    <comment ref="G47" authorId="0" shapeId="0" xr:uid="{00000000-0006-0000-0200-000002000000}">
      <text>
        <r>
          <rPr>
            <sz val="12"/>
            <color indexed="81"/>
            <rFont val="ＭＳ Ｐ明朝"/>
            <family val="1"/>
            <charset val="128"/>
          </rPr>
          <t>就業規則に定められている常勤職員が勤める時間帯と同じ時間帯を勤務している場合は、身分にかかわらず「常勤」と記載する。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42" authorId="0" shapeId="0" xr:uid="{00000000-0006-0000-0300-000001000000}">
      <text>
        <r>
          <rPr>
            <sz val="12"/>
            <color indexed="81"/>
            <rFont val="ＭＳ Ｐ明朝"/>
            <family val="1"/>
            <charset val="128"/>
          </rPr>
          <t>就労継続支援Ａ型の賃金工場達成指導員又は
就労継続Ｂ型の目標工賃達成指導員等も記載すること！</t>
        </r>
      </text>
    </comment>
    <comment ref="G45" authorId="0" shapeId="0" xr:uid="{00000000-0006-0000-0300-000002000000}">
      <text>
        <r>
          <rPr>
            <sz val="12"/>
            <color indexed="81"/>
            <rFont val="ＭＳ Ｐ明朝"/>
            <family val="1"/>
            <charset val="128"/>
          </rPr>
          <t xml:space="preserve">就業規則に定められている常勤職員が勤める時間帯と同じ時間帯を勤務している場合は、身分にかかわらず「常勤」と記載する。
</t>
        </r>
        <r>
          <rPr>
            <b/>
            <sz val="12"/>
            <color indexed="81"/>
            <rFont val="ＭＳ Ｐ明朝"/>
            <family val="1"/>
            <charset val="128"/>
          </rPr>
          <t>なお、同一法人の別事業所等との兼務によって常勤職員と同じ時間の勤務となっている場合は、勤務形態を「常勤・兼務」としたうえで、どの事業所との兼務であるかを別途様式により届け出ること。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57" authorId="0" shapeId="0" xr:uid="{00000000-0006-0000-0400-000001000000}">
      <text>
        <r>
          <rPr>
            <sz val="12"/>
            <color indexed="81"/>
            <rFont val="ＭＳ Ｐ明朝"/>
            <family val="1"/>
            <charset val="128"/>
          </rPr>
          <t xml:space="preserve">就業規則に定められている常勤職員が勤める時間帯と同じ時間帯を勤務している場合は、身分にかかわらず「常勤」と記載する。
</t>
        </r>
        <r>
          <rPr>
            <b/>
            <sz val="12"/>
            <color indexed="81"/>
            <rFont val="ＭＳ Ｐ明朝"/>
            <family val="1"/>
            <charset val="128"/>
          </rPr>
          <t>なお、同一法人の別事業所等との兼務によって常勤職員と同じ時間の勤務となっている場合は、勤務形態を「常勤・兼務」としたうえで、どの事業所との兼務であるかを別途様式により届け出ること。</t>
        </r>
      </text>
    </comment>
  </commentList>
</comments>
</file>

<file path=xl/sharedStrings.xml><?xml version="1.0" encoding="utf-8"?>
<sst xmlns="http://schemas.openxmlformats.org/spreadsheetml/2006/main" count="891" uniqueCount="263">
  <si>
    <t>注6 各事業所・施設において使用している勤務割表等（変更の届出の場合は変更後の予定勤務割表等）により、届出の対象となる従業者の職種、勤務形態、氏名、当該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6" eb="78">
      <t>ギョウム</t>
    </rPh>
    <rPh sb="79" eb="81">
      <t>キンム</t>
    </rPh>
    <rPh sb="81" eb="83">
      <t>ジカン</t>
    </rPh>
    <rPh sb="83" eb="84">
      <t>オヨ</t>
    </rPh>
    <rPh sb="85" eb="87">
      <t>カンゴ</t>
    </rPh>
    <rPh sb="87" eb="89">
      <t>ショクイン</t>
    </rPh>
    <rPh sb="90" eb="92">
      <t>カイゴ</t>
    </rPh>
    <rPh sb="92" eb="94">
      <t>ショクイン</t>
    </rPh>
    <rPh sb="95" eb="97">
      <t>ハイチ</t>
    </rPh>
    <rPh sb="97" eb="99">
      <t>ジョウキョウ</t>
    </rPh>
    <rPh sb="100" eb="102">
      <t>カンケイ</t>
    </rPh>
    <rPh sb="104" eb="106">
      <t>バアイ</t>
    </rPh>
    <rPh sb="108" eb="110">
      <t>カクニン</t>
    </rPh>
    <rPh sb="113" eb="115">
      <t>バアイ</t>
    </rPh>
    <rPh sb="118" eb="120">
      <t>ショルイ</t>
    </rPh>
    <rPh sb="124" eb="126">
      <t>テンプ</t>
    </rPh>
    <rPh sb="126" eb="128">
      <t>ショルイ</t>
    </rPh>
    <rPh sb="131" eb="132">
      <t>サ</t>
    </rPh>
    <rPh sb="133" eb="134">
      <t>ツカ</t>
    </rPh>
    <phoneticPr fontId="5"/>
  </si>
  <si>
    <t>注5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5"/>
  </si>
  <si>
    <t>注3 「職種」欄は、直接サービス提供職員に係る職種を記載し、「勤務形態」欄は、①常勤・専従、②常勤・兼務、③非常勤・専従、④非常勤・兼務のいずれかを記載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3" eb="85">
      <t>カサン</t>
    </rPh>
    <rPh sb="85" eb="86">
      <t>トウ</t>
    </rPh>
    <rPh sb="87" eb="88">
      <t>カカ</t>
    </rPh>
    <rPh sb="89" eb="91">
      <t>ショクイン</t>
    </rPh>
    <rPh sb="92" eb="94">
      <t>カハイ</t>
    </rPh>
    <rPh sb="95" eb="97">
      <t>クブン</t>
    </rPh>
    <rPh sb="99" eb="100">
      <t>ウエ</t>
    </rPh>
    <rPh sb="106" eb="107">
      <t>ニチ</t>
    </rPh>
    <rPh sb="111" eb="113">
      <t>キンム</t>
    </rPh>
    <rPh sb="113" eb="115">
      <t>ジカン</t>
    </rPh>
    <rPh sb="116" eb="118">
      <t>キサイ</t>
    </rPh>
    <phoneticPr fontId="5"/>
  </si>
  <si>
    <t>人</t>
    <rPh sb="0" eb="1">
      <t>ニン</t>
    </rPh>
    <phoneticPr fontId="5"/>
  </si>
  <si>
    <t>非常勤</t>
    <rPh sb="0" eb="3">
      <t>ヒジョウキン</t>
    </rPh>
    <phoneticPr fontId="5"/>
  </si>
  <si>
    <t>利用契約者数</t>
    <rPh sb="0" eb="2">
      <t>リヨウ</t>
    </rPh>
    <rPh sb="2" eb="4">
      <t>ケイヤク</t>
    </rPh>
    <rPh sb="4" eb="5">
      <t>シャ</t>
    </rPh>
    <rPh sb="5" eb="6">
      <t>スウ</t>
    </rPh>
    <phoneticPr fontId="5"/>
  </si>
  <si>
    <t>常勤</t>
    <rPh sb="0" eb="2">
      <t>ジョウキン</t>
    </rPh>
    <phoneticPr fontId="5"/>
  </si>
  <si>
    <t>サービス提供従事者の人数</t>
    <rPh sb="4" eb="6">
      <t>テイキョウ</t>
    </rPh>
    <rPh sb="6" eb="9">
      <t>ジュウジシャ</t>
    </rPh>
    <rPh sb="10" eb="11">
      <t>ニン</t>
    </rPh>
    <rPh sb="11" eb="12">
      <t>スウ</t>
    </rPh>
    <phoneticPr fontId="5"/>
  </si>
  <si>
    <t>常勤換算職員数</t>
    <rPh sb="0" eb="2">
      <t>ジョウキン</t>
    </rPh>
    <rPh sb="2" eb="4">
      <t>カンサン</t>
    </rPh>
    <rPh sb="4" eb="7">
      <t>ショクインスウ</t>
    </rPh>
    <phoneticPr fontId="5"/>
  </si>
  <si>
    <t>職員数</t>
    <rPh sb="0" eb="3">
      <t>ショクインスウ</t>
    </rPh>
    <phoneticPr fontId="5"/>
  </si>
  <si>
    <t>サービス提供責任者</t>
    <rPh sb="4" eb="6">
      <t>テイキョウ</t>
    </rPh>
    <rPh sb="6" eb="9">
      <t>セキニンシャ</t>
    </rPh>
    <phoneticPr fontId="5"/>
  </si>
  <si>
    <t>時間</t>
    <rPh sb="0" eb="2">
      <t>ジカン</t>
    </rPh>
    <phoneticPr fontId="5"/>
  </si>
  <si>
    <t>延べサービス提供時間</t>
    <rPh sb="0" eb="1">
      <t>ノ</t>
    </rPh>
    <rPh sb="6" eb="8">
      <t>テイキョウ</t>
    </rPh>
    <rPh sb="8" eb="10">
      <t>ジカン</t>
    </rPh>
    <phoneticPr fontId="5"/>
  </si>
  <si>
    <t>前月の
実績</t>
    <rPh sb="0" eb="2">
      <t>ゼンゲツ</t>
    </rPh>
    <rPh sb="4" eb="6">
      <t>ジッセキ</t>
    </rPh>
    <phoneticPr fontId="5"/>
  </si>
  <si>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5"/>
  </si>
  <si>
    <t>合計</t>
    <rPh sb="0" eb="2">
      <t>ゴウケイ</t>
    </rPh>
    <phoneticPr fontId="5"/>
  </si>
  <si>
    <t>Ｈ</t>
    <phoneticPr fontId="5"/>
  </si>
  <si>
    <t>非常勤・兼務</t>
    <rPh sb="0" eb="3">
      <t>ヒジョウキン</t>
    </rPh>
    <rPh sb="4" eb="6">
      <t>ケンム</t>
    </rPh>
    <phoneticPr fontId="5"/>
  </si>
  <si>
    <t>ヘルパー</t>
    <phoneticPr fontId="5"/>
  </si>
  <si>
    <t>Ｇ</t>
    <phoneticPr fontId="5"/>
  </si>
  <si>
    <t>Ｆ</t>
    <phoneticPr fontId="5"/>
  </si>
  <si>
    <t>非常勤・専従</t>
    <rPh sb="0" eb="3">
      <t>ヒジョウキン</t>
    </rPh>
    <rPh sb="4" eb="6">
      <t>センジュウ</t>
    </rPh>
    <phoneticPr fontId="5"/>
  </si>
  <si>
    <t>Ｅ</t>
    <phoneticPr fontId="5"/>
  </si>
  <si>
    <t>Ｄ</t>
    <phoneticPr fontId="5"/>
  </si>
  <si>
    <t>常勤・専従</t>
    <rPh sb="0" eb="2">
      <t>ジョウキン</t>
    </rPh>
    <rPh sb="3" eb="5">
      <t>センジュウ</t>
    </rPh>
    <phoneticPr fontId="5"/>
  </si>
  <si>
    <t>Ｃ</t>
    <phoneticPr fontId="5"/>
  </si>
  <si>
    <t>常勤・兼務</t>
    <rPh sb="0" eb="2">
      <t>ジョウキン</t>
    </rPh>
    <rPh sb="3" eb="5">
      <t>ケンム</t>
    </rPh>
    <phoneticPr fontId="5"/>
  </si>
  <si>
    <t>Ｂ</t>
    <phoneticPr fontId="5"/>
  </si>
  <si>
    <t>サービス提供責任者</t>
    <rPh sb="4" eb="6">
      <t>テイキョウ</t>
    </rPh>
    <rPh sb="6" eb="8">
      <t>セキニン</t>
    </rPh>
    <rPh sb="8" eb="9">
      <t>シャ</t>
    </rPh>
    <phoneticPr fontId="5"/>
  </si>
  <si>
    <t>Ａ</t>
    <phoneticPr fontId="5"/>
  </si>
  <si>
    <t>管理者</t>
    <rPh sb="0" eb="3">
      <t>カンリシャ</t>
    </rPh>
    <phoneticPr fontId="5"/>
  </si>
  <si>
    <t>日</t>
  </si>
  <si>
    <t>土</t>
  </si>
  <si>
    <t>金</t>
  </si>
  <si>
    <t>木</t>
  </si>
  <si>
    <t>水</t>
  </si>
  <si>
    <t>火</t>
    <rPh sb="0" eb="1">
      <t>カ</t>
    </rPh>
    <phoneticPr fontId="5"/>
  </si>
  <si>
    <t>月</t>
    <rPh sb="0" eb="1">
      <t>ゲツ</t>
    </rPh>
    <phoneticPr fontId="5"/>
  </si>
  <si>
    <t>曜日</t>
    <rPh sb="0" eb="2">
      <t>ヨウビ</t>
    </rPh>
    <phoneticPr fontId="5"/>
  </si>
  <si>
    <t>日</t>
    <rPh sb="0" eb="1">
      <t>ヒ</t>
    </rPh>
    <phoneticPr fontId="5"/>
  </si>
  <si>
    <t>常勤換算後の人数</t>
    <rPh sb="0" eb="2">
      <t>ジョウキン</t>
    </rPh>
    <rPh sb="2" eb="4">
      <t>カンザン</t>
    </rPh>
    <rPh sb="4" eb="5">
      <t>ゴ</t>
    </rPh>
    <rPh sb="6" eb="8">
      <t>ニンズウ</t>
    </rPh>
    <phoneticPr fontId="5"/>
  </si>
  <si>
    <t>週平均の勤務時間</t>
    <rPh sb="0" eb="3">
      <t>シュウヘイキン</t>
    </rPh>
    <rPh sb="4" eb="6">
      <t>キンム</t>
    </rPh>
    <rPh sb="6" eb="8">
      <t>ジカン</t>
    </rPh>
    <phoneticPr fontId="5"/>
  </si>
  <si>
    <t>4週の
合計</t>
    <rPh sb="1" eb="2">
      <t>シュウ</t>
    </rPh>
    <rPh sb="4" eb="6">
      <t>ゴウケイ</t>
    </rPh>
    <phoneticPr fontId="5"/>
  </si>
  <si>
    <t>第4週</t>
    <rPh sb="0" eb="1">
      <t>ダイ</t>
    </rPh>
    <rPh sb="2" eb="3">
      <t>シュウ</t>
    </rPh>
    <phoneticPr fontId="5"/>
  </si>
  <si>
    <t>第3週</t>
    <rPh sb="0" eb="1">
      <t>ダイ</t>
    </rPh>
    <rPh sb="2" eb="3">
      <t>シュウ</t>
    </rPh>
    <phoneticPr fontId="5"/>
  </si>
  <si>
    <t>第2週</t>
    <rPh sb="0" eb="1">
      <t>ダイ</t>
    </rPh>
    <rPh sb="2" eb="3">
      <t>シュウ</t>
    </rPh>
    <phoneticPr fontId="5"/>
  </si>
  <si>
    <t>第1週</t>
    <rPh sb="0" eb="1">
      <t>ダイ</t>
    </rPh>
    <rPh sb="2" eb="3">
      <t>シュウ</t>
    </rPh>
    <phoneticPr fontId="5"/>
  </si>
  <si>
    <t>氏名</t>
    <rPh sb="0" eb="2">
      <t>シメイ</t>
    </rPh>
    <phoneticPr fontId="5"/>
  </si>
  <si>
    <t>勤務形態</t>
    <rPh sb="0" eb="2">
      <t>キンム</t>
    </rPh>
    <rPh sb="2" eb="4">
      <t>ケイタイ</t>
    </rPh>
    <phoneticPr fontId="5"/>
  </si>
  <si>
    <t>職種</t>
    <rPh sb="0" eb="2">
      <t>ショクシュ</t>
    </rPh>
    <phoneticPr fontId="5"/>
  </si>
  <si>
    <t>基準上の必要職員数</t>
    <rPh sb="0" eb="2">
      <t>キジュン</t>
    </rPh>
    <rPh sb="2" eb="3">
      <t>ジョウ</t>
    </rPh>
    <rPh sb="4" eb="6">
      <t>ヒツヨウ</t>
    </rPh>
    <rPh sb="6" eb="9">
      <t>ショクインスウ</t>
    </rPh>
    <phoneticPr fontId="5"/>
  </si>
  <si>
    <t>3月平均</t>
    <rPh sb="1" eb="2">
      <t>ツキ</t>
    </rPh>
    <rPh sb="2" eb="4">
      <t>ヘイキン</t>
    </rPh>
    <phoneticPr fontId="5"/>
  </si>
  <si>
    <t>月</t>
    <rPh sb="0" eb="1">
      <t>ツキ</t>
    </rPh>
    <phoneticPr fontId="5"/>
  </si>
  <si>
    <t>届出前３か月各月の実利用者数</t>
    <rPh sb="0" eb="2">
      <t>トドケデ</t>
    </rPh>
    <rPh sb="2" eb="3">
      <t>マエ</t>
    </rPh>
    <rPh sb="5" eb="6">
      <t>ツキ</t>
    </rPh>
    <rPh sb="6" eb="8">
      <t>カクツキ</t>
    </rPh>
    <rPh sb="9" eb="10">
      <t>ジツ</t>
    </rPh>
    <rPh sb="10" eb="13">
      <t>リヨウシャ</t>
    </rPh>
    <rPh sb="13" eb="14">
      <t>スウ</t>
    </rPh>
    <phoneticPr fontId="5"/>
  </si>
  <si>
    <t>静岡おうてまちヘルパーステーション</t>
    <rPh sb="0" eb="2">
      <t>シズオカ</t>
    </rPh>
    <phoneticPr fontId="5"/>
  </si>
  <si>
    <t>事業所・施設名</t>
    <rPh sb="0" eb="3">
      <t>ジギョウショ</t>
    </rPh>
    <rPh sb="4" eb="6">
      <t>シセツ</t>
    </rPh>
    <rPh sb="6" eb="7">
      <t>メイ</t>
    </rPh>
    <phoneticPr fontId="5"/>
  </si>
  <si>
    <t>居宅介護・重度訪問介護</t>
    <rPh sb="0" eb="2">
      <t>キョタク</t>
    </rPh>
    <rPh sb="2" eb="4">
      <t>カイゴ</t>
    </rPh>
    <rPh sb="5" eb="11">
      <t>ジュウホウ</t>
    </rPh>
    <phoneticPr fontId="5"/>
  </si>
  <si>
    <t>サービス種類</t>
    <rPh sb="4" eb="6">
      <t>シュルイ</t>
    </rPh>
    <phoneticPr fontId="5"/>
  </si>
  <si>
    <t>管理者・従業者の勤務の体制及び勤務形態一覧表（居宅介護・重度訪問介護）</t>
    <rPh sb="0" eb="3">
      <t>カンリシャ</t>
    </rPh>
    <rPh sb="4" eb="7">
      <t>ジュウギョウシャ</t>
    </rPh>
    <rPh sb="8" eb="10">
      <t>キンム</t>
    </rPh>
    <rPh sb="11" eb="13">
      <t>タイセイ</t>
    </rPh>
    <rPh sb="13" eb="14">
      <t>オヨ</t>
    </rPh>
    <rPh sb="15" eb="17">
      <t>キンム</t>
    </rPh>
    <rPh sb="17" eb="19">
      <t>ケイタイ</t>
    </rPh>
    <rPh sb="19" eb="22">
      <t>イチランヒョウ</t>
    </rPh>
    <rPh sb="23" eb="25">
      <t>キョタク</t>
    </rPh>
    <rPh sb="25" eb="27">
      <t>カイゴ</t>
    </rPh>
    <rPh sb="28" eb="30">
      <t>ジュウド</t>
    </rPh>
    <rPh sb="30" eb="32">
      <t>ホウモン</t>
    </rPh>
    <rPh sb="32" eb="34">
      <t>カイゴ</t>
    </rPh>
    <phoneticPr fontId="5"/>
  </si>
  <si>
    <r>
      <t>（別紙2-1-1-1）</t>
    </r>
    <r>
      <rPr>
        <sz val="12"/>
        <color indexed="10"/>
        <rFont val="HGPｺﾞｼｯｸM"/>
        <family val="3"/>
        <charset val="128"/>
      </rPr>
      <t>【記入例】</t>
    </r>
    <rPh sb="1" eb="3">
      <t>ベッシ</t>
    </rPh>
    <rPh sb="12" eb="14">
      <t>キニュウ</t>
    </rPh>
    <rPh sb="14" eb="15">
      <t>レイ</t>
    </rPh>
    <phoneticPr fontId="5"/>
  </si>
  <si>
    <t>注1 本表はサービスの種類ごとに作成してください。</t>
    <rPh sb="0" eb="1">
      <t>チュウ</t>
    </rPh>
    <rPh sb="3" eb="4">
      <t>ホン</t>
    </rPh>
    <rPh sb="4" eb="5">
      <t>ヒョウ</t>
    </rPh>
    <rPh sb="11" eb="13">
      <t>シュルイ</t>
    </rPh>
    <rPh sb="16" eb="18">
      <t>サクセイ</t>
    </rPh>
    <phoneticPr fontId="5"/>
  </si>
  <si>
    <t>Ｈ</t>
    <phoneticPr fontId="5"/>
  </si>
  <si>
    <t>ヘルパー</t>
    <phoneticPr fontId="5"/>
  </si>
  <si>
    <t>Ｇ</t>
    <phoneticPr fontId="5"/>
  </si>
  <si>
    <t>Ｆ</t>
    <phoneticPr fontId="5"/>
  </si>
  <si>
    <t>Ｅ</t>
    <phoneticPr fontId="5"/>
  </si>
  <si>
    <t>Ｄ</t>
    <phoneticPr fontId="5"/>
  </si>
  <si>
    <t>Ｃ</t>
    <phoneticPr fontId="5"/>
  </si>
  <si>
    <t>Ｂ</t>
    <phoneticPr fontId="5"/>
  </si>
  <si>
    <t>Ａ</t>
    <phoneticPr fontId="5"/>
  </si>
  <si>
    <t>同行援護</t>
    <rPh sb="0" eb="2">
      <t>ドウコウ</t>
    </rPh>
    <rPh sb="2" eb="4">
      <t>エンゴ</t>
    </rPh>
    <phoneticPr fontId="5"/>
  </si>
  <si>
    <t>管理者・従業者の勤務の体制及び勤務形態一覧表（同行援護）</t>
    <rPh sb="0" eb="3">
      <t>カンリシャ</t>
    </rPh>
    <rPh sb="4" eb="7">
      <t>ジュウギョウシャ</t>
    </rPh>
    <rPh sb="8" eb="10">
      <t>キンム</t>
    </rPh>
    <rPh sb="11" eb="13">
      <t>タイセイ</t>
    </rPh>
    <rPh sb="13" eb="14">
      <t>オヨ</t>
    </rPh>
    <rPh sb="15" eb="17">
      <t>キンム</t>
    </rPh>
    <rPh sb="17" eb="19">
      <t>ケイタイ</t>
    </rPh>
    <rPh sb="19" eb="22">
      <t>イチランヒョウ</t>
    </rPh>
    <rPh sb="23" eb="25">
      <t>ドウコウ</t>
    </rPh>
    <rPh sb="25" eb="27">
      <t>エンゴ</t>
    </rPh>
    <phoneticPr fontId="5"/>
  </si>
  <si>
    <r>
      <t>（別紙2-1-1-2）</t>
    </r>
    <r>
      <rPr>
        <sz val="12"/>
        <color indexed="10"/>
        <rFont val="HGPｺﾞｼｯｸM"/>
        <family val="3"/>
        <charset val="128"/>
      </rPr>
      <t>【記入例】</t>
    </r>
    <rPh sb="1" eb="3">
      <t>ベッシ</t>
    </rPh>
    <rPh sb="12" eb="14">
      <t>キニュウ</t>
    </rPh>
    <rPh sb="14" eb="15">
      <t>レイ</t>
    </rPh>
    <phoneticPr fontId="5"/>
  </si>
  <si>
    <t>行動援護</t>
    <rPh sb="0" eb="2">
      <t>コウドウ</t>
    </rPh>
    <rPh sb="2" eb="4">
      <t>エンゴ</t>
    </rPh>
    <phoneticPr fontId="5"/>
  </si>
  <si>
    <t>管理者・従業者の勤務の体制及び勤務形態一覧表（行動援護）</t>
    <rPh sb="0" eb="3">
      <t>カンリシャ</t>
    </rPh>
    <rPh sb="4" eb="7">
      <t>ジュウギョウシャ</t>
    </rPh>
    <rPh sb="8" eb="10">
      <t>キンム</t>
    </rPh>
    <rPh sb="11" eb="13">
      <t>タイセイ</t>
    </rPh>
    <rPh sb="13" eb="14">
      <t>オヨ</t>
    </rPh>
    <rPh sb="15" eb="17">
      <t>キンム</t>
    </rPh>
    <rPh sb="17" eb="19">
      <t>ケイタイ</t>
    </rPh>
    <rPh sb="19" eb="22">
      <t>イチランヒョウ</t>
    </rPh>
    <rPh sb="23" eb="25">
      <t>コウドウ</t>
    </rPh>
    <rPh sb="25" eb="27">
      <t>エンゴ</t>
    </rPh>
    <phoneticPr fontId="5"/>
  </si>
  <si>
    <r>
      <t>（別紙2-1-1-3）</t>
    </r>
    <r>
      <rPr>
        <sz val="12"/>
        <color indexed="10"/>
        <rFont val="HGPｺﾞｼｯｸM"/>
        <family val="3"/>
        <charset val="128"/>
      </rPr>
      <t>【記入例】</t>
    </r>
    <rPh sb="1" eb="3">
      <t>ベッシ</t>
    </rPh>
    <rPh sb="12" eb="14">
      <t>キニュウ</t>
    </rPh>
    <rPh sb="14" eb="15">
      <t>レイ</t>
    </rPh>
    <phoneticPr fontId="5"/>
  </si>
  <si>
    <t>注4 「常勤換算後の人数」の算出に当たっては、直接処遇に係る職員の「４週の合計」時間数を、「１週間に当該事業所・施設における常勤職員の勤務すべき時間数」で除し、小数点以下第2位を切り捨ててください。</t>
    <rPh sb="0" eb="1">
      <t>チュウ</t>
    </rPh>
    <rPh sb="4" eb="6">
      <t>ジョウキン</t>
    </rPh>
    <rPh sb="6" eb="8">
      <t>カンサン</t>
    </rPh>
    <rPh sb="8" eb="9">
      <t>ゴ</t>
    </rPh>
    <rPh sb="10" eb="12">
      <t>ニンズ</t>
    </rPh>
    <rPh sb="14" eb="16">
      <t>サンシュツ</t>
    </rPh>
    <rPh sb="17" eb="18">
      <t>ア</t>
    </rPh>
    <rPh sb="23" eb="25">
      <t>チョクセツ</t>
    </rPh>
    <rPh sb="25" eb="27">
      <t>ショグウ</t>
    </rPh>
    <rPh sb="28" eb="29">
      <t>カカ</t>
    </rPh>
    <rPh sb="30" eb="32">
      <t>ショクイン</t>
    </rPh>
    <rPh sb="35" eb="36">
      <t>シュウ</t>
    </rPh>
    <rPh sb="37" eb="39">
      <t>ゴウケイ</t>
    </rPh>
    <rPh sb="40" eb="43">
      <t>ジカンスウ</t>
    </rPh>
    <rPh sb="47" eb="49">
      <t>シュウカン</t>
    </rPh>
    <rPh sb="62" eb="64">
      <t>ジョウキン</t>
    </rPh>
    <rPh sb="64" eb="66">
      <t>ショクイン</t>
    </rPh>
    <rPh sb="67" eb="69">
      <t>キンム</t>
    </rPh>
    <rPh sb="72" eb="75">
      <t>ジカンスウ</t>
    </rPh>
    <rPh sb="77" eb="78">
      <t>ジョ</t>
    </rPh>
    <rPh sb="80" eb="83">
      <t>ショウスウテン</t>
    </rPh>
    <rPh sb="83" eb="85">
      <t>イカ</t>
    </rPh>
    <rPh sb="85" eb="86">
      <t>ダイ</t>
    </rPh>
    <rPh sb="87" eb="88">
      <t>イ</t>
    </rPh>
    <rPh sb="89" eb="90">
      <t>キ</t>
    </rPh>
    <rPh sb="91" eb="92">
      <t>ス</t>
    </rPh>
    <phoneticPr fontId="5"/>
  </si>
  <si>
    <t>注2 「人員配置区分」欄は、報酬算定上の区分を記載し、「該当する体制等」欄は、（別紙1）「介護給付費等の算定に係る体制等状況一覧表」（又は「障害児通所・入所給付費の算定に係る体制等状況一覧表」）に掲げる体制加算等の内容を記載してください。（この際、「介護給付費等の算定に係る体制等状況一覧表」等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146" eb="147">
      <t>トウ</t>
    </rPh>
    <phoneticPr fontId="5"/>
  </si>
  <si>
    <t>J</t>
    <phoneticPr fontId="5"/>
  </si>
  <si>
    <t>生活支援員</t>
    <rPh sb="0" eb="2">
      <t>セイカツ</t>
    </rPh>
    <rPh sb="2" eb="5">
      <t>シエンイン</t>
    </rPh>
    <phoneticPr fontId="5"/>
  </si>
  <si>
    <t>Ｉ</t>
    <phoneticPr fontId="5"/>
  </si>
  <si>
    <t>医師</t>
    <rPh sb="0" eb="2">
      <t>イシ</t>
    </rPh>
    <phoneticPr fontId="5"/>
  </si>
  <si>
    <t>Ｈ</t>
    <phoneticPr fontId="5"/>
  </si>
  <si>
    <t>理学療法士</t>
    <rPh sb="0" eb="5">
      <t>リガク</t>
    </rPh>
    <phoneticPr fontId="5"/>
  </si>
  <si>
    <t>Ｇ</t>
    <phoneticPr fontId="5"/>
  </si>
  <si>
    <t>Ｆ</t>
    <phoneticPr fontId="5"/>
  </si>
  <si>
    <t>看護師</t>
    <rPh sb="0" eb="3">
      <t>カンゴシ</t>
    </rPh>
    <phoneticPr fontId="5"/>
  </si>
  <si>
    <t>Ｅ</t>
    <phoneticPr fontId="5"/>
  </si>
  <si>
    <t>生活支援員</t>
    <rPh sb="0" eb="2">
      <t>セイカツ</t>
    </rPh>
    <rPh sb="2" eb="4">
      <t>シエン</t>
    </rPh>
    <rPh sb="4" eb="5">
      <t>イン</t>
    </rPh>
    <phoneticPr fontId="5"/>
  </si>
  <si>
    <t>Ｄ</t>
    <phoneticPr fontId="5"/>
  </si>
  <si>
    <t>Ｃ</t>
    <phoneticPr fontId="5"/>
  </si>
  <si>
    <t>Ｂ</t>
    <phoneticPr fontId="5"/>
  </si>
  <si>
    <t>Ａ</t>
    <phoneticPr fontId="5"/>
  </si>
  <si>
    <t>Ｙ</t>
    <phoneticPr fontId="5"/>
  </si>
  <si>
    <t>サービス管理責任者</t>
    <rPh sb="4" eb="6">
      <t>カンリ</t>
    </rPh>
    <rPh sb="6" eb="8">
      <t>セキニン</t>
    </rPh>
    <rPh sb="8" eb="9">
      <t>シャ</t>
    </rPh>
    <phoneticPr fontId="5"/>
  </si>
  <si>
    <t>Ｘ</t>
    <phoneticPr fontId="5"/>
  </si>
  <si>
    <t>福祉専門職員配置Ⅰ</t>
    <rPh sb="0" eb="2">
      <t>フクシ</t>
    </rPh>
    <rPh sb="2" eb="4">
      <t>センモン</t>
    </rPh>
    <rPh sb="4" eb="6">
      <t>ショクイン</t>
    </rPh>
    <rPh sb="6" eb="8">
      <t>ハイチ</t>
    </rPh>
    <phoneticPr fontId="5"/>
  </si>
  <si>
    <t>該当する体制等</t>
    <rPh sb="0" eb="2">
      <t>ガイトウ</t>
    </rPh>
    <rPh sb="4" eb="6">
      <t>タイセイ</t>
    </rPh>
    <rPh sb="6" eb="7">
      <t>トウ</t>
    </rPh>
    <phoneticPr fontId="5"/>
  </si>
  <si>
    <t>生活介護（Ⅲ）－2.5:1</t>
    <rPh sb="0" eb="2">
      <t>セイカツ</t>
    </rPh>
    <rPh sb="2" eb="4">
      <t>カイゴ</t>
    </rPh>
    <phoneticPr fontId="5"/>
  </si>
  <si>
    <t>人員配置区分</t>
    <rPh sb="0" eb="2">
      <t>ジンイン</t>
    </rPh>
    <rPh sb="2" eb="4">
      <t>ハイチ</t>
    </rPh>
    <rPh sb="4" eb="6">
      <t>クブン</t>
    </rPh>
    <phoneticPr fontId="5"/>
  </si>
  <si>
    <t>前年度の平均実利用者数</t>
    <rPh sb="0" eb="3">
      <t>ゼンネンド</t>
    </rPh>
    <rPh sb="4" eb="6">
      <t>ヘイキン</t>
    </rPh>
    <rPh sb="6" eb="10">
      <t>ジツリヨウシャ</t>
    </rPh>
    <rPh sb="10" eb="11">
      <t>スウ</t>
    </rPh>
    <phoneticPr fontId="5"/>
  </si>
  <si>
    <t>定員</t>
    <rPh sb="0" eb="2">
      <t>テイイン</t>
    </rPh>
    <phoneticPr fontId="5"/>
  </si>
  <si>
    <t>障害者支援施設「おうてまち寮」</t>
    <rPh sb="0" eb="3">
      <t>ショウガイシャ</t>
    </rPh>
    <rPh sb="3" eb="5">
      <t>シエン</t>
    </rPh>
    <rPh sb="5" eb="7">
      <t>シセツ</t>
    </rPh>
    <rPh sb="13" eb="14">
      <t>リョウ</t>
    </rPh>
    <phoneticPr fontId="5"/>
  </si>
  <si>
    <t>生活介護</t>
    <rPh sb="0" eb="2">
      <t>セイカツ</t>
    </rPh>
    <rPh sb="2" eb="4">
      <t>カイゴ</t>
    </rPh>
    <phoneticPr fontId="5"/>
  </si>
  <si>
    <t>管理者・従業者の勤務の体制及び勤務形態一覧表（訪問系・共同生活援助以外）</t>
    <rPh sb="0" eb="3">
      <t>カンリシャ</t>
    </rPh>
    <rPh sb="4" eb="7">
      <t>ジュウギョウシャ</t>
    </rPh>
    <rPh sb="8" eb="10">
      <t>キンム</t>
    </rPh>
    <rPh sb="11" eb="13">
      <t>タイセイ</t>
    </rPh>
    <rPh sb="13" eb="14">
      <t>オヨ</t>
    </rPh>
    <rPh sb="15" eb="17">
      <t>キンム</t>
    </rPh>
    <rPh sb="17" eb="19">
      <t>ケイタイ</t>
    </rPh>
    <rPh sb="19" eb="22">
      <t>イチランヒョウ</t>
    </rPh>
    <rPh sb="23" eb="25">
      <t>ホウモン</t>
    </rPh>
    <rPh sb="25" eb="26">
      <t>ケイ</t>
    </rPh>
    <rPh sb="27" eb="29">
      <t>キョウドウ</t>
    </rPh>
    <rPh sb="29" eb="31">
      <t>セイカツ</t>
    </rPh>
    <rPh sb="31" eb="33">
      <t>エンジョ</t>
    </rPh>
    <rPh sb="33" eb="35">
      <t>イガイ</t>
    </rPh>
    <phoneticPr fontId="5"/>
  </si>
  <si>
    <t>前年度の（平均）利用者数</t>
    <rPh sb="0" eb="3">
      <t>ゼンネンド</t>
    </rPh>
    <rPh sb="5" eb="7">
      <t>ヘイキン</t>
    </rPh>
    <rPh sb="8" eb="11">
      <t>リヨウシャ</t>
    </rPh>
    <rPh sb="11" eb="12">
      <t>スウ</t>
    </rPh>
    <phoneticPr fontId="5"/>
  </si>
  <si>
    <t>注7 夜間支援体制加算ⅠまたはⅡを算定する事業所にあっては、下段に夜間支援従事者の勤務体制を記載してください。夜勤または宿直として夜間支援を行う者の勤務時間は。上段に記載する通常の共同生活援助の勤務時間には算入できません。</t>
    <rPh sb="0" eb="1">
      <t>チュウ</t>
    </rPh>
    <rPh sb="3" eb="5">
      <t>ヤカン</t>
    </rPh>
    <rPh sb="5" eb="7">
      <t>シエン</t>
    </rPh>
    <rPh sb="7" eb="9">
      <t>タイセイ</t>
    </rPh>
    <rPh sb="9" eb="11">
      <t>カサン</t>
    </rPh>
    <rPh sb="17" eb="19">
      <t>サンテイ</t>
    </rPh>
    <rPh sb="21" eb="24">
      <t>ジギョウショ</t>
    </rPh>
    <rPh sb="30" eb="32">
      <t>ゲダン</t>
    </rPh>
    <rPh sb="33" eb="35">
      <t>ヤカン</t>
    </rPh>
    <rPh sb="35" eb="37">
      <t>シエン</t>
    </rPh>
    <rPh sb="37" eb="39">
      <t>ジュウジ</t>
    </rPh>
    <rPh sb="39" eb="40">
      <t>シャ</t>
    </rPh>
    <rPh sb="41" eb="43">
      <t>キンム</t>
    </rPh>
    <rPh sb="43" eb="45">
      <t>タイセイ</t>
    </rPh>
    <rPh sb="46" eb="48">
      <t>キサイ</t>
    </rPh>
    <rPh sb="55" eb="57">
      <t>ヤキン</t>
    </rPh>
    <rPh sb="60" eb="62">
      <t>シュクチョク</t>
    </rPh>
    <rPh sb="65" eb="67">
      <t>ヤカン</t>
    </rPh>
    <rPh sb="67" eb="69">
      <t>シエン</t>
    </rPh>
    <rPh sb="70" eb="71">
      <t>オコナ</t>
    </rPh>
    <rPh sb="72" eb="73">
      <t>モノ</t>
    </rPh>
    <rPh sb="74" eb="76">
      <t>キンム</t>
    </rPh>
    <rPh sb="76" eb="78">
      <t>ジカン</t>
    </rPh>
    <rPh sb="80" eb="82">
      <t>ジョウダン</t>
    </rPh>
    <rPh sb="83" eb="85">
      <t>キサイ</t>
    </rPh>
    <rPh sb="87" eb="89">
      <t>ツウジョウ</t>
    </rPh>
    <rPh sb="90" eb="92">
      <t>キョウドウ</t>
    </rPh>
    <rPh sb="92" eb="94">
      <t>セイカツ</t>
    </rPh>
    <rPh sb="94" eb="96">
      <t>エンジョ</t>
    </rPh>
    <rPh sb="97" eb="99">
      <t>キンム</t>
    </rPh>
    <rPh sb="99" eb="101">
      <t>ジカン</t>
    </rPh>
    <rPh sb="103" eb="105">
      <t>サンニュウ</t>
    </rPh>
    <phoneticPr fontId="5"/>
  </si>
  <si>
    <t>注1 本表は共同生活援助のサービスについて作成してください。</t>
    <rPh sb="0" eb="1">
      <t>チュウ</t>
    </rPh>
    <rPh sb="3" eb="4">
      <t>ホン</t>
    </rPh>
    <rPh sb="4" eb="5">
      <t>ヒョウ</t>
    </rPh>
    <rPh sb="6" eb="8">
      <t>キョウドウ</t>
    </rPh>
    <rPh sb="8" eb="10">
      <t>セイカツ</t>
    </rPh>
    <rPh sb="10" eb="12">
      <t>エンジョ</t>
    </rPh>
    <rPh sb="21" eb="23">
      <t>サクセイ</t>
    </rPh>
    <phoneticPr fontId="5"/>
  </si>
  <si>
    <t>宿直・夜勤</t>
    <rPh sb="0" eb="2">
      <t>シュクチョク</t>
    </rPh>
    <rPh sb="3" eb="5">
      <t>ヤキン</t>
    </rPh>
    <phoneticPr fontId="5"/>
  </si>
  <si>
    <t>＜夜間支援従事者の勤務形態（夜間支援体制加算ⅠまたはⅡを算定する事業所のみ）＞</t>
    <rPh sb="1" eb="3">
      <t>ヤカン</t>
    </rPh>
    <rPh sb="3" eb="5">
      <t>シエン</t>
    </rPh>
    <rPh sb="5" eb="8">
      <t>ジュウジシャ</t>
    </rPh>
    <rPh sb="9" eb="11">
      <t>キンム</t>
    </rPh>
    <rPh sb="11" eb="13">
      <t>ケイタイ</t>
    </rPh>
    <rPh sb="14" eb="16">
      <t>ヤカン</t>
    </rPh>
    <rPh sb="16" eb="18">
      <t>シエン</t>
    </rPh>
    <rPh sb="18" eb="20">
      <t>タイセイ</t>
    </rPh>
    <rPh sb="20" eb="22">
      <t>カサン</t>
    </rPh>
    <rPh sb="28" eb="30">
      <t>サンテイ</t>
    </rPh>
    <rPh sb="32" eb="35">
      <t>ジギョウショ</t>
    </rPh>
    <phoneticPr fontId="5"/>
  </si>
  <si>
    <t>Ｅ</t>
    <phoneticPr fontId="5"/>
  </si>
  <si>
    <t>Ｄ</t>
    <phoneticPr fontId="5"/>
  </si>
  <si>
    <t>Ｃ</t>
    <phoneticPr fontId="5"/>
  </si>
  <si>
    <t>Ｂ</t>
    <phoneticPr fontId="5"/>
  </si>
  <si>
    <t>世話人</t>
    <rPh sb="0" eb="2">
      <t>セワ</t>
    </rPh>
    <rPh sb="2" eb="3">
      <t>ニン</t>
    </rPh>
    <phoneticPr fontId="5"/>
  </si>
  <si>
    <t>Ａ</t>
    <phoneticPr fontId="5"/>
  </si>
  <si>
    <t>Ｘ</t>
    <phoneticPr fontId="5"/>
  </si>
  <si>
    <t>Ⅱ</t>
    <phoneticPr fontId="5"/>
  </si>
  <si>
    <t>ＧＨしみずみなと</t>
    <phoneticPr fontId="5"/>
  </si>
  <si>
    <t>共同生活援助（包括型）</t>
    <rPh sb="0" eb="2">
      <t>キョウドウ</t>
    </rPh>
    <rPh sb="2" eb="4">
      <t>セイカツ</t>
    </rPh>
    <rPh sb="4" eb="6">
      <t>エンジョ</t>
    </rPh>
    <rPh sb="7" eb="9">
      <t>ホウカツ</t>
    </rPh>
    <rPh sb="9" eb="10">
      <t>ガタ</t>
    </rPh>
    <phoneticPr fontId="5"/>
  </si>
  <si>
    <t>管理者・従業者の勤務の体制及び勤務形態一覧表（共同生活援助）</t>
    <rPh sb="0" eb="3">
      <t>カンリシャ</t>
    </rPh>
    <rPh sb="4" eb="7">
      <t>ジュウギョウシャ</t>
    </rPh>
    <rPh sb="8" eb="10">
      <t>キンム</t>
    </rPh>
    <rPh sb="11" eb="13">
      <t>タイセイ</t>
    </rPh>
    <rPh sb="13" eb="14">
      <t>オヨ</t>
    </rPh>
    <rPh sb="15" eb="17">
      <t>キンム</t>
    </rPh>
    <rPh sb="17" eb="19">
      <t>ケイタイ</t>
    </rPh>
    <rPh sb="19" eb="22">
      <t>イチランヒョウ</t>
    </rPh>
    <rPh sb="23" eb="25">
      <t>キョウドウ</t>
    </rPh>
    <rPh sb="25" eb="27">
      <t>セイカツ</t>
    </rPh>
    <rPh sb="27" eb="29">
      <t>エンジョ</t>
    </rPh>
    <phoneticPr fontId="5"/>
  </si>
  <si>
    <r>
      <t>（別紙2-1-3）</t>
    </r>
    <r>
      <rPr>
        <sz val="12"/>
        <color indexed="10"/>
        <rFont val="HGPｺﾞｼｯｸM"/>
        <family val="3"/>
        <charset val="128"/>
      </rPr>
      <t>【記載例】</t>
    </r>
    <rPh sb="10" eb="12">
      <t>キサイ</t>
    </rPh>
    <rPh sb="12" eb="13">
      <t>レイ</t>
    </rPh>
    <phoneticPr fontId="5"/>
  </si>
  <si>
    <t>共同生活援助</t>
    <rPh sb="0" eb="2">
      <t>キョウドウ</t>
    </rPh>
    <rPh sb="2" eb="4">
      <t>セイカツ</t>
    </rPh>
    <rPh sb="4" eb="6">
      <t>エンジョ</t>
    </rPh>
    <phoneticPr fontId="5"/>
  </si>
  <si>
    <t>注2　サービス提供に従事する従業者は、短時間の契約であっても全員記載してください。</t>
    <rPh sb="0" eb="1">
      <t>チュウ</t>
    </rPh>
    <rPh sb="7" eb="9">
      <t>テイキョウ</t>
    </rPh>
    <rPh sb="10" eb="12">
      <t>ジュウジ</t>
    </rPh>
    <rPh sb="14" eb="17">
      <t>ジュウギョウシャ</t>
    </rPh>
    <rPh sb="19" eb="22">
      <t>タンジカン</t>
    </rPh>
    <rPh sb="23" eb="25">
      <t>ケイヤク</t>
    </rPh>
    <rPh sb="30" eb="32">
      <t>ゼンイン</t>
    </rPh>
    <rPh sb="32" eb="34">
      <t>キサイ</t>
    </rPh>
    <phoneticPr fontId="5"/>
  </si>
  <si>
    <t>注3　「届出前３か月各月の実利用者数」欄は、従業者の配置が一体のサービス(介護保険サービスを含む場合あり)利用者分をまとめて記載してください。</t>
    <rPh sb="0" eb="1">
      <t>チュウ</t>
    </rPh>
    <rPh sb="4" eb="6">
      <t>トドケデ</t>
    </rPh>
    <rPh sb="6" eb="7">
      <t>ゼン</t>
    </rPh>
    <rPh sb="9" eb="10">
      <t>ゲツ</t>
    </rPh>
    <rPh sb="10" eb="12">
      <t>カクツキ</t>
    </rPh>
    <rPh sb="13" eb="14">
      <t>ジツ</t>
    </rPh>
    <rPh sb="14" eb="16">
      <t>リヨウ</t>
    </rPh>
    <rPh sb="16" eb="17">
      <t>シャ</t>
    </rPh>
    <rPh sb="17" eb="18">
      <t>スウ</t>
    </rPh>
    <rPh sb="19" eb="20">
      <t>ラン</t>
    </rPh>
    <rPh sb="22" eb="25">
      <t>ジュウギョウシャ</t>
    </rPh>
    <rPh sb="26" eb="28">
      <t>ハイチ</t>
    </rPh>
    <rPh sb="29" eb="31">
      <t>イッタイ</t>
    </rPh>
    <rPh sb="37" eb="39">
      <t>カイゴ</t>
    </rPh>
    <rPh sb="39" eb="41">
      <t>ホケン</t>
    </rPh>
    <rPh sb="46" eb="47">
      <t>フク</t>
    </rPh>
    <rPh sb="48" eb="50">
      <t>バアイ</t>
    </rPh>
    <rPh sb="53" eb="56">
      <t>リヨウシャ</t>
    </rPh>
    <rPh sb="56" eb="57">
      <t>ブン</t>
    </rPh>
    <rPh sb="62" eb="64">
      <t>キサイ</t>
    </rPh>
    <phoneticPr fontId="5"/>
  </si>
  <si>
    <t>注4 「職種」欄は、直接サービス提供職員に係る職種を記載し、「勤務形態」欄は、①常勤・専従、②常勤・兼務、③非常勤・専従、④非常勤・兼務のいずれかを記載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3" eb="85">
      <t>カサン</t>
    </rPh>
    <rPh sb="85" eb="86">
      <t>トウ</t>
    </rPh>
    <rPh sb="87" eb="88">
      <t>カカ</t>
    </rPh>
    <rPh sb="89" eb="91">
      <t>ショクイン</t>
    </rPh>
    <rPh sb="92" eb="94">
      <t>カハイ</t>
    </rPh>
    <rPh sb="95" eb="97">
      <t>クブン</t>
    </rPh>
    <rPh sb="99" eb="100">
      <t>ウエ</t>
    </rPh>
    <rPh sb="106" eb="107">
      <t>ニチ</t>
    </rPh>
    <rPh sb="111" eb="113">
      <t>キンム</t>
    </rPh>
    <rPh sb="113" eb="115">
      <t>ジカン</t>
    </rPh>
    <rPh sb="116" eb="118">
      <t>キサイ</t>
    </rPh>
    <phoneticPr fontId="5"/>
  </si>
  <si>
    <t>注5 常勤換算後の人数の算出に当たっては、直接処遇に係る職員の４週の合計時間数を、当該事業所・施設における１週間に常勤職員が勤務すべき時間数で除し、小数点以下第2位を切り
捨ててください。</t>
    <rPh sb="0" eb="1">
      <t>チュウ</t>
    </rPh>
    <rPh sb="3" eb="5">
      <t>ジョウキン</t>
    </rPh>
    <rPh sb="5" eb="7">
      <t>カンサン</t>
    </rPh>
    <rPh sb="7" eb="8">
      <t>ゴ</t>
    </rPh>
    <rPh sb="9" eb="11">
      <t>ニンズ</t>
    </rPh>
    <rPh sb="12" eb="14">
      <t>サンシュツ</t>
    </rPh>
    <rPh sb="15" eb="16">
      <t>ア</t>
    </rPh>
    <rPh sb="21" eb="23">
      <t>チョクセツ</t>
    </rPh>
    <rPh sb="23" eb="25">
      <t>ショグウ</t>
    </rPh>
    <rPh sb="26" eb="27">
      <t>カカ</t>
    </rPh>
    <rPh sb="28" eb="30">
      <t>ショクイン</t>
    </rPh>
    <rPh sb="32" eb="33">
      <t>シュウ</t>
    </rPh>
    <rPh sb="34" eb="36">
      <t>ゴウケイ</t>
    </rPh>
    <rPh sb="36" eb="39">
      <t>ジカンスウ</t>
    </rPh>
    <rPh sb="41" eb="43">
      <t>トウガイ</t>
    </rPh>
    <rPh sb="43" eb="46">
      <t>ジギョウショ</t>
    </rPh>
    <rPh sb="47" eb="49">
      <t>シセツ</t>
    </rPh>
    <rPh sb="54" eb="56">
      <t>シュウカン</t>
    </rPh>
    <rPh sb="57" eb="59">
      <t>ジョウキン</t>
    </rPh>
    <rPh sb="59" eb="61">
      <t>ショクイン</t>
    </rPh>
    <rPh sb="62" eb="64">
      <t>キンム</t>
    </rPh>
    <rPh sb="67" eb="70">
      <t>ジカンスウ</t>
    </rPh>
    <rPh sb="71" eb="72">
      <t>ジョ</t>
    </rPh>
    <rPh sb="74" eb="77">
      <t>ショウスウテン</t>
    </rPh>
    <rPh sb="77" eb="79">
      <t>イカ</t>
    </rPh>
    <rPh sb="79" eb="80">
      <t>ダイ</t>
    </rPh>
    <rPh sb="81" eb="82">
      <t>イ</t>
    </rPh>
    <rPh sb="83" eb="84">
      <t>キ</t>
    </rPh>
    <rPh sb="86" eb="87">
      <t>ス</t>
    </rPh>
    <phoneticPr fontId="5"/>
  </si>
  <si>
    <t>注6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5"/>
  </si>
  <si>
    <t>注7 各事業所・施設において使用している勤務割表等（変更の届出の場合は変更後の予定勤務割表等）により、届出の対象となる従業者の職種、勤務形態、氏名、当該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6" eb="78">
      <t>ギョウム</t>
    </rPh>
    <rPh sb="79" eb="81">
      <t>キンム</t>
    </rPh>
    <rPh sb="81" eb="83">
      <t>ジカン</t>
    </rPh>
    <rPh sb="83" eb="84">
      <t>オヨ</t>
    </rPh>
    <rPh sb="85" eb="87">
      <t>カンゴ</t>
    </rPh>
    <rPh sb="87" eb="89">
      <t>ショクイン</t>
    </rPh>
    <rPh sb="90" eb="92">
      <t>カイゴ</t>
    </rPh>
    <rPh sb="92" eb="94">
      <t>ショクイン</t>
    </rPh>
    <rPh sb="95" eb="97">
      <t>ハイチ</t>
    </rPh>
    <rPh sb="97" eb="99">
      <t>ジョウキョウ</t>
    </rPh>
    <rPh sb="100" eb="102">
      <t>カンケイ</t>
    </rPh>
    <rPh sb="104" eb="106">
      <t>バアイ</t>
    </rPh>
    <rPh sb="108" eb="110">
      <t>カクニン</t>
    </rPh>
    <rPh sb="113" eb="115">
      <t>バアイ</t>
    </rPh>
    <rPh sb="118" eb="120">
      <t>ショルイ</t>
    </rPh>
    <rPh sb="124" eb="126">
      <t>テンプ</t>
    </rPh>
    <rPh sb="126" eb="128">
      <t>ショルイ</t>
    </rPh>
    <rPh sb="131" eb="132">
      <t>サ</t>
    </rPh>
    <rPh sb="133" eb="134">
      <t>ツカ</t>
    </rPh>
    <phoneticPr fontId="5"/>
  </si>
  <si>
    <t>注1 本表はサービスの種類ごとに作成してください（職員配置上、複数サービスを一体運営しているサービス種類はまとめてください）。</t>
    <rPh sb="0" eb="1">
      <t>チュウ</t>
    </rPh>
    <rPh sb="3" eb="4">
      <t>ホン</t>
    </rPh>
    <rPh sb="4" eb="5">
      <t>ヒョウ</t>
    </rPh>
    <rPh sb="11" eb="13">
      <t>シュルイ</t>
    </rPh>
    <rPh sb="16" eb="18">
      <t>サクセイ</t>
    </rPh>
    <rPh sb="25" eb="27">
      <t>ショクイン</t>
    </rPh>
    <rPh sb="27" eb="29">
      <t>ハイチ</t>
    </rPh>
    <rPh sb="29" eb="30">
      <t>ジョウ</t>
    </rPh>
    <rPh sb="31" eb="33">
      <t>フクスウ</t>
    </rPh>
    <rPh sb="38" eb="40">
      <t>イッタイ</t>
    </rPh>
    <rPh sb="40" eb="42">
      <t>ウンエイ</t>
    </rPh>
    <rPh sb="50" eb="52">
      <t>シュルイ</t>
    </rPh>
    <phoneticPr fontId="5"/>
  </si>
  <si>
    <t>サービス提供責任者
兼ヘルパー</t>
    <rPh sb="4" eb="6">
      <t>テイキョウ</t>
    </rPh>
    <rPh sb="6" eb="8">
      <t>セキニン</t>
    </rPh>
    <rPh sb="8" eb="9">
      <t>シャ</t>
    </rPh>
    <rPh sb="10" eb="11">
      <t>ケン</t>
    </rPh>
    <phoneticPr fontId="5"/>
  </si>
  <si>
    <r>
      <t>（別紙2-1-２）</t>
    </r>
    <r>
      <rPr>
        <sz val="12"/>
        <color indexed="10"/>
        <rFont val="HGPｺﾞｼｯｸM"/>
        <family val="3"/>
        <charset val="128"/>
      </rPr>
      <t>【記載例】</t>
    </r>
    <rPh sb="10" eb="12">
      <t>キサイ</t>
    </rPh>
    <rPh sb="12" eb="13">
      <t>レイ</t>
    </rPh>
    <phoneticPr fontId="5"/>
  </si>
  <si>
    <t>サービス提供責任者兼ヘルパー</t>
    <rPh sb="4" eb="6">
      <t>テイキョウ</t>
    </rPh>
    <rPh sb="6" eb="8">
      <t>セキニン</t>
    </rPh>
    <rPh sb="8" eb="9">
      <t>シャ</t>
    </rPh>
    <rPh sb="9" eb="10">
      <t>ケン</t>
    </rPh>
    <phoneticPr fontId="5"/>
  </si>
  <si>
    <t>注5 常勤換算後の人数の算出に当たっては、直接処遇に係る職員の４週の合計時間数を、当該事業所・施設における１週間に常勤職員が勤務すべき時間数で除し、小数点以下第2位を切り捨ててください。</t>
    <rPh sb="0" eb="1">
      <t>チュウ</t>
    </rPh>
    <rPh sb="3" eb="5">
      <t>ジョウキン</t>
    </rPh>
    <rPh sb="5" eb="7">
      <t>カンサン</t>
    </rPh>
    <rPh sb="7" eb="8">
      <t>ゴ</t>
    </rPh>
    <rPh sb="9" eb="11">
      <t>ニンズ</t>
    </rPh>
    <rPh sb="12" eb="14">
      <t>サンシュツ</t>
    </rPh>
    <rPh sb="15" eb="16">
      <t>ア</t>
    </rPh>
    <rPh sb="21" eb="23">
      <t>チョクセツ</t>
    </rPh>
    <rPh sb="23" eb="25">
      <t>ショグウ</t>
    </rPh>
    <rPh sb="26" eb="27">
      <t>カカ</t>
    </rPh>
    <rPh sb="28" eb="30">
      <t>ショクイン</t>
    </rPh>
    <rPh sb="32" eb="33">
      <t>シュウ</t>
    </rPh>
    <rPh sb="34" eb="36">
      <t>ゴウケイ</t>
    </rPh>
    <rPh sb="36" eb="39">
      <t>ジカンスウ</t>
    </rPh>
    <rPh sb="41" eb="43">
      <t>トウガイ</t>
    </rPh>
    <rPh sb="43" eb="46">
      <t>ジギョウショ</t>
    </rPh>
    <rPh sb="47" eb="49">
      <t>シセツ</t>
    </rPh>
    <rPh sb="54" eb="56">
      <t>シュウカン</t>
    </rPh>
    <rPh sb="57" eb="59">
      <t>ジョウキン</t>
    </rPh>
    <rPh sb="59" eb="61">
      <t>ショクイン</t>
    </rPh>
    <rPh sb="62" eb="64">
      <t>キンム</t>
    </rPh>
    <rPh sb="67" eb="70">
      <t>ジカンスウ</t>
    </rPh>
    <rPh sb="71" eb="72">
      <t>ジョ</t>
    </rPh>
    <rPh sb="74" eb="77">
      <t>ショウスウテン</t>
    </rPh>
    <rPh sb="77" eb="79">
      <t>イカ</t>
    </rPh>
    <rPh sb="79" eb="80">
      <t>ダイ</t>
    </rPh>
    <rPh sb="81" eb="82">
      <t>イ</t>
    </rPh>
    <rPh sb="83" eb="84">
      <t>キ</t>
    </rPh>
    <rPh sb="85" eb="86">
      <t>ス</t>
    </rPh>
    <phoneticPr fontId="5"/>
  </si>
  <si>
    <t>目標工賃達成指導員</t>
    <rPh sb="0" eb="9">
      <t>モクヒョウコウチンタッセイシドウイン</t>
    </rPh>
    <phoneticPr fontId="5"/>
  </si>
  <si>
    <t>管理者・従業者の勤務の体制及び勤務形態一覧表（共同生活援助・短期入所）</t>
    <rPh sb="0" eb="3">
      <t>カンリシャ</t>
    </rPh>
    <rPh sb="4" eb="7">
      <t>ジュウギョウシャ</t>
    </rPh>
    <rPh sb="8" eb="10">
      <t>キンム</t>
    </rPh>
    <rPh sb="11" eb="13">
      <t>タイセイ</t>
    </rPh>
    <rPh sb="13" eb="14">
      <t>オヨ</t>
    </rPh>
    <rPh sb="15" eb="17">
      <t>キンム</t>
    </rPh>
    <rPh sb="17" eb="19">
      <t>ケイタイ</t>
    </rPh>
    <rPh sb="19" eb="22">
      <t>イチランヒョウ</t>
    </rPh>
    <rPh sb="23" eb="25">
      <t>キョウドウ</t>
    </rPh>
    <rPh sb="25" eb="27">
      <t>セイカツ</t>
    </rPh>
    <rPh sb="27" eb="29">
      <t>エンジョ</t>
    </rPh>
    <rPh sb="30" eb="34">
      <t>タンキニュウショ</t>
    </rPh>
    <phoneticPr fontId="5"/>
  </si>
  <si>
    <t>（別紙12）</t>
    <rPh sb="1" eb="3">
      <t>ベッシ</t>
    </rPh>
    <phoneticPr fontId="5"/>
  </si>
  <si>
    <t>（別紙13）</t>
    <rPh sb="1" eb="3">
      <t>ベッシ</t>
    </rPh>
    <phoneticPr fontId="5"/>
  </si>
  <si>
    <t>（別紙14）</t>
    <rPh sb="1" eb="3">
      <t>ベッシ</t>
    </rPh>
    <phoneticPr fontId="5"/>
  </si>
  <si>
    <t>（別紙15）</t>
    <rPh sb="1" eb="3">
      <t>ベッシ</t>
    </rPh>
    <phoneticPr fontId="5"/>
  </si>
  <si>
    <t>（別紙16）</t>
    <rPh sb="1" eb="3">
      <t>ベッシ</t>
    </rPh>
    <phoneticPr fontId="5"/>
  </si>
  <si>
    <t>届出前３か月各月の延べ利用者数</t>
    <rPh sb="0" eb="2">
      <t>トドケデ</t>
    </rPh>
    <rPh sb="2" eb="3">
      <t>マエ</t>
    </rPh>
    <rPh sb="5" eb="6">
      <t>ツキ</t>
    </rPh>
    <rPh sb="6" eb="8">
      <t>カクツキ</t>
    </rPh>
    <rPh sb="9" eb="10">
      <t>ノ</t>
    </rPh>
    <rPh sb="11" eb="15">
      <t>リヨウシャスウ</t>
    </rPh>
    <phoneticPr fontId="5"/>
  </si>
  <si>
    <t>延べ利用者数</t>
    <rPh sb="0" eb="1">
      <t>ノ</t>
    </rPh>
    <rPh sb="2" eb="6">
      <t>リヨウシャスウ</t>
    </rPh>
    <phoneticPr fontId="5"/>
  </si>
  <si>
    <t>注3　「届出前３か月各月の延べ利用者数」欄は、従業者の配置が一体のサービス(介護保険サービスを含む場合あり)利用者分をまとめて記載してください。</t>
    <rPh sb="0" eb="1">
      <t>チュウ</t>
    </rPh>
    <rPh sb="20" eb="21">
      <t>ラン</t>
    </rPh>
    <rPh sb="23" eb="26">
      <t>ジュウギョウシャ</t>
    </rPh>
    <rPh sb="27" eb="29">
      <t>ハイチ</t>
    </rPh>
    <rPh sb="30" eb="32">
      <t>イッタイ</t>
    </rPh>
    <rPh sb="38" eb="40">
      <t>カイゴ</t>
    </rPh>
    <rPh sb="40" eb="42">
      <t>ホケン</t>
    </rPh>
    <rPh sb="47" eb="48">
      <t>フク</t>
    </rPh>
    <rPh sb="49" eb="51">
      <t>バアイ</t>
    </rPh>
    <rPh sb="54" eb="57">
      <t>リヨウシャ</t>
    </rPh>
    <rPh sb="57" eb="58">
      <t>ブン</t>
    </rPh>
    <rPh sb="63" eb="65">
      <t>キサイ</t>
    </rPh>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</si>
  <si>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5"/>
  </si>
  <si>
    <t>サービス種別</t>
    <rPh sb="4" eb="6">
      <t>シュベツ</t>
    </rPh>
    <phoneticPr fontId="21"/>
  </si>
  <si>
    <t>就労選択支援</t>
    <rPh sb="0" eb="2">
      <t>シュウロウ</t>
    </rPh>
    <rPh sb="2" eb="4">
      <t>センタク</t>
    </rPh>
    <rPh sb="4" eb="6">
      <t>シエン</t>
    </rPh>
    <phoneticPr fontId="5"/>
  </si>
  <si>
    <t>年</t>
    <rPh sb="0" eb="1">
      <t>ネン</t>
    </rPh>
    <phoneticPr fontId="5"/>
  </si>
  <si>
    <t>事業所名</t>
    <rPh sb="0" eb="3">
      <t>ジギョウショ</t>
    </rPh>
    <rPh sb="3" eb="4">
      <t>メイ</t>
    </rPh>
    <phoneticPr fontId="21"/>
  </si>
  <si>
    <t>(1)記載する期間</t>
    <rPh sb="3" eb="5">
      <t>キサイ</t>
    </rPh>
    <rPh sb="7" eb="9">
      <t>キカン</t>
    </rPh>
    <phoneticPr fontId="5"/>
  </si>
  <si>
    <t>４週</t>
  </si>
  <si>
    <t>(2)予定/実績の別</t>
    <rPh sb="3" eb="5">
      <t>ヨテイ</t>
    </rPh>
    <rPh sb="6" eb="8">
      <t>ジッセキ</t>
    </rPh>
    <rPh sb="9" eb="10">
      <t>ベツ</t>
    </rPh>
    <phoneticPr fontId="5"/>
  </si>
  <si>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1"/>
  </si>
  <si>
    <t>時間/週</t>
    <rPh sb="0" eb="2">
      <t>ジカン</t>
    </rPh>
    <rPh sb="3" eb="4">
      <t>シュウ</t>
    </rPh>
    <phoneticPr fontId="5"/>
  </si>
  <si>
    <t>時間/月</t>
    <rPh sb="0" eb="2">
      <t>ジカン</t>
    </rPh>
    <rPh sb="3" eb="4">
      <t>ツキ</t>
    </rPh>
    <phoneticPr fontId="5"/>
  </si>
  <si>
    <t>No.</t>
    <phoneticPr fontId="5"/>
  </si>
  <si>
    <t>(4)職種</t>
    <rPh sb="3" eb="5">
      <t>ショクシュ</t>
    </rPh>
    <phoneticPr fontId="5"/>
  </si>
  <si>
    <t>(5)勤務形態</t>
    <rPh sb="3" eb="5">
      <t>キンム</t>
    </rPh>
    <rPh sb="5" eb="7">
      <t>ケイタイ</t>
    </rPh>
    <phoneticPr fontId="5"/>
  </si>
  <si>
    <t>(6)資格</t>
    <rPh sb="3" eb="5">
      <t>シカク</t>
    </rPh>
    <phoneticPr fontId="5"/>
  </si>
  <si>
    <t>(7)氏名</t>
    <rPh sb="3" eb="5">
      <t>シメイ</t>
    </rPh>
    <phoneticPr fontId="5"/>
  </si>
  <si>
    <t>(8)</t>
    <phoneticPr fontId="5"/>
  </si>
  <si>
    <t>(9)勤務時間数合計</t>
    <rPh sb="3" eb="5">
      <t>キンム</t>
    </rPh>
    <rPh sb="5" eb="7">
      <t>ジカン</t>
    </rPh>
    <rPh sb="7" eb="8">
      <t>スウ</t>
    </rPh>
    <rPh sb="8" eb="10">
      <t>ゴウケイ</t>
    </rPh>
    <phoneticPr fontId="5"/>
  </si>
  <si>
    <t>(10)週平均の勤務時間数</t>
    <rPh sb="4" eb="7">
      <t>シュウヘイキン</t>
    </rPh>
    <rPh sb="8" eb="10">
      <t>キンム</t>
    </rPh>
    <rPh sb="10" eb="12">
      <t>ジカン</t>
    </rPh>
    <rPh sb="12" eb="13">
      <t>スウ</t>
    </rPh>
    <phoneticPr fontId="5"/>
  </si>
  <si>
    <t>(11)兼務状況
（兼務先／兼務する職務の内容）等</t>
    <phoneticPr fontId="5"/>
  </si>
  <si>
    <t>第１週</t>
    <rPh sb="0" eb="1">
      <t>ダイ</t>
    </rPh>
    <rPh sb="2" eb="3">
      <t>シュウ</t>
    </rPh>
    <phoneticPr fontId="5"/>
  </si>
  <si>
    <t>第２週</t>
    <rPh sb="0" eb="1">
      <t>ダイ</t>
    </rPh>
    <rPh sb="2" eb="3">
      <t>シュウ</t>
    </rPh>
    <phoneticPr fontId="5"/>
  </si>
  <si>
    <t>第３週</t>
    <rPh sb="0" eb="1">
      <t>ダイ</t>
    </rPh>
    <rPh sb="2" eb="3">
      <t>シュウ</t>
    </rPh>
    <phoneticPr fontId="5"/>
  </si>
  <si>
    <t>第４週</t>
    <rPh sb="0" eb="1">
      <t>ダイ</t>
    </rPh>
    <rPh sb="2" eb="3">
      <t>シュウ</t>
    </rPh>
    <phoneticPr fontId="5"/>
  </si>
  <si>
    <t>第５週</t>
    <rPh sb="0" eb="1">
      <t>ダイ</t>
    </rPh>
    <rPh sb="2" eb="3">
      <t>シュウ</t>
    </rPh>
    <phoneticPr fontId="5"/>
  </si>
  <si>
    <t>※選択肢にない職種については直接入力してください</t>
    <phoneticPr fontId="26"/>
  </si>
  <si>
    <t>管理者</t>
    <rPh sb="0" eb="3">
      <t>カンリシャ</t>
    </rPh>
    <phoneticPr fontId="26"/>
  </si>
  <si>
    <t>A</t>
  </si>
  <si>
    <t>就労選択支援員</t>
    <rPh sb="0" eb="2">
      <t>シュウロウ</t>
    </rPh>
    <rPh sb="2" eb="4">
      <t>センタク</t>
    </rPh>
    <rPh sb="4" eb="7">
      <t>シエンイン</t>
    </rPh>
    <phoneticPr fontId="26"/>
  </si>
  <si>
    <t>B</t>
  </si>
  <si>
    <t>C</t>
  </si>
  <si>
    <t>D</t>
  </si>
  <si>
    <t>サービス提供時間</t>
    <rPh sb="4" eb="6">
      <t>テイキョウ</t>
    </rPh>
    <rPh sb="6" eb="8">
      <t>ジカン</t>
    </rPh>
    <phoneticPr fontId="5"/>
  </si>
  <si>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5"/>
  </si>
  <si>
    <t>計</t>
    <rPh sb="0" eb="1">
      <t>ケイ</t>
    </rPh>
    <phoneticPr fontId="5"/>
  </si>
  <si>
    <t>平均利用者数</t>
    <rPh sb="0" eb="2">
      <t>ヘイキン</t>
    </rPh>
    <rPh sb="2" eb="6">
      <t>リヨウシャスウ</t>
    </rPh>
    <phoneticPr fontId="5"/>
  </si>
  <si>
    <t>利用者延べ数</t>
    <rPh sb="3" eb="4">
      <t>ノ</t>
    </rPh>
    <phoneticPr fontId="5"/>
  </si>
  <si>
    <t>開所日数</t>
    <rPh sb="0" eb="2">
      <t>カイショ</t>
    </rPh>
    <rPh sb="2" eb="4">
      <t>ニッスウ</t>
    </rPh>
    <phoneticPr fontId="27"/>
  </si>
  <si>
    <t>＜人員に関する基準＞</t>
    <rPh sb="1" eb="3">
      <t>ジンイン</t>
    </rPh>
    <rPh sb="4" eb="5">
      <t>カン</t>
    </rPh>
    <rPh sb="7" eb="9">
      <t>キジュン</t>
    </rPh>
    <phoneticPr fontId="5"/>
  </si>
  <si>
    <t>区分</t>
    <rPh sb="0" eb="2">
      <t>クブン</t>
    </rPh>
    <phoneticPr fontId="27"/>
  </si>
  <si>
    <t>必要な配置数</t>
    <rPh sb="0" eb="2">
      <t>ヒツヨウ</t>
    </rPh>
    <rPh sb="3" eb="6">
      <t>ハイチスウ</t>
    </rPh>
    <phoneticPr fontId="27"/>
  </si>
  <si>
    <t>＜人員基準に関する実人数集計＞</t>
    <rPh sb="1" eb="5">
      <t>ジンインキジュン</t>
    </rPh>
    <rPh sb="6" eb="7">
      <t>カン</t>
    </rPh>
    <rPh sb="9" eb="10">
      <t>ジツ</t>
    </rPh>
    <rPh sb="10" eb="12">
      <t>ニンズウ</t>
    </rPh>
    <rPh sb="12" eb="14">
      <t>シュウケイ</t>
    </rPh>
    <phoneticPr fontId="5"/>
  </si>
  <si>
    <t>専従</t>
    <rPh sb="0" eb="2">
      <t>センジュウ</t>
    </rPh>
    <phoneticPr fontId="27"/>
  </si>
  <si>
    <t>兼務</t>
    <rPh sb="0" eb="2">
      <t>ケンム</t>
    </rPh>
    <phoneticPr fontId="27"/>
  </si>
  <si>
    <t>専従</t>
    <rPh sb="0" eb="2">
      <t>センジュウ</t>
    </rPh>
    <phoneticPr fontId="5"/>
  </si>
  <si>
    <t>兼務</t>
    <rPh sb="0" eb="2">
      <t>ケンム</t>
    </rPh>
    <phoneticPr fontId="5"/>
  </si>
  <si>
    <t>常勤換算数</t>
    <rPh sb="0" eb="5">
      <t>ジョウキンカンサンスウ</t>
    </rPh>
    <phoneticPr fontId="26"/>
  </si>
  <si>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1"/>
  </si>
  <si>
    <t>　(1) 「４週」・「暦月」のいずれかを選択してください。</t>
    <rPh sb="7" eb="8">
      <t>シュウ</t>
    </rPh>
    <rPh sb="11" eb="12">
      <t>レキ</t>
    </rPh>
    <rPh sb="12" eb="13">
      <t>ツキ</t>
    </rPh>
    <rPh sb="20" eb="22">
      <t>センタク</t>
    </rPh>
    <phoneticPr fontId="21"/>
  </si>
  <si>
    <t>　(2) 「予定」・「実績」のいずれかを選択してください。</t>
    <rPh sb="6" eb="8">
      <t>ヨテイ</t>
    </rPh>
    <rPh sb="11" eb="13">
      <t>ジッセキ</t>
    </rPh>
    <rPh sb="20" eb="22">
      <t>センタク</t>
    </rPh>
    <phoneticPr fontId="2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</si>
  <si>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1"/>
  </si>
  <si>
    <t>　(4) 従業者の職種を入力してください。</t>
    <rPh sb="5" eb="8">
      <t>ジュウギョウシャ</t>
    </rPh>
    <rPh sb="9" eb="11">
      <t>ショクシュ</t>
    </rPh>
    <rPh sb="12" eb="14">
      <t>ニュウリョク</t>
    </rPh>
    <phoneticPr fontId="21"/>
  </si>
  <si>
    <t xml:space="preserve"> 　　 記入の順序は、職種ごとにまとめてください。</t>
    <rPh sb="4" eb="6">
      <t>キニュウ</t>
    </rPh>
    <rPh sb="7" eb="9">
      <t>ジュンジョ</t>
    </rPh>
    <rPh sb="11" eb="13">
      <t>ショクシュ</t>
    </rPh>
    <phoneticPr fontId="2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</si>
  <si>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19"/>
  </si>
  <si>
    <t>記号</t>
    <rPh sb="0" eb="2">
      <t>キゴウ</t>
    </rPh>
    <phoneticPr fontId="21"/>
  </si>
  <si>
    <t>区分</t>
    <rPh sb="0" eb="2">
      <t>クブン</t>
    </rPh>
    <phoneticPr fontId="21"/>
  </si>
  <si>
    <t>常勤で専従</t>
    <rPh sb="0" eb="2">
      <t>ジョウキン</t>
    </rPh>
    <rPh sb="3" eb="5">
      <t>センジュウ</t>
    </rPh>
    <phoneticPr fontId="21"/>
  </si>
  <si>
    <t>常勤で兼務</t>
    <rPh sb="0" eb="2">
      <t>ジョウキン</t>
    </rPh>
    <rPh sb="3" eb="5">
      <t>ケンム</t>
    </rPh>
    <phoneticPr fontId="21"/>
  </si>
  <si>
    <t>非常勤で専従</t>
    <rPh sb="0" eb="3">
      <t>ヒジョウキン</t>
    </rPh>
    <rPh sb="4" eb="6">
      <t>センジュウ</t>
    </rPh>
    <phoneticPr fontId="21"/>
  </si>
  <si>
    <t>非常勤で兼務</t>
    <rPh sb="0" eb="3">
      <t>ヒジョウキン</t>
    </rPh>
    <rPh sb="4" eb="6">
      <t>ケンム</t>
    </rPh>
    <phoneticPr fontId="21"/>
  </si>
  <si>
    <t>（注）常勤・非常勤の区分について</t>
    <rPh sb="1" eb="2">
      <t>チュウ</t>
    </rPh>
    <rPh sb="3" eb="5">
      <t>ジョウキン</t>
    </rPh>
    <rPh sb="6" eb="9">
      <t>ヒジョウキン</t>
    </rPh>
    <rPh sb="10" eb="12">
      <t>クブン</t>
    </rPh>
    <phoneticPr fontId="21"/>
  </si>
  <si>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</si>
  <si>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1"/>
  </si>
  <si>
    <t>　(6) 従業者の保有する資格を入力してください。</t>
    <rPh sb="5" eb="8">
      <t>ジュウギョウシャ</t>
    </rPh>
    <rPh sb="9" eb="11">
      <t>ホユウ</t>
    </rPh>
    <rPh sb="13" eb="15">
      <t>シカク</t>
    </rPh>
    <rPh sb="16" eb="18">
      <t>ニュウリョク</t>
    </rPh>
    <phoneticPr fontId="2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</si>
  <si>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</si>
  <si>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1"/>
  </si>
  <si>
    <t>　(7) 従業者の氏名を記入してください。</t>
    <rPh sb="5" eb="8">
      <t>ジュウギョウシャ</t>
    </rPh>
    <rPh sb="9" eb="11">
      <t>シメイ</t>
    </rPh>
    <rPh sb="12" eb="14">
      <t>キニュウ</t>
    </rPh>
    <phoneticPr fontId="2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</si>
  <si>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21"/>
  </si>
  <si>
    <t>　(9) 常勤の職員の休暇等については、その期間が暦年で１月を超えるものでない限り、常勤換算の計算上は勤務したものとみなすことができます。</t>
    <rPh sb="5" eb="7">
      <t>ジョウキン</t>
    </rPh>
    <rPh sb="8" eb="10">
      <t>ショクイン</t>
    </rPh>
    <rPh sb="11" eb="14">
      <t>キュウカトウ</t>
    </rPh>
    <rPh sb="22" eb="24">
      <t>キカン</t>
    </rPh>
    <rPh sb="25" eb="27">
      <t>レキネン</t>
    </rPh>
    <rPh sb="29" eb="30">
      <t>ツキ</t>
    </rPh>
    <rPh sb="31" eb="32">
      <t>コ</t>
    </rPh>
    <rPh sb="39" eb="40">
      <t>カギ</t>
    </rPh>
    <rPh sb="42" eb="46">
      <t>ジョウキンカンサン</t>
    </rPh>
    <rPh sb="47" eb="50">
      <t>ケイサンジョウ</t>
    </rPh>
    <rPh sb="51" eb="53">
      <t>キンム</t>
    </rPh>
    <phoneticPr fontId="21"/>
  </si>
  <si>
    <t>その場合、勤務時間欄には「休」と記入し、勤務時間の合計に含めてください（非常勤職員の休暇等は常勤換算の計算に含めることはできません）。</t>
    <rPh sb="2" eb="4">
      <t>バアイ</t>
    </rPh>
    <rPh sb="5" eb="10">
      <t>キンムジカンラン</t>
    </rPh>
    <rPh sb="13" eb="14">
      <t>ヤス</t>
    </rPh>
    <rPh sb="16" eb="18">
      <t>キニュウ</t>
    </rPh>
    <rPh sb="20" eb="24">
      <t>キンムジカン</t>
    </rPh>
    <rPh sb="25" eb="27">
      <t>ゴウケイ</t>
    </rPh>
    <rPh sb="28" eb="29">
      <t>フク</t>
    </rPh>
    <rPh sb="36" eb="41">
      <t>ヒジョウキンショクイン</t>
    </rPh>
    <rPh sb="42" eb="45">
      <t>キュウカトウ</t>
    </rPh>
    <rPh sb="46" eb="50">
      <t>ジョウキンカンサン</t>
    </rPh>
    <rPh sb="51" eb="53">
      <t>ケイサン</t>
    </rPh>
    <rPh sb="54" eb="55">
      <t>フク</t>
    </rPh>
    <phoneticPr fontId="5"/>
  </si>
  <si>
    <t>※指定基準の確認に際しては、４週分の入力で差し支えありません。</t>
    <rPh sb="1" eb="5">
      <t>シテイキジュン</t>
    </rPh>
    <rPh sb="15" eb="17">
      <t>シュウブン</t>
    </rPh>
    <rPh sb="18" eb="20">
      <t>ニュウリョク</t>
    </rPh>
    <rPh sb="21" eb="22">
      <t>サ</t>
    </rPh>
    <rPh sb="23" eb="24">
      <t>ツカ</t>
    </rPh>
    <phoneticPr fontId="5"/>
  </si>
  <si>
    <t>　(10) 従業者ごとに、合計勤務時間数を入力してください。</t>
    <rPh sb="6" eb="9">
      <t>ジュウギョウシャ</t>
    </rPh>
    <rPh sb="13" eb="15">
      <t>ゴウケイ</t>
    </rPh>
    <rPh sb="15" eb="17">
      <t>キンム</t>
    </rPh>
    <rPh sb="17" eb="20">
      <t>ジカンスウ</t>
    </rPh>
    <rPh sb="21" eb="23">
      <t>ニュウリョク</t>
    </rPh>
    <phoneticPr fontId="2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</si>
  <si>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1"/>
  </si>
  <si>
    <t>　(11)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</si>
  <si>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</si>
  <si>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1"/>
  </si>
  <si>
    <t>　　　 その他、特記事項欄としてもご活用ください。</t>
    <rPh sb="6" eb="7">
      <t>タ</t>
    </rPh>
    <rPh sb="8" eb="10">
      <t>トッキ</t>
    </rPh>
    <rPh sb="10" eb="12">
      <t>ジコウ</t>
    </rPh>
    <rPh sb="12" eb="13">
      <t>ラン</t>
    </rPh>
    <rPh sb="18" eb="20">
      <t>カツヨウ</t>
    </rPh>
    <phoneticPr fontId="19"/>
  </si>
  <si>
    <t xml:space="preserve"> （13)本表には計算式を設定していますが、結果に誤りがないかご確認ください。</t>
    <rPh sb="5" eb="7">
      <t>ホンヒョウ</t>
    </rPh>
    <rPh sb="9" eb="12">
      <t>ケイサンシキ</t>
    </rPh>
    <rPh sb="13" eb="15">
      <t>セッテイ</t>
    </rPh>
    <rPh sb="22" eb="24">
      <t>ケッカ</t>
    </rPh>
    <rPh sb="25" eb="26">
      <t>アヤマ</t>
    </rPh>
    <rPh sb="32" eb="34">
      <t>カクニン</t>
    </rPh>
    <phoneticPr fontId="5"/>
  </si>
  <si>
    <t xml:space="preserve"> （14) 必要項目を満たしていれば、各事業所で使用するシフト表等をもって代替書類として差し支えありません。</t>
    <phoneticPr fontId="5"/>
  </si>
  <si>
    <t>予定</t>
  </si>
  <si>
    <t>組　織　体　制　図</t>
    <rPh sb="0" eb="1">
      <t>クミ</t>
    </rPh>
    <rPh sb="2" eb="3">
      <t>オリ</t>
    </rPh>
    <rPh sb="4" eb="5">
      <t>カラダ</t>
    </rPh>
    <rPh sb="6" eb="7">
      <t>セイ</t>
    </rPh>
    <rPh sb="8" eb="9">
      <t>ズ</t>
    </rPh>
    <phoneticPr fontId="5"/>
  </si>
  <si>
    <t>事業所名</t>
    <rPh sb="0" eb="2">
      <t>ジギョウ</t>
    </rPh>
    <rPh sb="2" eb="3">
      <t>ショ</t>
    </rPh>
    <rPh sb="3" eb="4">
      <t>メイ</t>
    </rPh>
    <phoneticPr fontId="5"/>
  </si>
  <si>
    <t>提供サービス種別</t>
    <rPh sb="0" eb="2">
      <t>テイキョウ</t>
    </rPh>
    <rPh sb="6" eb="8">
      <t>シュベツ</t>
    </rPh>
    <phoneticPr fontId="5"/>
  </si>
  <si>
    <t>【記入例１】</t>
    <rPh sb="1" eb="3">
      <t>キニュウ</t>
    </rPh>
    <rPh sb="3" eb="4">
      <t>レイ</t>
    </rPh>
    <phoneticPr fontId="5"/>
  </si>
  <si>
    <t>居宅介護・重度訪問介護</t>
    <rPh sb="0" eb="2">
      <t>キョタク</t>
    </rPh>
    <rPh sb="2" eb="4">
      <t>カイゴ</t>
    </rPh>
    <rPh sb="5" eb="7">
      <t>ジュウド</t>
    </rPh>
    <rPh sb="7" eb="9">
      <t>ホウモン</t>
    </rPh>
    <rPh sb="9" eb="11">
      <t>カイゴ</t>
    </rPh>
    <phoneticPr fontId="5"/>
  </si>
  <si>
    <t>（例）　障害福祉サービスにおける居宅介護・重度訪問介護と、介護保険法上の訪問介護・介護予防訪問介護を行う事業所で、管理者と事務職員が兼務しており、従業者の一部が兼務している場合</t>
    <rPh sb="1" eb="2">
      <t>レイ</t>
    </rPh>
    <rPh sb="4" eb="6">
      <t>ショウガイ</t>
    </rPh>
    <rPh sb="6" eb="8">
      <t>フクシ</t>
    </rPh>
    <rPh sb="16" eb="18">
      <t>キョタク</t>
    </rPh>
    <rPh sb="18" eb="20">
      <t>カイゴ</t>
    </rPh>
    <rPh sb="21" eb="23">
      <t>ジュウド</t>
    </rPh>
    <rPh sb="23" eb="25">
      <t>ホウモン</t>
    </rPh>
    <rPh sb="25" eb="27">
      <t>カイゴ</t>
    </rPh>
    <rPh sb="29" eb="31">
      <t>カイゴ</t>
    </rPh>
    <rPh sb="31" eb="33">
      <t>ホケン</t>
    </rPh>
    <rPh sb="33" eb="34">
      <t>ホウ</t>
    </rPh>
    <rPh sb="34" eb="35">
      <t>ジョウ</t>
    </rPh>
    <rPh sb="36" eb="38">
      <t>ホウモン</t>
    </rPh>
    <rPh sb="38" eb="40">
      <t>カイゴ</t>
    </rPh>
    <rPh sb="41" eb="43">
      <t>カイゴ</t>
    </rPh>
    <rPh sb="43" eb="45">
      <t>ヨボウ</t>
    </rPh>
    <rPh sb="45" eb="47">
      <t>ホウモン</t>
    </rPh>
    <rPh sb="47" eb="49">
      <t>カイゴ</t>
    </rPh>
    <rPh sb="50" eb="51">
      <t>オコナ</t>
    </rPh>
    <rPh sb="52" eb="55">
      <t>ジギョウショ</t>
    </rPh>
    <rPh sb="57" eb="60">
      <t>カンリシャ</t>
    </rPh>
    <rPh sb="61" eb="63">
      <t>ジム</t>
    </rPh>
    <rPh sb="63" eb="65">
      <t>ショクイン</t>
    </rPh>
    <rPh sb="66" eb="68">
      <t>ケンム</t>
    </rPh>
    <rPh sb="73" eb="76">
      <t>ジュウギョウシャ</t>
    </rPh>
    <rPh sb="77" eb="79">
      <t>イチブ</t>
    </rPh>
    <rPh sb="80" eb="82">
      <t>ケンム</t>
    </rPh>
    <rPh sb="86" eb="88">
      <t>バアイ</t>
    </rPh>
    <phoneticPr fontId="5"/>
  </si>
  <si>
    <t>サービス種別</t>
    <rPh sb="4" eb="6">
      <t>シュベツ</t>
    </rPh>
    <phoneticPr fontId="5"/>
  </si>
  <si>
    <t>居宅介護</t>
    <rPh sb="0" eb="2">
      <t>キョタク</t>
    </rPh>
    <rPh sb="2" eb="4">
      <t>カイゴ</t>
    </rPh>
    <phoneticPr fontId="5"/>
  </si>
  <si>
    <t>訪問介護</t>
    <rPh sb="0" eb="2">
      <t>ホウモン</t>
    </rPh>
    <rPh sb="2" eb="4">
      <t>カイゴ</t>
    </rPh>
    <phoneticPr fontId="5"/>
  </si>
  <si>
    <t>重度訪問介護</t>
    <rPh sb="0" eb="2">
      <t>ジュウド</t>
    </rPh>
    <rPh sb="2" eb="4">
      <t>ホウモン</t>
    </rPh>
    <rPh sb="4" eb="6">
      <t>カイゴ</t>
    </rPh>
    <phoneticPr fontId="5"/>
  </si>
  <si>
    <t>介護予防訪問介護</t>
    <rPh sb="0" eb="2">
      <t>カイゴ</t>
    </rPh>
    <rPh sb="2" eb="4">
      <t>ヨボウ</t>
    </rPh>
    <rPh sb="4" eb="6">
      <t>ホウモン</t>
    </rPh>
    <rPh sb="6" eb="8">
      <t>カイゴ</t>
    </rPh>
    <phoneticPr fontId="5"/>
  </si>
  <si>
    <t>静岡太郎</t>
    <rPh sb="0" eb="2">
      <t>シズオカ</t>
    </rPh>
    <rPh sb="2" eb="4">
      <t>タロウ</t>
    </rPh>
    <phoneticPr fontId="5"/>
  </si>
  <si>
    <t>吉田富士夫</t>
    <rPh sb="0" eb="2">
      <t>ヨシダ</t>
    </rPh>
    <rPh sb="2" eb="4">
      <t>フジ</t>
    </rPh>
    <rPh sb="4" eb="5">
      <t>オ</t>
    </rPh>
    <phoneticPr fontId="5"/>
  </si>
  <si>
    <t>蒲原さくら</t>
    <rPh sb="0" eb="2">
      <t>カンバラ</t>
    </rPh>
    <phoneticPr fontId="5"/>
  </si>
  <si>
    <t>従業者
（訪問介護員）</t>
    <rPh sb="0" eb="3">
      <t>ジュウギョウシャ</t>
    </rPh>
    <rPh sb="5" eb="7">
      <t>ホウモン</t>
    </rPh>
    <rPh sb="7" eb="9">
      <t>カイゴ</t>
    </rPh>
    <rPh sb="9" eb="10">
      <t>イン</t>
    </rPh>
    <phoneticPr fontId="5"/>
  </si>
  <si>
    <t>葵花子</t>
    <rPh sb="0" eb="1">
      <t>アオイ</t>
    </rPh>
    <rPh sb="1" eb="3">
      <t>ハナコ</t>
    </rPh>
    <phoneticPr fontId="5"/>
  </si>
  <si>
    <t>清水駿太郎</t>
    <rPh sb="0" eb="2">
      <t>シミズ</t>
    </rPh>
    <rPh sb="2" eb="5">
      <t>シュンタロウ</t>
    </rPh>
    <phoneticPr fontId="5"/>
  </si>
  <si>
    <t>下田秋江</t>
    <rPh sb="0" eb="2">
      <t>シモダ</t>
    </rPh>
    <rPh sb="2" eb="4">
      <t>アキエ</t>
    </rPh>
    <phoneticPr fontId="5"/>
  </si>
  <si>
    <t>土肥なつ</t>
    <rPh sb="0" eb="2">
      <t>トイ</t>
    </rPh>
    <phoneticPr fontId="5"/>
  </si>
  <si>
    <t>清水港太</t>
    <rPh sb="0" eb="2">
      <t>シミズ</t>
    </rPh>
    <rPh sb="2" eb="3">
      <t>コウ</t>
    </rPh>
    <rPh sb="3" eb="4">
      <t>タ</t>
    </rPh>
    <phoneticPr fontId="5"/>
  </si>
  <si>
    <t>井川みどり</t>
    <rPh sb="0" eb="2">
      <t>イカワ</t>
    </rPh>
    <phoneticPr fontId="5"/>
  </si>
  <si>
    <t>事務職員</t>
    <rPh sb="0" eb="2">
      <t>ジム</t>
    </rPh>
    <rPh sb="2" eb="4">
      <t>ショクイン</t>
    </rPh>
    <phoneticPr fontId="5"/>
  </si>
  <si>
    <t>藤枝春子</t>
    <rPh sb="0" eb="2">
      <t>フジエダ</t>
    </rPh>
    <rPh sb="2" eb="3">
      <t>ハル</t>
    </rPh>
    <rPh sb="3" eb="4">
      <t>コ</t>
    </rPh>
    <phoneticPr fontId="5"/>
  </si>
  <si>
    <t>【記入例２】</t>
    <rPh sb="1" eb="3">
      <t>キニュウ</t>
    </rPh>
    <rPh sb="3" eb="4">
      <t>レイ</t>
    </rPh>
    <phoneticPr fontId="5"/>
  </si>
  <si>
    <t>障害福祉サービス事業所おうてまち</t>
    <rPh sb="0" eb="2">
      <t>ショウガイ</t>
    </rPh>
    <rPh sb="2" eb="4">
      <t>フクシ</t>
    </rPh>
    <rPh sb="8" eb="11">
      <t>ジギョウショ</t>
    </rPh>
    <phoneticPr fontId="5"/>
  </si>
  <si>
    <t>生活介護・就労継続支援Ｂ型</t>
    <rPh sb="0" eb="2">
      <t>セイカツ</t>
    </rPh>
    <rPh sb="2" eb="4">
      <t>カイゴ</t>
    </rPh>
    <rPh sb="5" eb="7">
      <t>シュウロウ</t>
    </rPh>
    <rPh sb="7" eb="9">
      <t>ケイゾク</t>
    </rPh>
    <rPh sb="9" eb="11">
      <t>シエン</t>
    </rPh>
    <rPh sb="12" eb="13">
      <t>ガタ</t>
    </rPh>
    <phoneticPr fontId="5"/>
  </si>
  <si>
    <t>（例）　生活介護・就労継続支援Ｂ型の多機能型事業所で、管理者とサービス管理責任者、事務職員が兼務しており、従業者の一部が兼務している場合</t>
    <rPh sb="1" eb="2">
      <t>レイ</t>
    </rPh>
    <rPh sb="4" eb="6">
      <t>セイカツ</t>
    </rPh>
    <rPh sb="6" eb="8">
      <t>カイゴ</t>
    </rPh>
    <rPh sb="9" eb="11">
      <t>シュウロウ</t>
    </rPh>
    <rPh sb="11" eb="13">
      <t>ケイゾク</t>
    </rPh>
    <rPh sb="13" eb="15">
      <t>シエン</t>
    </rPh>
    <rPh sb="16" eb="17">
      <t>ガタ</t>
    </rPh>
    <rPh sb="18" eb="21">
      <t>タキノウ</t>
    </rPh>
    <rPh sb="21" eb="22">
      <t>ガタ</t>
    </rPh>
    <rPh sb="22" eb="25">
      <t>ジギョウショ</t>
    </rPh>
    <rPh sb="27" eb="30">
      <t>カンリシャ</t>
    </rPh>
    <rPh sb="35" eb="37">
      <t>カンリ</t>
    </rPh>
    <rPh sb="37" eb="39">
      <t>セキニン</t>
    </rPh>
    <rPh sb="39" eb="40">
      <t>シャ</t>
    </rPh>
    <rPh sb="41" eb="43">
      <t>ジム</t>
    </rPh>
    <rPh sb="43" eb="45">
      <t>ショクイン</t>
    </rPh>
    <rPh sb="46" eb="48">
      <t>ケンム</t>
    </rPh>
    <rPh sb="53" eb="56">
      <t>ジュウギョウシャ</t>
    </rPh>
    <rPh sb="57" eb="59">
      <t>イチブ</t>
    </rPh>
    <rPh sb="60" eb="62">
      <t>ケンム</t>
    </rPh>
    <rPh sb="66" eb="68">
      <t>バアイ</t>
    </rPh>
    <phoneticPr fontId="5"/>
  </si>
  <si>
    <t>就労継続支援Ｂ型</t>
    <rPh sb="0" eb="2">
      <t>シュウロウ</t>
    </rPh>
    <rPh sb="2" eb="4">
      <t>ケイゾク</t>
    </rPh>
    <rPh sb="4" eb="6">
      <t>シエン</t>
    </rPh>
    <rPh sb="7" eb="8">
      <t>ガタ</t>
    </rPh>
    <phoneticPr fontId="5"/>
  </si>
  <si>
    <t>従業者
（支援員等）</t>
    <rPh sb="0" eb="3">
      <t>ジュウギョウシャ</t>
    </rPh>
    <rPh sb="5" eb="7">
      <t>シエン</t>
    </rPh>
    <rPh sb="7" eb="8">
      <t>イン</t>
    </rPh>
    <rPh sb="8" eb="9">
      <t>トウ</t>
    </rPh>
    <phoneticPr fontId="5"/>
  </si>
  <si>
    <t>清水駿太郎・土肥なつ</t>
    <rPh sb="0" eb="2">
      <t>シミズ</t>
    </rPh>
    <rPh sb="2" eb="5">
      <t>シュンタロウ</t>
    </rPh>
    <rPh sb="6" eb="8">
      <t>トイ</t>
    </rPh>
    <phoneticPr fontId="5"/>
  </si>
  <si>
    <t>下田秋江（看護士）</t>
    <rPh sb="0" eb="2">
      <t>シモダ</t>
    </rPh>
    <rPh sb="2" eb="4">
      <t>アキエ</t>
    </rPh>
    <rPh sb="5" eb="8">
      <t>カンゴシ</t>
    </rPh>
    <phoneticPr fontId="5"/>
  </si>
  <si>
    <t>吉田富士夫（目標工賃指導員）</t>
    <rPh sb="0" eb="2">
      <t>ヨシダ</t>
    </rPh>
    <rPh sb="2" eb="5">
      <t>フジオ</t>
    </rPh>
    <rPh sb="6" eb="8">
      <t>モクヒョウ</t>
    </rPh>
    <rPh sb="8" eb="10">
      <t>コウチン</t>
    </rPh>
    <rPh sb="10" eb="13">
      <t>シドウイン</t>
    </rPh>
    <phoneticPr fontId="5"/>
  </si>
  <si>
    <t>前3月の
平均値
※新規の場合は
推定数</t>
    <rPh sb="0" eb="1">
      <t>ゼン</t>
    </rPh>
    <rPh sb="2" eb="3">
      <t>ゲツ</t>
    </rPh>
    <rPh sb="5" eb="8">
      <t>ヘイキンチ</t>
    </rPh>
    <rPh sb="10" eb="12">
      <t>シンキ</t>
    </rPh>
    <rPh sb="13" eb="15">
      <t>バアイ</t>
    </rPh>
    <rPh sb="17" eb="20">
      <t>スイテイスウ</t>
    </rPh>
    <phoneticPr fontId="5"/>
  </si>
  <si>
    <t>注3　「届出前３か月各月の実利用者数」欄は、従業者の配置が一体のサービス(介護保険サービスを含む場合あり)利用者分をまとめて記載してください。</t>
    <rPh sb="0" eb="1">
      <t>チュウ</t>
    </rPh>
    <rPh sb="13" eb="14">
      <t>ジツ</t>
    </rPh>
    <rPh sb="19" eb="20">
      <t>ラン</t>
    </rPh>
    <rPh sb="22" eb="25">
      <t>ジュウギョウシャ</t>
    </rPh>
    <rPh sb="26" eb="28">
      <t>ハイチ</t>
    </rPh>
    <rPh sb="29" eb="31">
      <t>イッタイ</t>
    </rPh>
    <rPh sb="37" eb="39">
      <t>カイゴ</t>
    </rPh>
    <rPh sb="39" eb="41">
      <t>ホケン</t>
    </rPh>
    <rPh sb="46" eb="47">
      <t>フク</t>
    </rPh>
    <rPh sb="48" eb="50">
      <t>バアイ</t>
    </rPh>
    <rPh sb="53" eb="56">
      <t>リヨウシャ</t>
    </rPh>
    <rPh sb="56" eb="57">
      <t>ブン</t>
    </rPh>
    <rPh sb="62" eb="64">
      <t>キサイ</t>
    </rPh>
    <phoneticPr fontId="5"/>
  </si>
  <si>
    <t>実利用者数</t>
    <rPh sb="0" eb="1">
      <t>ジツ</t>
    </rPh>
    <rPh sb="1" eb="5">
      <t>リヨウシャスウ</t>
    </rPh>
    <phoneticPr fontId="5"/>
  </si>
  <si>
    <t>届出前３か月各月の実利用者数</t>
    <rPh sb="0" eb="2">
      <t>トドケデ</t>
    </rPh>
    <rPh sb="2" eb="3">
      <t>マエ</t>
    </rPh>
    <rPh sb="5" eb="6">
      <t>ツキ</t>
    </rPh>
    <rPh sb="6" eb="8">
      <t>カクツキ</t>
    </rPh>
    <rPh sb="9" eb="10">
      <t>ジツ</t>
    </rPh>
    <rPh sb="10" eb="14">
      <t>リヨウシャスウ</t>
    </rPh>
    <phoneticPr fontId="5"/>
  </si>
  <si>
    <t>前3月の
平均値
※新規の場合は
推定数</t>
    <rPh sb="0" eb="1">
      <t>ゼン</t>
    </rPh>
    <rPh sb="2" eb="3">
      <t>ガツ</t>
    </rPh>
    <rPh sb="5" eb="8">
      <t>ヘイキンチ</t>
    </rPh>
    <rPh sb="10" eb="12">
      <t>シンキ</t>
    </rPh>
    <rPh sb="13" eb="15">
      <t>バアイ</t>
    </rPh>
    <rPh sb="17" eb="19">
      <t>スイテイ</t>
    </rPh>
    <rPh sb="19" eb="20">
      <t>スウ</t>
    </rPh>
    <phoneticPr fontId="5"/>
  </si>
  <si>
    <t>実利用者数</t>
    <rPh sb="0" eb="1">
      <t>ミ</t>
    </rPh>
    <rPh sb="1" eb="3">
      <t>リヨウ</t>
    </rPh>
    <rPh sb="3" eb="4">
      <t>シャ</t>
    </rPh>
    <rPh sb="4" eb="5">
      <t>スウ</t>
    </rPh>
    <phoneticPr fontId="5"/>
  </si>
  <si>
    <t>管理者・従業者の勤務の体制及び勤務形態一覧表（訪問系・共同生活援助・就労選択支援以外）</t>
    <rPh sb="0" eb="3">
      <t>カンリシャ</t>
    </rPh>
    <rPh sb="4" eb="7">
      <t>ジュウギョウシャ</t>
    </rPh>
    <rPh sb="8" eb="10">
      <t>キンム</t>
    </rPh>
    <rPh sb="11" eb="13">
      <t>タイセイ</t>
    </rPh>
    <rPh sb="13" eb="14">
      <t>オヨ</t>
    </rPh>
    <rPh sb="15" eb="17">
      <t>キンム</t>
    </rPh>
    <rPh sb="17" eb="19">
      <t>ケイタイ</t>
    </rPh>
    <rPh sb="19" eb="22">
      <t>イチランヒョウ</t>
    </rPh>
    <rPh sb="23" eb="25">
      <t>ホウモン</t>
    </rPh>
    <rPh sb="25" eb="26">
      <t>ケイ</t>
    </rPh>
    <rPh sb="27" eb="29">
      <t>キョウドウ</t>
    </rPh>
    <rPh sb="29" eb="31">
      <t>セイカツ</t>
    </rPh>
    <rPh sb="31" eb="33">
      <t>エンジョ</t>
    </rPh>
    <rPh sb="34" eb="40">
      <t>シュウロウセンタクシエン</t>
    </rPh>
    <rPh sb="40" eb="42">
      <t>イガイ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</si>
</sst>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0.0"/>
    <numFmt numFmtId="178" formatCode="#,##0.0;\-#,##0.0;"/>
    <numFmt numFmtId="179" formatCode="#,##0;\-#,##0;"/>
    <numFmt numFmtId="180" formatCode="[$-409]d;@"/>
    <numFmt numFmtId="181" formatCode="aaa"/>
    <numFmt numFmtId="182" formatCode="[$-409]d&quot;月&quot;"/>
  </numFmts>
  <fonts count="37" x14ac:knownFonts="1">
    <font>
      <sz val="11"/>
      <color theme="1"/>
      <name val="ＭＳ Ｐゴシック"/>
      <family val="2"/>
      <charset val="128"/>
      <scheme val="minor"/>
    </font>
    <font>
      <sz val="11"/>
      <name val="ＭＳ Ｐゴシック"/>
      <family val="3"/>
      <charset val="128"/>
    </font>
    <font>
      <sz val="12"/>
      <name val="HGPｺﾞｼｯｸM"/>
      <family val="3"/>
      <charset val="128"/>
    </font>
    <font>
      <sz val="6"/>
      <name val="ＭＳ Ｐゴシック"/>
      <family val="2"/>
      <charset val="128"/>
      <scheme val="minor"/>
    </font>
    <font>
      <sz val="10"/>
      <name val="HGPｺﾞｼｯｸM"/>
      <family val="3"/>
      <charset val="128"/>
    </font>
    <font>
      <sz val="6"/>
      <name val="ＭＳ Ｐゴシック"/>
      <family val="3"/>
      <charset val="128"/>
    </font>
    <font>
      <sz val="11"/>
      <name val="HGPｺﾞｼｯｸM"/>
      <family val="3"/>
      <charset val="128"/>
    </font>
    <font>
      <sz val="14"/>
      <name val="HGPｺﾞｼｯｸM"/>
      <family val="3"/>
      <charset val="128"/>
    </font>
    <font>
      <sz val="12"/>
      <color indexed="10"/>
      <name val="HGPｺﾞｼｯｸM"/>
      <family val="3"/>
      <charset val="128"/>
    </font>
    <font>
      <sz val="12"/>
      <color indexed="81"/>
      <name val="ＭＳ Ｐ明朝"/>
      <family val="1"/>
      <charset val="128"/>
    </font>
    <font>
      <sz val="11"/>
      <color indexed="81"/>
      <name val="ＭＳ Ｐ明朝"/>
      <family val="1"/>
      <charset val="128"/>
    </font>
    <font>
      <sz val="11"/>
      <color theme="1"/>
      <name val="ＭＳ Ｐゴシック"/>
      <family val="3"/>
      <charset val="128"/>
      <scheme val="minor"/>
    </font>
    <font>
      <sz val="10"/>
      <color theme="1"/>
      <name val="MS UI Gothic"/>
      <family val="3"/>
      <charset val="128"/>
    </font>
    <font>
      <b/>
      <sz val="12"/>
      <color indexed="81"/>
      <name val="ＭＳ Ｐ明朝"/>
      <family val="1"/>
      <charset val="128"/>
    </font>
    <font>
      <sz val="10.5"/>
      <name val="HGPｺﾞｼｯｸM"/>
      <family val="3"/>
      <charset val="128"/>
    </font>
    <font>
      <sz val="10"/>
      <color rgb="FFFF0000"/>
      <name val="HGPｺﾞｼｯｸM"/>
      <family val="3"/>
      <charset val="128"/>
    </font>
    <font>
      <b/>
      <sz val="11"/>
      <name val="ＭＳ 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theme="1"/>
      <name val="ＭＳ Ｐゴシック"/>
      <family val="3"/>
      <charset val="128"/>
      <scheme val="minor"/>
    </font>
    <font>
      <sz val="10"/>
      <color indexed="8"/>
      <name val="ＭＳ ゴシック"/>
      <family val="3"/>
      <charset val="128"/>
    </font>
    <font>
      <sz val="11"/>
      <color theme="1"/>
      <name val="ＭＳ ゴシック"/>
      <family val="3"/>
      <charset val="128"/>
    </font>
    <font>
      <sz val="10"/>
      <color theme="1"/>
      <name val="ＭＳ ゴシック"/>
      <family val="3"/>
      <charset val="128"/>
    </font>
    <font>
      <sz val="9"/>
      <name val="ＭＳ ゴシック"/>
      <family val="3"/>
      <charset val="128"/>
    </font>
    <font>
      <sz val="8"/>
      <color rgb="FFC00000"/>
      <name val="ＭＳ ゴシック"/>
      <family val="3"/>
      <charset val="128"/>
    </font>
    <font>
      <sz val="6"/>
      <name val="游ゴシック"/>
      <family val="3"/>
      <charset val="128"/>
    </font>
    <font>
      <sz val="6"/>
      <name val="ＭＳ ゴシック"/>
      <family val="3"/>
      <charset val="128"/>
    </font>
    <font>
      <sz val="8"/>
      <name val="ＭＳ ゴシック"/>
      <family val="3"/>
      <charset val="128"/>
    </font>
    <font>
      <sz val="10"/>
      <color theme="0"/>
      <name val="ＭＳ ゴシック"/>
      <family val="3"/>
      <charset val="128"/>
    </font>
    <font>
      <sz val="9"/>
      <color theme="0"/>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sz val="18"/>
      <name val="HGS創英角ｺﾞｼｯｸUB"/>
      <family val="3"/>
      <charset val="128"/>
    </font>
    <font>
      <b/>
      <sz val="12"/>
      <name val="ＭＳ Ｐゴシック"/>
      <family val="3"/>
      <charset val="128"/>
    </font>
    <font>
      <b/>
      <sz val="10"/>
      <name val="ＭＳ Ｐゴシック"/>
      <family val="3"/>
      <charset val="128"/>
    </font>
  </fonts>
  <fills count="8">
    <fill>
      <patternFill patternType="none"/>
    </fill>
    <fill>
      <patternFill patternType="gray125"/>
    </fill>
    <fill>
      <patternFill patternType="solid">
        <fgColor indexed="9"/>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79">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diagonalUp="1">
      <left/>
      <right style="medium">
        <color indexed="64"/>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diagonalUp="1">
      <left/>
      <right style="medium">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diagonalUp="1">
      <left/>
      <right style="medium">
        <color indexed="64"/>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2">
    <xf numFmtId="0" fontId="0" fillId="0" borderId="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1" fillId="0" borderId="0">
      <alignment vertical="center"/>
    </xf>
    <xf numFmtId="0" fontId="1" fillId="0" borderId="0">
      <alignment vertical="center"/>
    </xf>
    <xf numFmtId="0" fontId="12" fillId="0" borderId="0">
      <alignment vertical="center"/>
    </xf>
    <xf numFmtId="0" fontId="1" fillId="0" borderId="0"/>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0" borderId="0">
      <alignment vertical="center"/>
    </xf>
  </cellStyleXfs>
  <cellXfs count="424">
    <xf numFmtId="0" fontId="0" fillId="0" borderId="0" xfId="0">
      <alignment vertical="center"/>
    </xf>
    <xf numFmtId="0" fontId="2" fillId="2" borderId="0" xfId="2" applyFont="1" applyFill="1">
      <alignment vertical="center"/>
    </xf>
    <xf numFmtId="0" fontId="2" fillId="2" borderId="0" xfId="2" applyFont="1" applyFill="1" applyAlignment="1">
      <alignment vertical="center" textRotation="255" shrinkToFit="1"/>
    </xf>
    <xf numFmtId="0" fontId="4" fillId="2" borderId="0" xfId="2" applyFont="1" applyFill="1" applyAlignment="1">
      <alignment horizontal="left" vertical="center"/>
    </xf>
    <xf numFmtId="0" fontId="6" fillId="2" borderId="0" xfId="2" applyFont="1" applyFill="1">
      <alignment vertical="center"/>
    </xf>
    <xf numFmtId="0" fontId="6" fillId="2" borderId="0" xfId="2" applyFont="1" applyFill="1" applyAlignment="1">
      <alignment horizontal="center" vertical="center"/>
    </xf>
    <xf numFmtId="0" fontId="6" fillId="2" borderId="0" xfId="3" applyFont="1" applyFill="1">
      <alignment vertical="center"/>
    </xf>
    <xf numFmtId="0" fontId="6" fillId="2" borderId="0" xfId="3" applyFont="1" applyFill="1" applyAlignment="1">
      <alignment horizontal="center" vertical="center"/>
    </xf>
    <xf numFmtId="0" fontId="6" fillId="2" borderId="1" xfId="3" applyFont="1" applyFill="1" applyBorder="1">
      <alignment vertical="center"/>
    </xf>
    <xf numFmtId="0" fontId="6" fillId="2" borderId="22" xfId="2" applyFont="1" applyFill="1" applyBorder="1" applyAlignment="1">
      <alignment horizontal="center" vertical="center" shrinkToFit="1"/>
    </xf>
    <xf numFmtId="0" fontId="6" fillId="2" borderId="23" xfId="2" applyFont="1" applyFill="1" applyBorder="1" applyAlignment="1">
      <alignment horizontal="center" vertical="center" shrinkToFit="1"/>
    </xf>
    <xf numFmtId="0" fontId="6" fillId="2" borderId="24" xfId="2" applyFont="1" applyFill="1" applyBorder="1" applyAlignment="1">
      <alignment horizontal="center" vertical="center" shrinkToFit="1"/>
    </xf>
    <xf numFmtId="0" fontId="6" fillId="2" borderId="28" xfId="2" applyFont="1" applyFill="1" applyBorder="1" applyAlignment="1">
      <alignment horizontal="center" vertical="center"/>
    </xf>
    <xf numFmtId="0" fontId="6" fillId="2" borderId="3" xfId="2" applyFont="1" applyFill="1" applyBorder="1" applyAlignment="1">
      <alignment horizontal="center" vertical="center"/>
    </xf>
    <xf numFmtId="0" fontId="6" fillId="2" borderId="1" xfId="2" applyFont="1" applyFill="1" applyBorder="1" applyAlignment="1">
      <alignment horizontal="center" vertical="center"/>
    </xf>
    <xf numFmtId="0" fontId="6" fillId="2" borderId="29" xfId="2" applyFont="1" applyFill="1" applyBorder="1" applyAlignment="1">
      <alignment horizontal="center" vertical="center"/>
    </xf>
    <xf numFmtId="0" fontId="6" fillId="2" borderId="30" xfId="2" applyFont="1" applyFill="1" applyBorder="1" applyAlignment="1">
      <alignment horizontal="center" vertical="center"/>
    </xf>
    <xf numFmtId="0" fontId="6" fillId="2" borderId="39" xfId="2" applyFont="1" applyFill="1" applyBorder="1" applyAlignment="1">
      <alignment horizontal="center" vertical="center"/>
    </xf>
    <xf numFmtId="0" fontId="6" fillId="2" borderId="40" xfId="2" applyFont="1" applyFill="1" applyBorder="1" applyAlignment="1">
      <alignment horizontal="center" vertical="center"/>
    </xf>
    <xf numFmtId="0" fontId="6" fillId="2" borderId="41" xfId="2" applyFont="1" applyFill="1" applyBorder="1" applyAlignment="1">
      <alignment horizontal="center" vertical="center"/>
    </xf>
    <xf numFmtId="0" fontId="6" fillId="2" borderId="18" xfId="2" applyFont="1" applyFill="1" applyBorder="1" applyAlignment="1">
      <alignment horizontal="center" vertical="center" wrapText="1"/>
    </xf>
    <xf numFmtId="0" fontId="6" fillId="2" borderId="18" xfId="2" applyFont="1" applyFill="1" applyBorder="1" applyAlignment="1">
      <alignment horizontal="center" vertical="center" shrinkToFit="1"/>
    </xf>
    <xf numFmtId="0" fontId="6" fillId="2" borderId="46" xfId="2" applyFont="1" applyFill="1" applyBorder="1" applyAlignment="1">
      <alignment horizontal="center" vertical="center" shrinkToFit="1"/>
    </xf>
    <xf numFmtId="0" fontId="6" fillId="2" borderId="47" xfId="2" applyFont="1" applyFill="1" applyBorder="1" applyAlignment="1">
      <alignment horizontal="center" vertical="center" shrinkToFit="1"/>
    </xf>
    <xf numFmtId="0" fontId="6" fillId="2" borderId="48" xfId="2" applyFont="1" applyFill="1" applyBorder="1" applyAlignment="1">
      <alignment horizontal="center" vertical="center" shrinkToFit="1"/>
    </xf>
    <xf numFmtId="0" fontId="6" fillId="2" borderId="49" xfId="2" applyFont="1" applyFill="1" applyBorder="1" applyAlignment="1">
      <alignment horizontal="center" vertical="center" shrinkToFit="1"/>
    </xf>
    <xf numFmtId="0" fontId="6" fillId="2" borderId="44" xfId="2" applyFont="1" applyFill="1" applyBorder="1" applyAlignment="1">
      <alignment horizontal="center" vertical="center" shrinkToFit="1"/>
    </xf>
    <xf numFmtId="0" fontId="6" fillId="2" borderId="50" xfId="2" applyFont="1" applyFill="1" applyBorder="1" applyAlignment="1">
      <alignment horizontal="center" vertical="center" shrinkToFit="1"/>
    </xf>
    <xf numFmtId="0" fontId="6" fillId="2" borderId="3" xfId="2" applyFont="1" applyFill="1" applyBorder="1" applyAlignment="1">
      <alignment horizontal="center" vertical="center" shrinkToFit="1"/>
    </xf>
    <xf numFmtId="0" fontId="6" fillId="2" borderId="1" xfId="2" applyFont="1" applyFill="1" applyBorder="1" applyAlignment="1">
      <alignment horizontal="center" vertical="center" shrinkToFit="1"/>
    </xf>
    <xf numFmtId="0" fontId="6" fillId="2" borderId="29" xfId="2" applyFont="1" applyFill="1" applyBorder="1" applyAlignment="1">
      <alignment horizontal="center" vertical="center" shrinkToFit="1"/>
    </xf>
    <xf numFmtId="0" fontId="6" fillId="2" borderId="4" xfId="2" applyFont="1" applyFill="1" applyBorder="1" applyAlignment="1">
      <alignment horizontal="center" vertical="center" shrinkToFit="1"/>
    </xf>
    <xf numFmtId="0" fontId="6" fillId="2" borderId="28" xfId="2" applyFont="1" applyFill="1" applyBorder="1" applyAlignment="1">
      <alignment horizontal="center" vertical="center" shrinkToFit="1"/>
    </xf>
    <xf numFmtId="0" fontId="6" fillId="2" borderId="2" xfId="2" applyFont="1" applyFill="1" applyBorder="1" applyAlignment="1">
      <alignment horizontal="center" vertical="center" shrinkToFit="1"/>
    </xf>
    <xf numFmtId="0" fontId="6" fillId="2" borderId="14" xfId="2" applyFont="1" applyFill="1" applyBorder="1">
      <alignment vertical="center"/>
    </xf>
    <xf numFmtId="0" fontId="6" fillId="2" borderId="15" xfId="2" applyFont="1" applyFill="1" applyBorder="1">
      <alignment vertical="center"/>
    </xf>
    <xf numFmtId="0" fontId="6" fillId="2" borderId="21" xfId="2" applyFont="1" applyFill="1" applyBorder="1">
      <alignment vertical="center"/>
    </xf>
    <xf numFmtId="0" fontId="6" fillId="2" borderId="15" xfId="2" applyFont="1" applyFill="1" applyBorder="1" applyAlignment="1">
      <alignment vertical="center" shrinkToFit="1"/>
    </xf>
    <xf numFmtId="0" fontId="6" fillId="2" borderId="21" xfId="2" applyFont="1" applyFill="1" applyBorder="1" applyAlignment="1">
      <alignment vertical="center" shrinkToFit="1"/>
    </xf>
    <xf numFmtId="0" fontId="2" fillId="2" borderId="0" xfId="2" applyFont="1" applyFill="1" applyAlignment="1">
      <alignment vertical="center" shrinkToFit="1"/>
    </xf>
    <xf numFmtId="179" fontId="6" fillId="2" borderId="22" xfId="2" applyNumberFormat="1" applyFont="1" applyFill="1" applyBorder="1" applyAlignment="1">
      <alignment horizontal="center" vertical="center" shrinkToFit="1"/>
    </xf>
    <xf numFmtId="179" fontId="6" fillId="2" borderId="23" xfId="2" applyNumberFormat="1" applyFont="1" applyFill="1" applyBorder="1" applyAlignment="1">
      <alignment horizontal="center" vertical="center" shrinkToFit="1"/>
    </xf>
    <xf numFmtId="179" fontId="6" fillId="2" borderId="24" xfId="2" applyNumberFormat="1" applyFont="1" applyFill="1" applyBorder="1" applyAlignment="1">
      <alignment horizontal="center" vertical="center" shrinkToFit="1"/>
    </xf>
    <xf numFmtId="0" fontId="6" fillId="2" borderId="60" xfId="2" applyFont="1" applyFill="1" applyBorder="1" applyAlignment="1">
      <alignment horizontal="center" vertical="center" wrapText="1"/>
    </xf>
    <xf numFmtId="0" fontId="6" fillId="2" borderId="43" xfId="2" applyFont="1" applyFill="1" applyBorder="1" applyAlignment="1">
      <alignment horizontal="center" vertical="center" wrapText="1"/>
    </xf>
    <xf numFmtId="0" fontId="6" fillId="2" borderId="44" xfId="2" applyFont="1" applyFill="1" applyBorder="1" applyAlignment="1">
      <alignment horizontal="center" vertical="center" wrapText="1"/>
    </xf>
    <xf numFmtId="0" fontId="6" fillId="2" borderId="42" xfId="2" applyFont="1" applyFill="1" applyBorder="1" applyAlignment="1">
      <alignment horizontal="center" vertical="center" wrapText="1"/>
    </xf>
    <xf numFmtId="0" fontId="6" fillId="2" borderId="42" xfId="2" applyFont="1" applyFill="1" applyBorder="1" applyAlignment="1">
      <alignment horizontal="center" vertical="center" shrinkToFit="1"/>
    </xf>
    <xf numFmtId="0" fontId="6" fillId="2" borderId="17" xfId="2" applyFont="1" applyFill="1" applyBorder="1">
      <alignment vertical="center"/>
    </xf>
    <xf numFmtId="0" fontId="6" fillId="2" borderId="18" xfId="2" applyFont="1" applyFill="1" applyBorder="1">
      <alignment vertical="center"/>
    </xf>
    <xf numFmtId="0" fontId="6" fillId="2" borderId="16" xfId="2" applyFont="1" applyFill="1" applyBorder="1" applyAlignment="1">
      <alignment horizontal="center" vertical="center" shrinkToFit="1"/>
    </xf>
    <xf numFmtId="0" fontId="6" fillId="2" borderId="67" xfId="2" applyFont="1" applyFill="1" applyBorder="1" applyAlignment="1">
      <alignment horizontal="center" vertical="center" shrinkToFit="1"/>
    </xf>
    <xf numFmtId="0" fontId="6" fillId="2" borderId="68" xfId="2" applyFont="1" applyFill="1" applyBorder="1" applyAlignment="1">
      <alignment horizontal="center" vertical="center" shrinkToFit="1"/>
    </xf>
    <xf numFmtId="0" fontId="6" fillId="2" borderId="69" xfId="2" applyFont="1" applyFill="1" applyBorder="1" applyAlignment="1">
      <alignment horizontal="center" vertical="center" shrinkToFit="1"/>
    </xf>
    <xf numFmtId="0" fontId="6" fillId="2" borderId="70" xfId="2" applyFont="1" applyFill="1" applyBorder="1" applyAlignment="1">
      <alignment horizontal="center" vertical="center" shrinkToFit="1"/>
    </xf>
    <xf numFmtId="0" fontId="6" fillId="2" borderId="30" xfId="2" applyFont="1" applyFill="1" applyBorder="1" applyAlignment="1">
      <alignment horizontal="center" vertical="center" shrinkToFit="1"/>
    </xf>
    <xf numFmtId="0" fontId="6" fillId="2" borderId="11" xfId="2" applyFont="1" applyFill="1" applyBorder="1" applyAlignment="1">
      <alignment horizontal="center" vertical="center" shrinkToFit="1"/>
    </xf>
    <xf numFmtId="176" fontId="6" fillId="2" borderId="0" xfId="2" applyNumberFormat="1" applyFont="1" applyFill="1" applyAlignment="1">
      <alignment horizontal="center" vertical="center"/>
    </xf>
    <xf numFmtId="0" fontId="6" fillId="2" borderId="46" xfId="2" applyFont="1" applyFill="1" applyBorder="1" applyAlignment="1">
      <alignment horizontal="center" vertical="center"/>
    </xf>
    <xf numFmtId="0" fontId="6" fillId="2" borderId="47" xfId="2" applyFont="1" applyFill="1" applyBorder="1" applyAlignment="1">
      <alignment horizontal="center" vertical="center"/>
    </xf>
    <xf numFmtId="0" fontId="6" fillId="2" borderId="42" xfId="2" applyFont="1" applyFill="1" applyBorder="1" applyAlignment="1">
      <alignment horizontal="center" vertical="center"/>
    </xf>
    <xf numFmtId="0" fontId="6" fillId="2" borderId="49" xfId="2" applyFont="1" applyFill="1" applyBorder="1" applyAlignment="1">
      <alignment horizontal="center" vertical="center"/>
    </xf>
    <xf numFmtId="0" fontId="6" fillId="2" borderId="36" xfId="2" applyFont="1" applyFill="1" applyBorder="1" applyAlignment="1">
      <alignment horizontal="center" vertical="center"/>
    </xf>
    <xf numFmtId="178" fontId="6" fillId="2" borderId="0" xfId="2" applyNumberFormat="1" applyFont="1" applyFill="1" applyAlignment="1">
      <alignment horizontal="center" vertical="center"/>
    </xf>
    <xf numFmtId="0" fontId="6" fillId="2" borderId="0" xfId="2" applyFont="1" applyFill="1" applyAlignment="1">
      <alignment horizontal="center" vertical="center" shrinkToFit="1"/>
    </xf>
    <xf numFmtId="0" fontId="6" fillId="2" borderId="0" xfId="2" applyFont="1" applyFill="1" applyAlignment="1"/>
    <xf numFmtId="0" fontId="6" fillId="2" borderId="67" xfId="2" applyFont="1" applyFill="1" applyBorder="1" applyAlignment="1">
      <alignment horizontal="center" vertical="center"/>
    </xf>
    <xf numFmtId="0" fontId="6" fillId="2" borderId="68" xfId="2" applyFont="1" applyFill="1" applyBorder="1" applyAlignment="1">
      <alignment horizontal="center" vertical="center"/>
    </xf>
    <xf numFmtId="0" fontId="6" fillId="2" borderId="11" xfId="2" applyFont="1" applyFill="1" applyBorder="1" applyAlignment="1">
      <alignment horizontal="center" vertical="center"/>
    </xf>
    <xf numFmtId="0" fontId="6" fillId="2" borderId="70" xfId="2" applyFont="1" applyFill="1" applyBorder="1" applyAlignment="1">
      <alignment horizontal="center" vertical="center"/>
    </xf>
    <xf numFmtId="0" fontId="6" fillId="2" borderId="69" xfId="2" applyFont="1" applyFill="1" applyBorder="1" applyAlignment="1">
      <alignment horizontal="center" vertical="center"/>
    </xf>
    <xf numFmtId="178" fontId="6" fillId="2" borderId="18" xfId="2" applyNumberFormat="1" applyFont="1" applyFill="1" applyBorder="1" applyAlignment="1">
      <alignment horizontal="center" vertical="center" wrapText="1"/>
    </xf>
    <xf numFmtId="179" fontId="6" fillId="2" borderId="18" xfId="2" applyNumberFormat="1" applyFont="1" applyFill="1" applyBorder="1" applyAlignment="1">
      <alignment horizontal="center" vertical="center" wrapText="1"/>
    </xf>
    <xf numFmtId="38" fontId="6" fillId="2" borderId="0" xfId="1" applyFont="1" applyFill="1" applyBorder="1" applyAlignment="1">
      <alignment horizontal="center" vertical="center"/>
    </xf>
    <xf numFmtId="0" fontId="6" fillId="2" borderId="0" xfId="3" applyFont="1" applyFill="1" applyAlignment="1">
      <alignment horizontal="left" vertical="center"/>
    </xf>
    <xf numFmtId="0" fontId="14" fillId="2" borderId="29" xfId="2" applyFont="1" applyFill="1" applyBorder="1" applyAlignment="1">
      <alignment horizontal="center" vertical="center"/>
    </xf>
    <xf numFmtId="0" fontId="14" fillId="2" borderId="30" xfId="2" applyFont="1" applyFill="1" applyBorder="1" applyAlignment="1">
      <alignment horizontal="center" vertical="center"/>
    </xf>
    <xf numFmtId="0" fontId="14" fillId="2" borderId="3" xfId="2" applyFont="1" applyFill="1" applyBorder="1" applyAlignment="1">
      <alignment horizontal="center" vertical="center"/>
    </xf>
    <xf numFmtId="0" fontId="14" fillId="2" borderId="28" xfId="2" applyFont="1" applyFill="1" applyBorder="1" applyAlignment="1">
      <alignment horizontal="center" vertical="center"/>
    </xf>
    <xf numFmtId="0" fontId="14" fillId="2" borderId="1" xfId="2" applyFont="1" applyFill="1" applyBorder="1" applyAlignment="1">
      <alignment horizontal="center" vertical="center"/>
    </xf>
    <xf numFmtId="0" fontId="14" fillId="2" borderId="0" xfId="2" applyFont="1" applyFill="1">
      <alignment vertical="center"/>
    </xf>
    <xf numFmtId="0" fontId="16" fillId="0" borderId="0" xfId="2" applyFont="1" applyAlignment="1">
      <alignment horizontal="left" vertical="center"/>
    </xf>
    <xf numFmtId="0" fontId="17" fillId="0" borderId="0" xfId="2" applyFont="1" applyAlignment="1">
      <alignment vertical="center" textRotation="255" shrinkToFit="1"/>
    </xf>
    <xf numFmtId="0" fontId="18" fillId="0" borderId="0" xfId="2" applyFont="1" applyAlignment="1">
      <alignment horizontal="left" vertical="center"/>
    </xf>
    <xf numFmtId="0" fontId="19" fillId="0" borderId="0" xfId="2" applyFont="1" applyAlignment="1">
      <alignment horizontal="left" vertical="center"/>
    </xf>
    <xf numFmtId="0" fontId="19" fillId="0" borderId="0" xfId="2" applyFont="1">
      <alignment vertical="center"/>
    </xf>
    <xf numFmtId="0" fontId="20" fillId="0" borderId="0" xfId="7" applyFont="1">
      <alignment vertical="center"/>
    </xf>
    <xf numFmtId="0" fontId="19" fillId="0" borderId="0" xfId="2" applyFont="1" applyAlignment="1">
      <alignment horizontal="right" vertical="center"/>
    </xf>
    <xf numFmtId="0" fontId="17" fillId="0" borderId="0" xfId="2" applyFont="1">
      <alignment vertical="center"/>
    </xf>
    <xf numFmtId="0" fontId="19" fillId="0" borderId="0" xfId="2" applyFont="1" applyAlignment="1">
      <alignment horizontal="center" vertical="center"/>
    </xf>
    <xf numFmtId="0" fontId="22" fillId="0" borderId="0" xfId="7" applyFont="1">
      <alignment vertical="center"/>
    </xf>
    <xf numFmtId="0" fontId="23" fillId="0" borderId="0" xfId="7" applyFont="1">
      <alignment vertical="center"/>
    </xf>
    <xf numFmtId="0" fontId="23" fillId="0" borderId="0" xfId="7" applyFont="1" applyAlignment="1">
      <alignment horizontal="right" vertical="center"/>
    </xf>
    <xf numFmtId="0" fontId="23" fillId="7" borderId="3" xfId="7" applyFont="1" applyFill="1" applyBorder="1">
      <alignment vertical="center"/>
    </xf>
    <xf numFmtId="0" fontId="24" fillId="0" borderId="0" xfId="2" applyFont="1" applyAlignment="1">
      <alignment horizontal="center" vertical="center"/>
    </xf>
    <xf numFmtId="0" fontId="19" fillId="0" borderId="3" xfId="2" applyFont="1" applyBorder="1">
      <alignment vertical="center"/>
    </xf>
    <xf numFmtId="0" fontId="24" fillId="0" borderId="3" xfId="2" applyFont="1" applyBorder="1" applyAlignment="1">
      <alignment horizontal="center" vertical="center"/>
    </xf>
    <xf numFmtId="0" fontId="24" fillId="0" borderId="3" xfId="2" applyFont="1" applyBorder="1" applyAlignment="1">
      <alignment horizontal="center" vertical="center" wrapText="1"/>
    </xf>
    <xf numFmtId="180" fontId="24" fillId="0" borderId="3" xfId="2" applyNumberFormat="1" applyFont="1" applyBorder="1">
      <alignment vertical="center"/>
    </xf>
    <xf numFmtId="181" fontId="24" fillId="0" borderId="3" xfId="2" applyNumberFormat="1" applyFont="1" applyBorder="1">
      <alignment vertical="center"/>
    </xf>
    <xf numFmtId="0" fontId="24" fillId="4" borderId="3" xfId="2" applyFont="1" applyFill="1" applyBorder="1" applyAlignment="1">
      <alignment horizontal="left" vertical="center"/>
    </xf>
    <xf numFmtId="0" fontId="24" fillId="4" borderId="2" xfId="2" applyFont="1" applyFill="1" applyBorder="1" applyAlignment="1">
      <alignment horizontal="center" vertical="center"/>
    </xf>
    <xf numFmtId="0" fontId="24" fillId="6" borderId="3" xfId="2" applyFont="1" applyFill="1" applyBorder="1">
      <alignment vertical="center"/>
    </xf>
    <xf numFmtId="0" fontId="24" fillId="6" borderId="2" xfId="2" applyFont="1" applyFill="1" applyBorder="1">
      <alignment vertical="center"/>
    </xf>
    <xf numFmtId="0" fontId="24" fillId="5" borderId="3" xfId="2" applyFont="1" applyFill="1" applyBorder="1" applyAlignment="1">
      <alignment horizontal="right" vertical="center"/>
    </xf>
    <xf numFmtId="0" fontId="24" fillId="0" borderId="1" xfId="2" applyFont="1" applyBorder="1" applyAlignment="1">
      <alignment horizontal="right" vertical="center"/>
    </xf>
    <xf numFmtId="176" fontId="24" fillId="0" borderId="3" xfId="2" applyNumberFormat="1" applyFont="1" applyBorder="1" applyAlignment="1">
      <alignment horizontal="right" vertical="center"/>
    </xf>
    <xf numFmtId="0" fontId="24" fillId="0" borderId="3" xfId="2" applyFont="1" applyBorder="1" applyAlignment="1">
      <alignment horizontal="right" vertical="center"/>
    </xf>
    <xf numFmtId="0" fontId="24" fillId="5" borderId="30" xfId="2" applyFont="1" applyFill="1" applyBorder="1" applyAlignment="1">
      <alignment horizontal="right" vertical="center"/>
    </xf>
    <xf numFmtId="0" fontId="24" fillId="0" borderId="8" xfId="2" applyFont="1" applyBorder="1" applyAlignment="1">
      <alignment horizontal="right" vertical="center"/>
    </xf>
    <xf numFmtId="0" fontId="24" fillId="0" borderId="0" xfId="2" applyFont="1">
      <alignment vertical="center"/>
    </xf>
    <xf numFmtId="182" fontId="24" fillId="0" borderId="3" xfId="2" applyNumberFormat="1" applyFont="1" applyBorder="1" applyAlignment="1">
      <alignment horizontal="center" vertical="center"/>
    </xf>
    <xf numFmtId="0" fontId="11" fillId="0" borderId="0" xfId="7">
      <alignment vertical="center"/>
    </xf>
    <xf numFmtId="0" fontId="24" fillId="0" borderId="0" xfId="2" applyFont="1" applyAlignment="1">
      <alignment horizontal="left" vertical="center"/>
    </xf>
    <xf numFmtId="0" fontId="28" fillId="0" borderId="0" xfId="2" applyFont="1">
      <alignment vertical="center"/>
    </xf>
    <xf numFmtId="0" fontId="24" fillId="0" borderId="2" xfId="21" applyFont="1" applyBorder="1" applyAlignment="1">
      <alignment horizontal="center" vertical="center"/>
    </xf>
    <xf numFmtId="0" fontId="24" fillId="0" borderId="3" xfId="21" applyFont="1" applyBorder="1" applyAlignment="1">
      <alignment horizontal="center" vertical="center"/>
    </xf>
    <xf numFmtId="0" fontId="29" fillId="0" borderId="0" xfId="21" applyFont="1" applyAlignment="1">
      <alignment horizontal="center" vertical="center"/>
    </xf>
    <xf numFmtId="0" fontId="19" fillId="0" borderId="0" xfId="21" applyFont="1" applyAlignment="1">
      <alignment horizontal="center" vertical="center"/>
    </xf>
    <xf numFmtId="0" fontId="30" fillId="0" borderId="0" xfId="2" applyFont="1" applyAlignment="1">
      <alignment horizontal="center" vertical="center"/>
    </xf>
    <xf numFmtId="0" fontId="30" fillId="0" borderId="0" xfId="21" applyFont="1" applyAlignment="1">
      <alignment horizontal="center" vertical="center"/>
    </xf>
    <xf numFmtId="0" fontId="30" fillId="0" borderId="0" xfId="2" applyFont="1">
      <alignment vertical="center"/>
    </xf>
    <xf numFmtId="0" fontId="29" fillId="0" borderId="0" xfId="2" applyFont="1">
      <alignment vertical="center"/>
    </xf>
    <xf numFmtId="0" fontId="29" fillId="0" borderId="0" xfId="2" applyFont="1" applyAlignment="1">
      <alignment horizontal="center" vertical="center"/>
    </xf>
    <xf numFmtId="0" fontId="24" fillId="0" borderId="0" xfId="2" applyFont="1" applyAlignment="1">
      <alignment vertical="center" textRotation="255" shrinkToFit="1"/>
    </xf>
    <xf numFmtId="0" fontId="24" fillId="0" borderId="3" xfId="2" applyFont="1" applyBorder="1" applyAlignment="1">
      <alignment vertical="center" textRotation="255" shrinkToFit="1"/>
    </xf>
    <xf numFmtId="0" fontId="1" fillId="0" borderId="0" xfId="4">
      <alignment vertical="center"/>
    </xf>
    <xf numFmtId="0" fontId="34" fillId="0" borderId="0" xfId="4" applyFont="1" applyAlignment="1">
      <alignment horizontal="center" vertical="center"/>
    </xf>
    <xf numFmtId="0" fontId="1" fillId="0" borderId="76" xfId="4" applyBorder="1">
      <alignment vertical="center"/>
    </xf>
    <xf numFmtId="0" fontId="1" fillId="0" borderId="12" xfId="4" applyBorder="1">
      <alignment vertical="center"/>
    </xf>
    <xf numFmtId="0" fontId="1" fillId="0" borderId="75" xfId="4" applyBorder="1">
      <alignment vertical="center"/>
    </xf>
    <xf numFmtId="0" fontId="1" fillId="0" borderId="77" xfId="4" applyBorder="1">
      <alignment vertical="center"/>
    </xf>
    <xf numFmtId="0" fontId="1" fillId="0" borderId="78" xfId="4" applyBorder="1">
      <alignment vertical="center"/>
    </xf>
    <xf numFmtId="0" fontId="1" fillId="0" borderId="66" xfId="4" applyBorder="1">
      <alignment vertical="center"/>
    </xf>
    <xf numFmtId="0" fontId="1" fillId="0" borderId="18" xfId="4" applyBorder="1">
      <alignment vertical="center"/>
    </xf>
    <xf numFmtId="0" fontId="1" fillId="0" borderId="17" xfId="4" applyBorder="1">
      <alignment vertical="center"/>
    </xf>
    <xf numFmtId="0" fontId="1" fillId="0" borderId="13" xfId="4" applyBorder="1">
      <alignment vertical="center"/>
    </xf>
    <xf numFmtId="0" fontId="1" fillId="0" borderId="11" xfId="4" applyBorder="1">
      <alignment vertical="center"/>
    </xf>
    <xf numFmtId="0" fontId="1" fillId="0" borderId="10" xfId="4" applyBorder="1" applyAlignment="1">
      <alignment horizontal="center" vertical="center"/>
    </xf>
    <xf numFmtId="0" fontId="1" fillId="0" borderId="0" xfId="4" applyAlignment="1">
      <alignment horizontal="center" vertical="center"/>
    </xf>
    <xf numFmtId="0" fontId="1" fillId="0" borderId="9" xfId="4" applyBorder="1" applyAlignment="1">
      <alignment horizontal="center" vertical="center"/>
    </xf>
    <xf numFmtId="0" fontId="1" fillId="0" borderId="7" xfId="4" applyBorder="1">
      <alignment vertical="center"/>
    </xf>
    <xf numFmtId="0" fontId="1" fillId="0" borderId="6" xfId="4" applyBorder="1">
      <alignment vertical="center"/>
    </xf>
    <xf numFmtId="0" fontId="1" fillId="0" borderId="5" xfId="4" applyBorder="1">
      <alignment vertical="center"/>
    </xf>
    <xf numFmtId="0" fontId="4" fillId="2" borderId="0" xfId="2" applyFont="1" applyFill="1" applyAlignment="1">
      <alignment vertical="center" wrapText="1"/>
    </xf>
    <xf numFmtId="0" fontId="4" fillId="2" borderId="0" xfId="2" applyFont="1" applyFill="1" applyAlignment="1">
      <alignment horizontal="left" vertical="center"/>
    </xf>
    <xf numFmtId="0" fontId="4" fillId="2" borderId="0" xfId="2" applyFont="1" applyFill="1">
      <alignment vertical="center"/>
    </xf>
    <xf numFmtId="0" fontId="4" fillId="2" borderId="0" xfId="2" applyFont="1" applyFill="1" applyAlignment="1">
      <alignment horizontal="left" vertical="center" wrapText="1"/>
    </xf>
    <xf numFmtId="0" fontId="6" fillId="2" borderId="3" xfId="3" applyFont="1" applyFill="1" applyBorder="1" applyAlignment="1">
      <alignment horizontal="center" vertical="center"/>
    </xf>
    <xf numFmtId="0" fontId="6" fillId="2" borderId="3" xfId="2" applyFont="1" applyFill="1" applyBorder="1" applyAlignment="1">
      <alignment horizontal="center" vertical="center"/>
    </xf>
    <xf numFmtId="0" fontId="6" fillId="2" borderId="2" xfId="2" applyFont="1" applyFill="1" applyBorder="1" applyAlignment="1">
      <alignment horizontal="center" vertical="center"/>
    </xf>
    <xf numFmtId="0" fontId="6" fillId="2" borderId="8" xfId="3" applyFont="1" applyFill="1" applyBorder="1" applyAlignment="1">
      <alignment horizontal="center" vertical="center"/>
    </xf>
    <xf numFmtId="3" fontId="6" fillId="2" borderId="3" xfId="2" applyNumberFormat="1" applyFont="1" applyFill="1" applyBorder="1" applyAlignment="1">
      <alignment horizontal="center" vertical="center"/>
    </xf>
    <xf numFmtId="3" fontId="6" fillId="2" borderId="2" xfId="2" applyNumberFormat="1" applyFont="1" applyFill="1" applyBorder="1" applyAlignment="1">
      <alignment horizontal="center" vertical="center"/>
    </xf>
    <xf numFmtId="177" fontId="6" fillId="2" borderId="3" xfId="2" applyNumberFormat="1" applyFont="1" applyFill="1" applyBorder="1" applyAlignment="1">
      <alignment horizontal="center" vertical="center"/>
    </xf>
    <xf numFmtId="0" fontId="6" fillId="2" borderId="4" xfId="3" applyFont="1" applyFill="1" applyBorder="1" applyAlignment="1">
      <alignment horizontal="center" vertical="center"/>
    </xf>
    <xf numFmtId="0" fontId="6" fillId="2" borderId="1" xfId="3" applyFont="1" applyFill="1" applyBorder="1" applyAlignment="1">
      <alignment horizontal="center" vertical="center"/>
    </xf>
    <xf numFmtId="38" fontId="6" fillId="2" borderId="15" xfId="1" applyFont="1" applyFill="1" applyBorder="1" applyAlignment="1">
      <alignment horizontal="center" vertical="center"/>
    </xf>
    <xf numFmtId="38" fontId="6" fillId="2" borderId="21" xfId="1" applyFont="1" applyFill="1" applyBorder="1" applyAlignment="1">
      <alignment horizontal="center" vertical="center"/>
    </xf>
    <xf numFmtId="176" fontId="6" fillId="2" borderId="19" xfId="2" applyNumberFormat="1" applyFont="1" applyFill="1" applyBorder="1" applyAlignment="1">
      <alignment horizontal="center" vertical="center"/>
    </xf>
    <xf numFmtId="176" fontId="6" fillId="2" borderId="18" xfId="2" applyNumberFormat="1" applyFont="1" applyFill="1" applyBorder="1" applyAlignment="1">
      <alignment horizontal="center" vertical="center"/>
    </xf>
    <xf numFmtId="176" fontId="6" fillId="2" borderId="20" xfId="2" applyNumberFormat="1" applyFont="1" applyFill="1" applyBorder="1" applyAlignment="1">
      <alignment horizontal="center" vertical="center"/>
    </xf>
    <xf numFmtId="176" fontId="6" fillId="2" borderId="17" xfId="2" applyNumberFormat="1" applyFont="1" applyFill="1" applyBorder="1" applyAlignment="1">
      <alignment horizontal="center" vertical="center"/>
    </xf>
    <xf numFmtId="0" fontId="6" fillId="2" borderId="16" xfId="2" applyFont="1" applyFill="1" applyBorder="1" applyAlignment="1">
      <alignment horizontal="center" vertical="center"/>
    </xf>
    <xf numFmtId="0" fontId="6" fillId="2" borderId="15" xfId="2" applyFont="1" applyFill="1" applyBorder="1" applyAlignment="1">
      <alignment horizontal="center" vertical="center"/>
    </xf>
    <xf numFmtId="0" fontId="6" fillId="2" borderId="18" xfId="2" applyFont="1" applyFill="1" applyBorder="1" applyAlignment="1">
      <alignment horizontal="center" vertical="center"/>
    </xf>
    <xf numFmtId="0" fontId="6" fillId="2" borderId="17" xfId="2" applyFont="1" applyFill="1" applyBorder="1" applyAlignment="1">
      <alignment horizontal="center" vertical="center"/>
    </xf>
    <xf numFmtId="0" fontId="6" fillId="2" borderId="14" xfId="2" applyFont="1" applyFill="1" applyBorder="1" applyAlignment="1">
      <alignment horizontal="center" vertical="center"/>
    </xf>
    <xf numFmtId="0" fontId="6" fillId="2" borderId="4" xfId="2" applyFont="1" applyFill="1" applyBorder="1" applyAlignment="1">
      <alignment horizontal="center" vertical="center"/>
    </xf>
    <xf numFmtId="0" fontId="6" fillId="2" borderId="3" xfId="3" applyFont="1" applyFill="1" applyBorder="1" applyAlignment="1">
      <alignment horizontal="center" vertical="center" wrapText="1"/>
    </xf>
    <xf numFmtId="0" fontId="6" fillId="2" borderId="2" xfId="3" applyFont="1" applyFill="1" applyBorder="1" applyAlignment="1">
      <alignment horizontal="center" vertical="center"/>
    </xf>
    <xf numFmtId="0" fontId="6" fillId="2" borderId="13" xfId="2" applyFont="1" applyFill="1" applyBorder="1" applyAlignment="1">
      <alignment horizontal="center" vertical="center" wrapText="1"/>
    </xf>
    <xf numFmtId="0" fontId="6" fillId="2" borderId="12" xfId="2" applyFont="1" applyFill="1" applyBorder="1" applyAlignment="1">
      <alignment horizontal="center" vertical="center"/>
    </xf>
    <xf numFmtId="0" fontId="6" fillId="2" borderId="11" xfId="2" applyFont="1" applyFill="1" applyBorder="1" applyAlignment="1">
      <alignment horizontal="center" vertical="center"/>
    </xf>
    <xf numFmtId="0" fontId="6" fillId="2" borderId="10" xfId="2" applyFont="1" applyFill="1" applyBorder="1" applyAlignment="1">
      <alignment horizontal="center" vertical="center"/>
    </xf>
    <xf numFmtId="0" fontId="6" fillId="2" borderId="0" xfId="2" applyFont="1" applyFill="1" applyAlignment="1">
      <alignment horizontal="center" vertical="center"/>
    </xf>
    <xf numFmtId="0" fontId="6" fillId="2" borderId="9" xfId="2" applyFont="1" applyFill="1" applyBorder="1" applyAlignment="1">
      <alignment horizontal="center" vertical="center"/>
    </xf>
    <xf numFmtId="0" fontId="6" fillId="2" borderId="7" xfId="2" applyFont="1" applyFill="1" applyBorder="1" applyAlignment="1">
      <alignment horizontal="center" vertical="center"/>
    </xf>
    <xf numFmtId="0" fontId="6" fillId="2" borderId="6" xfId="2" applyFont="1" applyFill="1" applyBorder="1" applyAlignment="1">
      <alignment horizontal="center" vertical="center"/>
    </xf>
    <xf numFmtId="0" fontId="6" fillId="2" borderId="5" xfId="2" applyFont="1" applyFill="1" applyBorder="1" applyAlignment="1">
      <alignment horizontal="center" vertical="center"/>
    </xf>
    <xf numFmtId="0" fontId="6" fillId="2" borderId="2" xfId="3" applyFont="1" applyFill="1" applyBorder="1" applyAlignment="1">
      <alignment horizontal="left" vertical="center"/>
    </xf>
    <xf numFmtId="0" fontId="6" fillId="2" borderId="4" xfId="3" applyFont="1" applyFill="1" applyBorder="1" applyAlignment="1">
      <alignment horizontal="left" vertical="center"/>
    </xf>
    <xf numFmtId="0" fontId="6" fillId="2" borderId="1" xfId="3" applyFont="1" applyFill="1" applyBorder="1" applyAlignment="1">
      <alignment horizontal="left" vertical="center"/>
    </xf>
    <xf numFmtId="0" fontId="6" fillId="2" borderId="1" xfId="2" applyFont="1" applyFill="1" applyBorder="1" applyAlignment="1">
      <alignment horizontal="center" vertical="center"/>
    </xf>
    <xf numFmtId="176" fontId="6" fillId="2" borderId="2" xfId="2" applyNumberFormat="1" applyFont="1" applyFill="1" applyBorder="1" applyAlignment="1">
      <alignment horizontal="center" vertical="center"/>
    </xf>
    <xf numFmtId="176" fontId="6" fillId="2" borderId="4" xfId="2" applyNumberFormat="1" applyFont="1" applyFill="1" applyBorder="1" applyAlignment="1">
      <alignment horizontal="center" vertical="center"/>
    </xf>
    <xf numFmtId="176" fontId="6" fillId="2" borderId="1" xfId="2" applyNumberFormat="1" applyFont="1" applyFill="1" applyBorder="1" applyAlignment="1">
      <alignment horizontal="center" vertical="center"/>
    </xf>
    <xf numFmtId="176" fontId="6" fillId="2" borderId="27" xfId="2" applyNumberFormat="1" applyFont="1" applyFill="1" applyBorder="1" applyAlignment="1">
      <alignment horizontal="center" vertical="center"/>
    </xf>
    <xf numFmtId="176" fontId="6" fillId="2" borderId="26" xfId="2" applyNumberFormat="1" applyFont="1" applyFill="1" applyBorder="1" applyAlignment="1">
      <alignment horizontal="center" vertical="center"/>
    </xf>
    <xf numFmtId="176" fontId="6" fillId="2" borderId="25" xfId="2" applyNumberFormat="1" applyFont="1" applyFill="1" applyBorder="1" applyAlignment="1">
      <alignment horizontal="center" vertical="center"/>
    </xf>
    <xf numFmtId="0" fontId="6" fillId="2" borderId="29" xfId="2" applyFont="1" applyFill="1" applyBorder="1" applyAlignment="1">
      <alignment horizontal="center" vertical="center"/>
    </xf>
    <xf numFmtId="0" fontId="6" fillId="2" borderId="3" xfId="2" applyFont="1" applyFill="1" applyBorder="1" applyAlignment="1">
      <alignment horizontal="center" vertical="center" shrinkToFit="1"/>
    </xf>
    <xf numFmtId="0" fontId="6" fillId="2" borderId="31" xfId="2" applyFont="1" applyFill="1" applyBorder="1" applyAlignment="1">
      <alignment horizontal="center" vertical="center"/>
    </xf>
    <xf numFmtId="0" fontId="6" fillId="2" borderId="30" xfId="2" applyFont="1" applyFill="1" applyBorder="1" applyAlignment="1">
      <alignment horizontal="center" vertical="center"/>
    </xf>
    <xf numFmtId="176" fontId="6" fillId="2" borderId="35" xfId="2" applyNumberFormat="1" applyFont="1" applyFill="1" applyBorder="1" applyAlignment="1">
      <alignment horizontal="center" vertical="center"/>
    </xf>
    <xf numFmtId="176" fontId="6" fillId="2" borderId="34" xfId="2" applyNumberFormat="1" applyFont="1" applyFill="1" applyBorder="1" applyAlignment="1">
      <alignment horizontal="center" vertical="center"/>
    </xf>
    <xf numFmtId="176" fontId="6" fillId="2" borderId="33" xfId="2" applyNumberFormat="1" applyFont="1" applyFill="1" applyBorder="1" applyAlignment="1">
      <alignment horizontal="center" vertical="center"/>
    </xf>
    <xf numFmtId="0" fontId="14" fillId="2" borderId="32" xfId="2" applyFont="1" applyFill="1" applyBorder="1" applyAlignment="1">
      <alignment horizontal="center" vertical="center" wrapText="1" shrinkToFit="1"/>
    </xf>
    <xf numFmtId="0" fontId="14" fillId="2" borderId="4" xfId="2" applyFont="1" applyFill="1" applyBorder="1" applyAlignment="1">
      <alignment horizontal="center" vertical="center" shrinkToFit="1"/>
    </xf>
    <xf numFmtId="0" fontId="14" fillId="2" borderId="1" xfId="2" applyFont="1" applyFill="1" applyBorder="1" applyAlignment="1">
      <alignment horizontal="center" vertical="center" shrinkToFit="1"/>
    </xf>
    <xf numFmtId="0" fontId="14" fillId="2" borderId="3" xfId="2" applyFont="1" applyFill="1" applyBorder="1" applyAlignment="1">
      <alignment horizontal="center" vertical="center" shrinkToFit="1"/>
    </xf>
    <xf numFmtId="0" fontId="14" fillId="2" borderId="3" xfId="2" applyFont="1" applyFill="1" applyBorder="1" applyAlignment="1">
      <alignment horizontal="center" vertical="center"/>
    </xf>
    <xf numFmtId="0" fontId="14" fillId="2" borderId="2" xfId="2" applyFont="1" applyFill="1" applyBorder="1" applyAlignment="1">
      <alignment horizontal="center" vertical="center"/>
    </xf>
    <xf numFmtId="0" fontId="14" fillId="2" borderId="4" xfId="2" applyFont="1" applyFill="1" applyBorder="1" applyAlignment="1">
      <alignment horizontal="center" vertical="center"/>
    </xf>
    <xf numFmtId="0" fontId="14" fillId="2" borderId="1" xfId="2" applyFont="1" applyFill="1" applyBorder="1" applyAlignment="1">
      <alignment horizontal="center" vertical="center"/>
    </xf>
    <xf numFmtId="176" fontId="14" fillId="2" borderId="2" xfId="2" applyNumberFormat="1" applyFont="1" applyFill="1" applyBorder="1" applyAlignment="1">
      <alignment horizontal="center" vertical="center"/>
    </xf>
    <xf numFmtId="176" fontId="14" fillId="2" borderId="4" xfId="2" applyNumberFormat="1" applyFont="1" applyFill="1" applyBorder="1" applyAlignment="1">
      <alignment horizontal="center" vertical="center"/>
    </xf>
    <xf numFmtId="176" fontId="14" fillId="2" borderId="1" xfId="2" applyNumberFormat="1" applyFont="1" applyFill="1" applyBorder="1" applyAlignment="1">
      <alignment horizontal="center" vertical="center"/>
    </xf>
    <xf numFmtId="176" fontId="14" fillId="2" borderId="27" xfId="2" applyNumberFormat="1" applyFont="1" applyFill="1" applyBorder="1" applyAlignment="1">
      <alignment horizontal="center" vertical="center"/>
    </xf>
    <xf numFmtId="176" fontId="14" fillId="2" borderId="26" xfId="2" applyNumberFormat="1" applyFont="1" applyFill="1" applyBorder="1" applyAlignment="1">
      <alignment horizontal="center" vertical="center"/>
    </xf>
    <xf numFmtId="176" fontId="14" fillId="2" borderId="25" xfId="2" applyNumberFormat="1" applyFont="1" applyFill="1" applyBorder="1" applyAlignment="1">
      <alignment horizontal="center" vertical="center"/>
    </xf>
    <xf numFmtId="0" fontId="6" fillId="2" borderId="37" xfId="2" applyFont="1" applyFill="1" applyBorder="1" applyAlignment="1">
      <alignment horizontal="center" vertical="center"/>
    </xf>
    <xf numFmtId="0" fontId="6" fillId="2" borderId="36" xfId="2" applyFont="1" applyFill="1" applyBorder="1" applyAlignment="1">
      <alignment horizontal="center" vertical="center"/>
    </xf>
    <xf numFmtId="176" fontId="6" fillId="2" borderId="38" xfId="2" applyNumberFormat="1" applyFont="1" applyFill="1" applyBorder="1" applyAlignment="1">
      <alignment horizontal="center" vertical="center"/>
    </xf>
    <xf numFmtId="176" fontId="6" fillId="2" borderId="37" xfId="2" applyNumberFormat="1" applyFont="1" applyFill="1" applyBorder="1" applyAlignment="1">
      <alignment horizontal="center" vertical="center"/>
    </xf>
    <xf numFmtId="176" fontId="6" fillId="2" borderId="36" xfId="2" applyNumberFormat="1" applyFont="1" applyFill="1" applyBorder="1" applyAlignment="1">
      <alignment horizontal="center" vertical="center"/>
    </xf>
    <xf numFmtId="0" fontId="6" fillId="2" borderId="32" xfId="2" applyFont="1" applyFill="1" applyBorder="1" applyAlignment="1">
      <alignment horizontal="center" vertical="center" shrinkToFit="1"/>
    </xf>
    <xf numFmtId="0" fontId="6" fillId="2" borderId="4" xfId="2" applyFont="1" applyFill="1" applyBorder="1" applyAlignment="1">
      <alignment horizontal="center" vertical="center" shrinkToFit="1"/>
    </xf>
    <xf numFmtId="0" fontId="6" fillId="2" borderId="1" xfId="2" applyFont="1" applyFill="1" applyBorder="1" applyAlignment="1">
      <alignment horizontal="center" vertical="center" shrinkToFit="1"/>
    </xf>
    <xf numFmtId="0" fontId="6" fillId="2" borderId="40" xfId="2" applyFont="1" applyFill="1" applyBorder="1" applyAlignment="1">
      <alignment horizontal="center" vertical="center" shrinkToFit="1"/>
    </xf>
    <xf numFmtId="0" fontId="6" fillId="2" borderId="40" xfId="2" applyFont="1" applyFill="1" applyBorder="1" applyAlignment="1">
      <alignment horizontal="center" vertical="center"/>
    </xf>
    <xf numFmtId="0" fontId="6" fillId="2" borderId="38" xfId="2" applyFont="1" applyFill="1" applyBorder="1" applyAlignment="1">
      <alignment horizontal="center" vertical="center"/>
    </xf>
    <xf numFmtId="0" fontId="6" fillId="2" borderId="18" xfId="2" applyFont="1" applyFill="1" applyBorder="1" applyAlignment="1">
      <alignment horizontal="center" vertical="center" shrinkToFit="1"/>
    </xf>
    <xf numFmtId="0" fontId="6" fillId="2" borderId="41" xfId="2" applyFont="1" applyFill="1" applyBorder="1" applyAlignment="1">
      <alignment horizontal="center" vertical="center"/>
    </xf>
    <xf numFmtId="0" fontId="6" fillId="2" borderId="40" xfId="2" applyFont="1" applyFill="1" applyBorder="1" applyAlignment="1">
      <alignment horizontal="center" vertical="center" wrapText="1"/>
    </xf>
    <xf numFmtId="0" fontId="6" fillId="2" borderId="3" xfId="2" applyFont="1" applyFill="1" applyBorder="1" applyAlignment="1">
      <alignment horizontal="center" vertical="center" wrapText="1"/>
    </xf>
    <xf numFmtId="0" fontId="6" fillId="2" borderId="52" xfId="2" applyFont="1" applyFill="1" applyBorder="1" applyAlignment="1">
      <alignment horizontal="center" vertical="center"/>
    </xf>
    <xf numFmtId="0" fontId="6" fillId="2" borderId="51" xfId="2" applyFont="1" applyFill="1" applyBorder="1" applyAlignment="1">
      <alignment horizontal="center" vertical="center"/>
    </xf>
    <xf numFmtId="0" fontId="6" fillId="2" borderId="39" xfId="2" applyFont="1" applyFill="1" applyBorder="1" applyAlignment="1">
      <alignment horizontal="center" vertical="center"/>
    </xf>
    <xf numFmtId="0" fontId="6" fillId="2" borderId="36"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39" xfId="2" applyFont="1" applyFill="1" applyBorder="1" applyAlignment="1">
      <alignment horizontal="center" vertical="center" wrapText="1"/>
    </xf>
    <xf numFmtId="0" fontId="6" fillId="2" borderId="28" xfId="2" applyFont="1" applyFill="1" applyBorder="1" applyAlignment="1">
      <alignment horizontal="center" vertical="center" wrapText="1"/>
    </xf>
    <xf numFmtId="0" fontId="6" fillId="2" borderId="49" xfId="2" applyFont="1" applyFill="1" applyBorder="1" applyAlignment="1">
      <alignment horizontal="center" vertical="center"/>
    </xf>
    <xf numFmtId="0" fontId="6" fillId="2" borderId="47" xfId="2" applyFont="1" applyFill="1" applyBorder="1" applyAlignment="1">
      <alignment horizontal="center" vertical="center"/>
    </xf>
    <xf numFmtId="0" fontId="6" fillId="2" borderId="45" xfId="2" applyFont="1" applyFill="1" applyBorder="1" applyAlignment="1">
      <alignment horizontal="center" vertical="center"/>
    </xf>
    <xf numFmtId="0" fontId="6" fillId="2" borderId="43" xfId="2" applyFont="1" applyFill="1" applyBorder="1" applyAlignment="1">
      <alignment horizontal="center" vertical="center"/>
    </xf>
    <xf numFmtId="0" fontId="6" fillId="2" borderId="42" xfId="2" applyFont="1" applyFill="1" applyBorder="1" applyAlignment="1">
      <alignment horizontal="center" vertical="center"/>
    </xf>
    <xf numFmtId="0" fontId="6" fillId="2" borderId="48" xfId="2" applyFont="1" applyFill="1" applyBorder="1" applyAlignment="1">
      <alignment horizontal="center" vertical="center"/>
    </xf>
    <xf numFmtId="0" fontId="6" fillId="2" borderId="19" xfId="2" applyFont="1" applyFill="1" applyBorder="1" applyAlignment="1">
      <alignment horizontal="center" vertical="center"/>
    </xf>
    <xf numFmtId="176" fontId="6" fillId="2" borderId="44" xfId="2" applyNumberFormat="1" applyFont="1" applyFill="1" applyBorder="1" applyAlignment="1">
      <alignment horizontal="center" vertical="center"/>
    </xf>
    <xf numFmtId="176" fontId="6" fillId="2" borderId="43" xfId="2" applyNumberFormat="1" applyFont="1" applyFill="1" applyBorder="1" applyAlignment="1">
      <alignment horizontal="center" vertical="center"/>
    </xf>
    <xf numFmtId="176" fontId="6" fillId="2" borderId="42" xfId="2" applyNumberFormat="1" applyFont="1" applyFill="1" applyBorder="1" applyAlignment="1">
      <alignment horizontal="center" vertical="center"/>
    </xf>
    <xf numFmtId="0" fontId="7" fillId="2" borderId="0" xfId="2" applyFont="1" applyFill="1" applyAlignment="1">
      <alignment horizontal="center" vertical="center"/>
    </xf>
    <xf numFmtId="0" fontId="6" fillId="2" borderId="56" xfId="2" applyFont="1" applyFill="1" applyBorder="1" applyAlignment="1">
      <alignment horizontal="center" vertical="center"/>
    </xf>
    <xf numFmtId="0" fontId="6" fillId="2" borderId="55" xfId="2" applyFont="1" applyFill="1" applyBorder="1" applyAlignment="1">
      <alignment horizontal="center" vertical="center"/>
    </xf>
    <xf numFmtId="0" fontId="6" fillId="2" borderId="24" xfId="2" applyFont="1" applyFill="1" applyBorder="1" applyAlignment="1">
      <alignment horizontal="center" vertical="center"/>
    </xf>
    <xf numFmtId="0" fontId="6" fillId="2" borderId="23" xfId="2" applyFont="1" applyFill="1" applyBorder="1" applyAlignment="1">
      <alignment horizontal="center" vertical="center"/>
    </xf>
    <xf numFmtId="0" fontId="6" fillId="2" borderId="54" xfId="2" applyFont="1" applyFill="1" applyBorder="1" applyAlignment="1">
      <alignment horizontal="center" vertical="center"/>
    </xf>
    <xf numFmtId="0" fontId="4" fillId="2" borderId="16" xfId="2" applyFont="1" applyFill="1" applyBorder="1" applyAlignment="1">
      <alignment horizontal="center" vertical="center"/>
    </xf>
    <xf numFmtId="0" fontId="4" fillId="2" borderId="15" xfId="2" applyFont="1" applyFill="1" applyBorder="1" applyAlignment="1">
      <alignment horizontal="center" vertical="center"/>
    </xf>
    <xf numFmtId="0" fontId="4" fillId="2" borderId="21" xfId="2" applyFont="1" applyFill="1" applyBorder="1" applyAlignment="1">
      <alignment horizontal="center" vertical="center"/>
    </xf>
    <xf numFmtId="0" fontId="6" fillId="2" borderId="53" xfId="2" applyFont="1" applyFill="1" applyBorder="1" applyAlignment="1">
      <alignment horizontal="center" vertical="center"/>
    </xf>
    <xf numFmtId="0" fontId="6" fillId="2" borderId="15" xfId="2" applyFont="1" applyFill="1" applyBorder="1" applyAlignment="1">
      <alignment horizontal="center" vertical="center" shrinkToFit="1"/>
    </xf>
    <xf numFmtId="0" fontId="6" fillId="2" borderId="53" xfId="2" applyFont="1" applyFill="1" applyBorder="1" applyAlignment="1">
      <alignment horizontal="right" vertical="center"/>
    </xf>
    <xf numFmtId="0" fontId="6" fillId="2" borderId="15" xfId="2" applyFont="1" applyFill="1" applyBorder="1" applyAlignment="1">
      <alignment horizontal="right" vertical="center"/>
    </xf>
    <xf numFmtId="177" fontId="6" fillId="2" borderId="15" xfId="2" applyNumberFormat="1" applyFont="1" applyFill="1" applyBorder="1">
      <alignment vertical="center"/>
    </xf>
    <xf numFmtId="0" fontId="6" fillId="2" borderId="21" xfId="2" applyFont="1" applyFill="1" applyBorder="1" applyAlignment="1">
      <alignment horizontal="center" vertical="center"/>
    </xf>
    <xf numFmtId="176" fontId="6" fillId="2" borderId="53" xfId="2" applyNumberFormat="1" applyFont="1" applyFill="1" applyBorder="1" applyAlignment="1">
      <alignment horizontal="center" vertical="center"/>
    </xf>
    <xf numFmtId="176" fontId="6" fillId="2" borderId="15" xfId="2" applyNumberFormat="1" applyFont="1" applyFill="1" applyBorder="1" applyAlignment="1">
      <alignment horizontal="center" vertical="center"/>
    </xf>
    <xf numFmtId="176" fontId="6" fillId="2" borderId="14" xfId="2" applyNumberFormat="1" applyFont="1" applyFill="1" applyBorder="1" applyAlignment="1">
      <alignment horizontal="center" vertical="center"/>
    </xf>
    <xf numFmtId="0" fontId="15" fillId="2" borderId="0" xfId="2" applyFont="1" applyFill="1" applyAlignment="1">
      <alignment vertical="center" wrapText="1"/>
    </xf>
    <xf numFmtId="0" fontId="15" fillId="2" borderId="0" xfId="2" applyFont="1" applyFill="1" applyAlignment="1">
      <alignment horizontal="left" vertical="center"/>
    </xf>
    <xf numFmtId="0" fontId="6" fillId="2" borderId="3" xfId="3" applyFont="1" applyFill="1" applyBorder="1" applyAlignment="1">
      <alignment horizontal="left" vertical="center"/>
    </xf>
    <xf numFmtId="0" fontId="6" fillId="0" borderId="3" xfId="3" applyFont="1" applyBorder="1" applyAlignment="1">
      <alignment horizontal="center" vertical="center" wrapText="1"/>
    </xf>
    <xf numFmtId="179" fontId="6" fillId="2" borderId="15" xfId="1" applyNumberFormat="1" applyFont="1" applyFill="1" applyBorder="1" applyAlignment="1">
      <alignment horizontal="center" vertical="center"/>
    </xf>
    <xf numFmtId="179" fontId="6" fillId="2" borderId="21" xfId="1" applyNumberFormat="1" applyFont="1" applyFill="1" applyBorder="1" applyAlignment="1">
      <alignment horizontal="center" vertical="center"/>
    </xf>
    <xf numFmtId="178" fontId="6" fillId="2" borderId="53" xfId="2" applyNumberFormat="1" applyFont="1" applyFill="1" applyBorder="1" applyAlignment="1">
      <alignment horizontal="center" vertical="center"/>
    </xf>
    <xf numFmtId="178" fontId="6" fillId="2" borderId="15" xfId="2" applyNumberFormat="1" applyFont="1" applyFill="1" applyBorder="1" applyAlignment="1">
      <alignment horizontal="center" vertical="center"/>
    </xf>
    <xf numFmtId="178" fontId="6" fillId="2" borderId="21" xfId="2" applyNumberFormat="1" applyFont="1" applyFill="1" applyBorder="1" applyAlignment="1">
      <alignment horizontal="center" vertical="center"/>
    </xf>
    <xf numFmtId="0" fontId="6" fillId="0" borderId="2" xfId="3" applyFont="1" applyBorder="1" applyAlignment="1">
      <alignment horizontal="center" vertical="center"/>
    </xf>
    <xf numFmtId="0" fontId="6" fillId="0" borderId="4" xfId="3" applyFont="1" applyBorder="1" applyAlignment="1">
      <alignment horizontal="center" vertical="center"/>
    </xf>
    <xf numFmtId="0" fontId="6" fillId="0" borderId="1" xfId="3" applyFont="1" applyBorder="1" applyAlignment="1">
      <alignment horizontal="center" vertical="center"/>
    </xf>
    <xf numFmtId="0" fontId="6" fillId="0" borderId="3" xfId="3" applyFont="1" applyBorder="1" applyAlignment="1">
      <alignment horizontal="center" vertical="center"/>
    </xf>
    <xf numFmtId="179" fontId="6" fillId="2" borderId="4" xfId="2" applyNumberFormat="1" applyFont="1" applyFill="1" applyBorder="1" applyAlignment="1">
      <alignment horizontal="center" vertical="center"/>
    </xf>
    <xf numFmtId="179" fontId="6" fillId="2" borderId="1" xfId="2" applyNumberFormat="1" applyFont="1" applyFill="1" applyBorder="1" applyAlignment="1">
      <alignment horizontal="center" vertical="center"/>
    </xf>
    <xf numFmtId="178" fontId="6" fillId="2" borderId="13" xfId="2" applyNumberFormat="1" applyFont="1" applyFill="1" applyBorder="1" applyAlignment="1">
      <alignment horizontal="center" vertical="center"/>
    </xf>
    <xf numFmtId="178" fontId="6" fillId="2" borderId="12" xfId="2" applyNumberFormat="1" applyFont="1" applyFill="1" applyBorder="1" applyAlignment="1">
      <alignment horizontal="center" vertical="center"/>
    </xf>
    <xf numFmtId="178" fontId="6" fillId="2" borderId="11" xfId="2" applyNumberFormat="1" applyFont="1" applyFill="1" applyBorder="1" applyAlignment="1">
      <alignment horizontal="center" vertical="center"/>
    </xf>
    <xf numFmtId="176" fontId="6" fillId="2" borderId="59" xfId="2" applyNumberFormat="1" applyFont="1" applyFill="1" applyBorder="1" applyAlignment="1">
      <alignment horizontal="center" vertical="center"/>
    </xf>
    <xf numFmtId="176" fontId="6" fillId="2" borderId="58" xfId="2" applyNumberFormat="1" applyFont="1" applyFill="1" applyBorder="1" applyAlignment="1">
      <alignment horizontal="center" vertical="center"/>
    </xf>
    <xf numFmtId="176" fontId="6" fillId="2" borderId="57" xfId="2" applyNumberFormat="1" applyFont="1" applyFill="1" applyBorder="1" applyAlignment="1">
      <alignment horizontal="center" vertical="center"/>
    </xf>
    <xf numFmtId="178" fontId="6" fillId="2" borderId="2" xfId="2" applyNumberFormat="1" applyFont="1" applyFill="1" applyBorder="1" applyAlignment="1">
      <alignment horizontal="center" vertical="center"/>
    </xf>
    <xf numFmtId="178" fontId="6" fillId="2" borderId="4" xfId="2" applyNumberFormat="1" applyFont="1" applyFill="1" applyBorder="1" applyAlignment="1">
      <alignment horizontal="center" vertical="center"/>
    </xf>
    <xf numFmtId="178" fontId="6" fillId="2" borderId="1" xfId="2" applyNumberFormat="1" applyFont="1" applyFill="1" applyBorder="1" applyAlignment="1">
      <alignment horizontal="center" vertical="center"/>
    </xf>
    <xf numFmtId="0" fontId="6" fillId="2" borderId="30" xfId="2" applyFont="1" applyFill="1" applyBorder="1" applyAlignment="1">
      <alignment horizontal="center" vertical="center" wrapText="1"/>
    </xf>
    <xf numFmtId="0" fontId="6" fillId="2" borderId="61" xfId="2" applyFont="1" applyFill="1" applyBorder="1" applyAlignment="1">
      <alignment horizontal="center" vertical="center"/>
    </xf>
    <xf numFmtId="179" fontId="6" fillId="2" borderId="37" xfId="2" applyNumberFormat="1" applyFont="1" applyFill="1" applyBorder="1" applyAlignment="1">
      <alignment horizontal="center" vertical="center"/>
    </xf>
    <xf numFmtId="179" fontId="6" fillId="2" borderId="36" xfId="2" applyNumberFormat="1" applyFont="1" applyFill="1" applyBorder="1" applyAlignment="1">
      <alignment horizontal="center" vertical="center"/>
    </xf>
    <xf numFmtId="178" fontId="6" fillId="2" borderId="38" xfId="2" applyNumberFormat="1" applyFont="1" applyFill="1" applyBorder="1" applyAlignment="1">
      <alignment horizontal="center" vertical="center"/>
    </xf>
    <xf numFmtId="178" fontId="6" fillId="2" borderId="37" xfId="2" applyNumberFormat="1" applyFont="1" applyFill="1" applyBorder="1" applyAlignment="1">
      <alignment horizontal="center" vertical="center"/>
    </xf>
    <xf numFmtId="178" fontId="6" fillId="2" borderId="36" xfId="2" applyNumberFormat="1" applyFont="1" applyFill="1" applyBorder="1" applyAlignment="1">
      <alignment horizontal="center" vertical="center"/>
    </xf>
    <xf numFmtId="0" fontId="6" fillId="2" borderId="47" xfId="2" applyFont="1" applyFill="1" applyBorder="1" applyAlignment="1">
      <alignment horizontal="center" vertical="center" shrinkToFit="1"/>
    </xf>
    <xf numFmtId="176" fontId="6" fillId="2" borderId="64" xfId="2" applyNumberFormat="1" applyFont="1" applyFill="1" applyBorder="1" applyAlignment="1">
      <alignment horizontal="center" vertical="center"/>
    </xf>
    <xf numFmtId="176" fontId="6" fillId="2" borderId="63" xfId="2" applyNumberFormat="1" applyFont="1" applyFill="1" applyBorder="1" applyAlignment="1">
      <alignment horizontal="center" vertical="center"/>
    </xf>
    <xf numFmtId="176" fontId="6" fillId="2" borderId="62" xfId="2" applyNumberFormat="1" applyFont="1" applyFill="1" applyBorder="1" applyAlignment="1">
      <alignment horizontal="center" vertical="center"/>
    </xf>
    <xf numFmtId="176" fontId="6" fillId="2" borderId="7" xfId="2" applyNumberFormat="1" applyFont="1" applyFill="1" applyBorder="1" applyAlignment="1">
      <alignment horizontal="center" vertical="center"/>
    </xf>
    <xf numFmtId="176" fontId="6" fillId="2" borderId="6" xfId="2" applyNumberFormat="1" applyFont="1" applyFill="1" applyBorder="1" applyAlignment="1">
      <alignment horizontal="center" vertical="center"/>
    </xf>
    <xf numFmtId="176" fontId="6" fillId="2" borderId="65" xfId="2" applyNumberFormat="1" applyFont="1" applyFill="1" applyBorder="1" applyAlignment="1">
      <alignment horizontal="center" vertical="center"/>
    </xf>
    <xf numFmtId="0" fontId="6" fillId="2" borderId="50" xfId="2" applyFont="1" applyFill="1" applyBorder="1" applyAlignment="1">
      <alignment horizontal="center" vertical="center"/>
    </xf>
    <xf numFmtId="176" fontId="6" fillId="2" borderId="50" xfId="2" applyNumberFormat="1" applyFont="1" applyFill="1" applyBorder="1" applyAlignment="1">
      <alignment horizontal="center" vertical="center"/>
    </xf>
    <xf numFmtId="0" fontId="6" fillId="2" borderId="32" xfId="2" applyFont="1" applyFill="1" applyBorder="1" applyAlignment="1">
      <alignment horizontal="center" vertical="center"/>
    </xf>
    <xf numFmtId="176" fontId="6" fillId="2" borderId="5" xfId="2" applyNumberFormat="1" applyFont="1" applyFill="1" applyBorder="1" applyAlignment="1">
      <alignment horizontal="center" vertical="center"/>
    </xf>
    <xf numFmtId="0" fontId="15" fillId="2" borderId="0" xfId="2" applyFont="1" applyFill="1" applyAlignment="1">
      <alignment horizontal="left" vertical="center" wrapText="1"/>
    </xf>
    <xf numFmtId="0" fontId="6" fillId="3" borderId="16" xfId="2" applyFont="1" applyFill="1" applyBorder="1" applyAlignment="1">
      <alignment horizontal="center" vertical="center"/>
    </xf>
    <xf numFmtId="0" fontId="6" fillId="3" borderId="15" xfId="2" applyFont="1" applyFill="1" applyBorder="1" applyAlignment="1">
      <alignment horizontal="center" vertical="center"/>
    </xf>
    <xf numFmtId="0" fontId="6" fillId="3" borderId="14" xfId="2" applyFont="1" applyFill="1" applyBorder="1" applyAlignment="1">
      <alignment horizontal="center" vertical="center"/>
    </xf>
    <xf numFmtId="0" fontId="6" fillId="2" borderId="2" xfId="2" applyFont="1" applyFill="1" applyBorder="1" applyAlignment="1">
      <alignment horizontal="center" vertical="center" shrinkToFit="1"/>
    </xf>
    <xf numFmtId="0" fontId="6" fillId="2" borderId="30" xfId="2" applyFont="1" applyFill="1" applyBorder="1" applyAlignment="1">
      <alignment horizontal="center" vertical="center" shrinkToFit="1"/>
    </xf>
    <xf numFmtId="0" fontId="6" fillId="2" borderId="38" xfId="2" applyFont="1" applyFill="1" applyBorder="1" applyAlignment="1">
      <alignment horizontal="center" vertical="center" shrinkToFit="1"/>
    </xf>
    <xf numFmtId="0" fontId="6" fillId="2" borderId="37" xfId="2" applyFont="1" applyFill="1" applyBorder="1" applyAlignment="1">
      <alignment horizontal="center" vertical="center" shrinkToFit="1"/>
    </xf>
    <xf numFmtId="0" fontId="6" fillId="2" borderId="36" xfId="2" applyFont="1" applyFill="1" applyBorder="1" applyAlignment="1">
      <alignment horizontal="center" vertical="center" shrinkToFit="1"/>
    </xf>
    <xf numFmtId="0" fontId="6" fillId="2" borderId="74" xfId="2" applyFont="1" applyFill="1" applyBorder="1" applyAlignment="1">
      <alignment horizontal="center" vertical="center"/>
    </xf>
    <xf numFmtId="0" fontId="6" fillId="2" borderId="66" xfId="2" applyFont="1" applyFill="1" applyBorder="1" applyAlignment="1">
      <alignment horizontal="center" vertical="center" shrinkToFit="1"/>
    </xf>
    <xf numFmtId="0" fontId="6" fillId="2" borderId="20" xfId="2" applyFont="1" applyFill="1" applyBorder="1" applyAlignment="1">
      <alignment horizontal="center" vertical="center" shrinkToFit="1"/>
    </xf>
    <xf numFmtId="0" fontId="6" fillId="2" borderId="44" xfId="2" applyFont="1" applyFill="1" applyBorder="1" applyAlignment="1">
      <alignment horizontal="center" vertical="center"/>
    </xf>
    <xf numFmtId="0" fontId="6" fillId="2" borderId="71" xfId="2" applyFont="1" applyFill="1" applyBorder="1" applyAlignment="1">
      <alignment horizontal="center" vertical="center"/>
    </xf>
    <xf numFmtId="0" fontId="6" fillId="2" borderId="72" xfId="2" applyFont="1" applyFill="1" applyBorder="1" applyAlignment="1">
      <alignment horizontal="center" vertical="center"/>
    </xf>
    <xf numFmtId="0" fontId="6" fillId="2" borderId="16" xfId="2" applyFont="1" applyFill="1" applyBorder="1" applyAlignment="1">
      <alignment horizontal="center" vertical="center" shrinkToFit="1"/>
    </xf>
    <xf numFmtId="0" fontId="6" fillId="2" borderId="21" xfId="2" applyFont="1" applyFill="1" applyBorder="1" applyAlignment="1">
      <alignment horizontal="center" vertical="center" shrinkToFit="1"/>
    </xf>
    <xf numFmtId="176" fontId="6" fillId="2" borderId="73" xfId="2" applyNumberFormat="1" applyFont="1" applyFill="1" applyBorder="1" applyAlignment="1">
      <alignment horizontal="center" vertical="center"/>
    </xf>
    <xf numFmtId="0" fontId="6" fillId="2" borderId="73" xfId="2" applyFont="1" applyFill="1" applyBorder="1" applyAlignment="1">
      <alignment horizontal="center" vertical="center"/>
    </xf>
    <xf numFmtId="0" fontId="2" fillId="2" borderId="0" xfId="2" applyFont="1" applyFill="1" applyAlignment="1">
      <alignment horizontal="left" vertical="center" shrinkToFit="1"/>
    </xf>
    <xf numFmtId="176" fontId="6" fillId="2" borderId="60" xfId="2" applyNumberFormat="1" applyFont="1" applyFill="1" applyBorder="1" applyAlignment="1">
      <alignment horizontal="center" vertical="center"/>
    </xf>
    <xf numFmtId="0" fontId="4" fillId="2" borderId="0" xfId="2" applyFont="1" applyFill="1" applyAlignment="1">
      <alignment vertical="center" wrapText="1" shrinkToFit="1"/>
    </xf>
    <xf numFmtId="179" fontId="6" fillId="2" borderId="6" xfId="2" applyNumberFormat="1" applyFont="1" applyFill="1" applyBorder="1" applyAlignment="1">
      <alignment horizontal="center" vertical="center"/>
    </xf>
    <xf numFmtId="179" fontId="6" fillId="2" borderId="5" xfId="2" applyNumberFormat="1" applyFont="1" applyFill="1" applyBorder="1" applyAlignment="1">
      <alignment horizontal="center" vertical="center"/>
    </xf>
    <xf numFmtId="178" fontId="6" fillId="2" borderId="7" xfId="2" applyNumberFormat="1" applyFont="1" applyFill="1" applyBorder="1" applyAlignment="1">
      <alignment horizontal="center" vertical="center"/>
    </xf>
    <xf numFmtId="178" fontId="6" fillId="2" borderId="6" xfId="2" applyNumberFormat="1" applyFont="1" applyFill="1" applyBorder="1" applyAlignment="1">
      <alignment horizontal="center" vertical="center"/>
    </xf>
    <xf numFmtId="178" fontId="6" fillId="2" borderId="5" xfId="2" applyNumberFormat="1" applyFont="1" applyFill="1" applyBorder="1" applyAlignment="1">
      <alignment horizontal="center" vertical="center"/>
    </xf>
    <xf numFmtId="178" fontId="6" fillId="2" borderId="65" xfId="2" applyNumberFormat="1" applyFont="1" applyFill="1" applyBorder="1" applyAlignment="1">
      <alignment horizontal="center" vertical="center"/>
    </xf>
    <xf numFmtId="178" fontId="6" fillId="2" borderId="40" xfId="2" applyNumberFormat="1" applyFont="1" applyFill="1" applyBorder="1" applyAlignment="1">
      <alignment horizontal="center" vertical="center" wrapText="1"/>
    </xf>
    <xf numFmtId="178" fontId="6" fillId="2" borderId="3" xfId="2" applyNumberFormat="1" applyFont="1" applyFill="1" applyBorder="1" applyAlignment="1">
      <alignment horizontal="center" vertical="center" wrapText="1"/>
    </xf>
    <xf numFmtId="178" fontId="6" fillId="2" borderId="39" xfId="2" applyNumberFormat="1" applyFont="1" applyFill="1" applyBorder="1" applyAlignment="1">
      <alignment horizontal="center" vertical="center" wrapText="1"/>
    </xf>
    <xf numFmtId="178" fontId="6" fillId="2" borderId="28" xfId="2" applyNumberFormat="1" applyFont="1" applyFill="1" applyBorder="1" applyAlignment="1">
      <alignment horizontal="center" vertical="center" wrapText="1"/>
    </xf>
    <xf numFmtId="178" fontId="6" fillId="2" borderId="50" xfId="2" applyNumberFormat="1" applyFont="1" applyFill="1" applyBorder="1" applyAlignment="1">
      <alignment horizontal="center" vertical="center"/>
    </xf>
    <xf numFmtId="178" fontId="6" fillId="2" borderId="73" xfId="2" applyNumberFormat="1" applyFont="1" applyFill="1" applyBorder="1" applyAlignment="1">
      <alignment horizontal="center" vertical="center"/>
    </xf>
    <xf numFmtId="179" fontId="6" fillId="2" borderId="45" xfId="2" applyNumberFormat="1" applyFont="1" applyFill="1" applyBorder="1" applyAlignment="1">
      <alignment horizontal="center" vertical="center"/>
    </xf>
    <xf numFmtId="179" fontId="6" fillId="2" borderId="43" xfId="2" applyNumberFormat="1" applyFont="1" applyFill="1" applyBorder="1" applyAlignment="1">
      <alignment horizontal="center" vertical="center"/>
    </xf>
    <xf numFmtId="179" fontId="6" fillId="2" borderId="42" xfId="2" applyNumberFormat="1" applyFont="1" applyFill="1" applyBorder="1" applyAlignment="1">
      <alignment horizontal="center" vertical="center"/>
    </xf>
    <xf numFmtId="178" fontId="6" fillId="2" borderId="44" xfId="2" applyNumberFormat="1" applyFont="1" applyFill="1" applyBorder="1" applyAlignment="1">
      <alignment horizontal="center" vertical="center"/>
    </xf>
    <xf numFmtId="178" fontId="6" fillId="2" borderId="43" xfId="2" applyNumberFormat="1" applyFont="1" applyFill="1" applyBorder="1" applyAlignment="1">
      <alignment horizontal="center" vertical="center"/>
    </xf>
    <xf numFmtId="178" fontId="6" fillId="2" borderId="42" xfId="2" applyNumberFormat="1" applyFont="1" applyFill="1" applyBorder="1" applyAlignment="1">
      <alignment horizontal="center" vertical="center"/>
    </xf>
    <xf numFmtId="178" fontId="6" fillId="2" borderId="60" xfId="2" applyNumberFormat="1" applyFont="1" applyFill="1" applyBorder="1" applyAlignment="1">
      <alignment horizontal="center" vertical="center"/>
    </xf>
    <xf numFmtId="178" fontId="6" fillId="2" borderId="75" xfId="2" applyNumberFormat="1" applyFont="1" applyFill="1" applyBorder="1" applyAlignment="1">
      <alignment horizontal="center" vertical="center"/>
    </xf>
    <xf numFmtId="0" fontId="6" fillId="2" borderId="76" xfId="2" applyFont="1" applyFill="1" applyBorder="1" applyAlignment="1">
      <alignment horizontal="center" vertical="center"/>
    </xf>
    <xf numFmtId="0" fontId="6" fillId="2" borderId="13" xfId="2" applyFont="1" applyFill="1" applyBorder="1" applyAlignment="1">
      <alignment horizontal="center" vertical="center" shrinkToFit="1"/>
    </xf>
    <xf numFmtId="0" fontId="6" fillId="2" borderId="12" xfId="2" applyFont="1" applyFill="1" applyBorder="1" applyAlignment="1">
      <alignment horizontal="center" vertical="center" shrinkToFit="1"/>
    </xf>
    <xf numFmtId="0" fontId="6" fillId="2" borderId="11" xfId="2" applyFont="1" applyFill="1" applyBorder="1" applyAlignment="1">
      <alignment horizontal="center" vertical="center" shrinkToFit="1"/>
    </xf>
    <xf numFmtId="0" fontId="6" fillId="2" borderId="13" xfId="2" applyFont="1" applyFill="1" applyBorder="1" applyAlignment="1">
      <alignment horizontal="center" vertical="center"/>
    </xf>
    <xf numFmtId="0" fontId="6" fillId="2" borderId="75" xfId="2" applyFont="1" applyFill="1" applyBorder="1" applyAlignment="1">
      <alignment horizontal="center" vertical="center"/>
    </xf>
    <xf numFmtId="179" fontId="6" fillId="2" borderId="12" xfId="2" applyNumberFormat="1" applyFont="1" applyFill="1" applyBorder="1" applyAlignment="1">
      <alignment horizontal="center" vertical="center"/>
    </xf>
    <xf numFmtId="179" fontId="6" fillId="2" borderId="11" xfId="2" applyNumberFormat="1" applyFont="1" applyFill="1" applyBorder="1" applyAlignment="1">
      <alignment horizontal="center" vertical="center"/>
    </xf>
    <xf numFmtId="178" fontId="6" fillId="2" borderId="14" xfId="2" applyNumberFormat="1" applyFont="1" applyFill="1" applyBorder="1" applyAlignment="1">
      <alignment horizontal="center" vertical="center"/>
    </xf>
    <xf numFmtId="0" fontId="6" fillId="2" borderId="60" xfId="2" applyFont="1" applyFill="1" applyBorder="1" applyAlignment="1">
      <alignment horizontal="center" vertical="center"/>
    </xf>
    <xf numFmtId="0" fontId="19" fillId="4" borderId="3" xfId="2" applyFont="1" applyFill="1" applyBorder="1" applyAlignment="1">
      <alignment horizontal="center" vertical="center" wrapText="1"/>
    </xf>
    <xf numFmtId="0" fontId="19" fillId="5" borderId="6" xfId="2" applyFont="1" applyFill="1" applyBorder="1" applyAlignment="1">
      <alignment horizontal="center" vertical="center"/>
    </xf>
    <xf numFmtId="0" fontId="19" fillId="0" borderId="6" xfId="2" applyFont="1" applyBorder="1" applyAlignment="1">
      <alignment horizontal="center" vertical="center"/>
    </xf>
    <xf numFmtId="0" fontId="19" fillId="6" borderId="3" xfId="2" applyFont="1" applyFill="1" applyBorder="1" applyAlignment="1">
      <alignment horizontal="center" vertical="center"/>
    </xf>
    <xf numFmtId="0" fontId="19" fillId="4" borderId="3" xfId="2" applyFont="1" applyFill="1" applyBorder="1" applyAlignment="1">
      <alignment horizontal="center" vertical="center"/>
    </xf>
    <xf numFmtId="0" fontId="23" fillId="7" borderId="3" xfId="7" applyFont="1" applyFill="1" applyBorder="1">
      <alignment vertical="center"/>
    </xf>
    <xf numFmtId="0" fontId="19" fillId="0" borderId="3" xfId="2" applyFont="1" applyBorder="1">
      <alignment vertical="center"/>
    </xf>
    <xf numFmtId="0" fontId="24" fillId="0" borderId="13" xfId="2" applyFont="1" applyBorder="1" applyAlignment="1">
      <alignment horizontal="center" vertical="center"/>
    </xf>
    <xf numFmtId="0" fontId="24" fillId="0" borderId="10" xfId="2" applyFont="1" applyBorder="1" applyAlignment="1">
      <alignment horizontal="center" vertical="center"/>
    </xf>
    <xf numFmtId="0" fontId="24" fillId="0" borderId="13" xfId="2" applyFont="1" applyBorder="1" applyAlignment="1">
      <alignment horizontal="center" vertical="center" wrapText="1"/>
    </xf>
    <xf numFmtId="0" fontId="24" fillId="0" borderId="10" xfId="2" applyFont="1" applyBorder="1" applyAlignment="1">
      <alignment horizontal="center" vertical="center" wrapText="1"/>
    </xf>
    <xf numFmtId="0" fontId="24" fillId="0" borderId="7" xfId="2" applyFont="1" applyBorder="1" applyAlignment="1">
      <alignment horizontal="center" vertical="center" wrapText="1"/>
    </xf>
    <xf numFmtId="0" fontId="24" fillId="0" borderId="3" xfId="2" applyFont="1" applyBorder="1" applyAlignment="1">
      <alignment horizontal="center" vertical="center"/>
    </xf>
    <xf numFmtId="0" fontId="24" fillId="0" borderId="2" xfId="2" applyFont="1" applyBorder="1" applyAlignment="1">
      <alignment horizontal="center" vertical="center"/>
    </xf>
    <xf numFmtId="49" fontId="24" fillId="0" borderId="3" xfId="2" applyNumberFormat="1" applyFont="1" applyBorder="1" applyAlignment="1">
      <alignment horizontal="center" vertical="center"/>
    </xf>
    <xf numFmtId="0" fontId="24" fillId="0" borderId="1" xfId="2" applyFont="1" applyBorder="1" applyAlignment="1">
      <alignment horizontal="center" vertical="center" wrapText="1"/>
    </xf>
    <xf numFmtId="0" fontId="25" fillId="0" borderId="10" xfId="2" applyFont="1" applyBorder="1" applyAlignment="1">
      <alignment horizontal="center" vertical="center" wrapText="1"/>
    </xf>
    <xf numFmtId="0" fontId="25" fillId="0" borderId="7" xfId="2" applyFont="1" applyBorder="1" applyAlignment="1">
      <alignment horizontal="center" vertical="center" wrapText="1"/>
    </xf>
    <xf numFmtId="0" fontId="19" fillId="6" borderId="3" xfId="2" applyFont="1" applyFill="1" applyBorder="1">
      <alignment vertical="center"/>
    </xf>
    <xf numFmtId="0" fontId="24" fillId="0" borderId="3" xfId="2" applyFont="1" applyBorder="1" applyAlignment="1">
      <alignment horizontal="center" vertical="center" wrapText="1"/>
    </xf>
    <xf numFmtId="0" fontId="19" fillId="0" borderId="3" xfId="2" applyFont="1" applyBorder="1" applyAlignment="1">
      <alignment horizontal="center" vertical="center" wrapText="1"/>
    </xf>
    <xf numFmtId="182" fontId="24" fillId="0" borderId="3" xfId="2" applyNumberFormat="1" applyFont="1" applyBorder="1" applyAlignment="1">
      <alignment horizontal="center" vertical="center"/>
    </xf>
    <xf numFmtId="0" fontId="24" fillId="0" borderId="4" xfId="2" applyFont="1" applyBorder="1" applyAlignment="1">
      <alignment horizontal="center" vertical="center"/>
    </xf>
    <xf numFmtId="0" fontId="24" fillId="0" borderId="1" xfId="2" applyFont="1" applyBorder="1" applyAlignment="1">
      <alignment horizontal="center" vertical="center"/>
    </xf>
    <xf numFmtId="0" fontId="24" fillId="5" borderId="3" xfId="2" applyFont="1" applyFill="1" applyBorder="1" applyAlignment="1">
      <alignment horizontal="right" vertical="center"/>
    </xf>
    <xf numFmtId="0" fontId="24" fillId="0" borderId="3" xfId="2" applyFont="1" applyBorder="1">
      <alignment vertical="center"/>
    </xf>
    <xf numFmtId="0" fontId="24" fillId="0" borderId="69" xfId="2" applyFont="1" applyBorder="1" applyAlignment="1">
      <alignment horizontal="center" vertical="center" wrapText="1"/>
    </xf>
    <xf numFmtId="0" fontId="24" fillId="0" borderId="0" xfId="21" applyFont="1" applyAlignment="1">
      <alignment horizontal="center" vertical="center" wrapText="1"/>
    </xf>
    <xf numFmtId="176" fontId="24" fillId="0" borderId="68" xfId="2" applyNumberFormat="1" applyFont="1" applyBorder="1">
      <alignment vertical="center"/>
    </xf>
    <xf numFmtId="176" fontId="24" fillId="0" borderId="30" xfId="2" applyNumberFormat="1" applyFont="1" applyBorder="1">
      <alignment vertical="center"/>
    </xf>
    <xf numFmtId="0" fontId="24" fillId="0" borderId="3" xfId="2" applyFont="1" applyBorder="1" applyAlignment="1">
      <alignment horizontal="left" vertical="center"/>
    </xf>
    <xf numFmtId="0" fontId="24" fillId="0" borderId="3" xfId="21" applyFont="1" applyBorder="1" applyAlignment="1">
      <alignment horizontal="center" vertical="center" wrapText="1"/>
    </xf>
    <xf numFmtId="0" fontId="24" fillId="0" borderId="3" xfId="21" applyFont="1" applyBorder="1" applyAlignment="1">
      <alignment horizontal="center" vertical="center"/>
    </xf>
    <xf numFmtId="0" fontId="24" fillId="0" borderId="2" xfId="21" applyFont="1" applyBorder="1" applyAlignment="1">
      <alignment horizontal="center" vertical="center"/>
    </xf>
    <xf numFmtId="0" fontId="24" fillId="0" borderId="4" xfId="21" applyFont="1" applyBorder="1" applyAlignment="1">
      <alignment horizontal="center" vertical="center"/>
    </xf>
    <xf numFmtId="0" fontId="24" fillId="0" borderId="1" xfId="21" applyFont="1" applyBorder="1" applyAlignment="1">
      <alignment horizontal="center" vertical="center"/>
    </xf>
    <xf numFmtId="0" fontId="24" fillId="0" borderId="2" xfId="2" applyFont="1" applyBorder="1" applyAlignment="1">
      <alignment horizontal="right" vertical="center"/>
    </xf>
    <xf numFmtId="0" fontId="24" fillId="0" borderId="1" xfId="2" applyFont="1" applyBorder="1" applyAlignment="1">
      <alignment horizontal="right" vertical="center"/>
    </xf>
    <xf numFmtId="0" fontId="24" fillId="0" borderId="69" xfId="2" applyFont="1" applyBorder="1" applyAlignment="1">
      <alignment horizontal="right" vertical="center"/>
    </xf>
    <xf numFmtId="0" fontId="24" fillId="0" borderId="10" xfId="2" applyFont="1" applyBorder="1" applyAlignment="1">
      <alignment horizontal="right" vertical="center"/>
    </xf>
    <xf numFmtId="0" fontId="24" fillId="0" borderId="9" xfId="2" applyFont="1" applyBorder="1" applyAlignment="1">
      <alignment horizontal="right" vertical="center"/>
    </xf>
    <xf numFmtId="0" fontId="24" fillId="0" borderId="2" xfId="21" applyFont="1" applyBorder="1" applyAlignment="1">
      <alignment horizontal="center" vertical="center" wrapText="1"/>
    </xf>
    <xf numFmtId="0" fontId="24" fillId="0" borderId="4" xfId="21" applyFont="1" applyBorder="1" applyAlignment="1">
      <alignment horizontal="center" vertical="center" wrapText="1"/>
    </xf>
    <xf numFmtId="0" fontId="24" fillId="0" borderId="1" xfId="21" applyFont="1" applyBorder="1" applyAlignment="1">
      <alignment horizontal="center" vertical="center" wrapText="1"/>
    </xf>
    <xf numFmtId="0" fontId="35" fillId="0" borderId="77" xfId="4" applyFont="1" applyBorder="1" applyAlignment="1">
      <alignment horizontal="center" vertical="center"/>
    </xf>
    <xf numFmtId="0" fontId="35" fillId="0" borderId="9" xfId="4" applyFont="1" applyBorder="1" applyAlignment="1">
      <alignment horizontal="center" vertical="center"/>
    </xf>
    <xf numFmtId="0" fontId="1" fillId="0" borderId="10" xfId="4" applyBorder="1" applyAlignment="1">
      <alignment horizontal="center" vertical="center"/>
    </xf>
    <xf numFmtId="0" fontId="1" fillId="0" borderId="0" xfId="4" applyAlignment="1">
      <alignment horizontal="center" vertical="center"/>
    </xf>
    <xf numFmtId="0" fontId="1" fillId="0" borderId="9" xfId="4" applyBorder="1" applyAlignment="1">
      <alignment horizontal="center" vertical="center"/>
    </xf>
    <xf numFmtId="0" fontId="34" fillId="0" borderId="0" xfId="4" applyFont="1" applyAlignment="1">
      <alignment horizontal="center" vertical="center"/>
    </xf>
    <xf numFmtId="0" fontId="1" fillId="0" borderId="41" xfId="4" applyBorder="1" applyAlignment="1">
      <alignment horizontal="center" vertical="center"/>
    </xf>
    <xf numFmtId="0" fontId="1" fillId="0" borderId="40" xfId="4" applyBorder="1" applyAlignment="1">
      <alignment horizontal="center" vertical="center"/>
    </xf>
    <xf numFmtId="0" fontId="1" fillId="0" borderId="39" xfId="4" applyBorder="1" applyAlignment="1">
      <alignment horizontal="center" vertical="center"/>
    </xf>
    <xf numFmtId="0" fontId="1" fillId="0" borderId="29" xfId="4" applyBorder="1" applyAlignment="1">
      <alignment horizontal="center" vertical="center"/>
    </xf>
    <xf numFmtId="0" fontId="1" fillId="0" borderId="3" xfId="4" applyBorder="1" applyAlignment="1">
      <alignment horizontal="center" vertical="center"/>
    </xf>
    <xf numFmtId="0" fontId="1" fillId="0" borderId="28" xfId="4" applyBorder="1" applyAlignment="1">
      <alignment horizontal="center" vertical="center"/>
    </xf>
    <xf numFmtId="0" fontId="1" fillId="0" borderId="77" xfId="4" applyBorder="1" applyAlignment="1">
      <alignment horizontal="left" vertical="center" wrapText="1"/>
    </xf>
    <xf numFmtId="0" fontId="1" fillId="0" borderId="0" xfId="4" applyAlignment="1">
      <alignment horizontal="left" vertical="center" wrapText="1"/>
    </xf>
    <xf numFmtId="0" fontId="1" fillId="0" borderId="78" xfId="4" applyBorder="1" applyAlignment="1">
      <alignment horizontal="left" vertical="center" wrapText="1"/>
    </xf>
    <xf numFmtId="0" fontId="1" fillId="0" borderId="13" xfId="4" applyBorder="1" applyAlignment="1">
      <alignment horizontal="center" vertical="center"/>
    </xf>
    <xf numFmtId="0" fontId="1" fillId="0" borderId="12" xfId="4" applyBorder="1" applyAlignment="1">
      <alignment horizontal="center" vertical="center"/>
    </xf>
    <xf numFmtId="0" fontId="1" fillId="0" borderId="11" xfId="4" applyBorder="1" applyAlignment="1">
      <alignment horizontal="center" vertical="center"/>
    </xf>
    <xf numFmtId="0" fontId="1" fillId="0" borderId="7" xfId="4" applyBorder="1" applyAlignment="1">
      <alignment horizontal="center" vertical="center"/>
    </xf>
    <xf numFmtId="0" fontId="1" fillId="0" borderId="6" xfId="4" applyBorder="1" applyAlignment="1">
      <alignment horizontal="center" vertical="center"/>
    </xf>
    <xf numFmtId="0" fontId="1" fillId="0" borderId="5" xfId="4" applyBorder="1" applyAlignment="1">
      <alignment horizontal="center" vertical="center"/>
    </xf>
    <xf numFmtId="0" fontId="36" fillId="0" borderId="77" xfId="4" applyFont="1" applyBorder="1" applyAlignment="1">
      <alignment horizontal="center" vertical="center" wrapText="1"/>
    </xf>
    <xf numFmtId="0" fontId="36" fillId="0" borderId="0" xfId="4" applyFont="1" applyAlignment="1">
      <alignment horizontal="center" vertical="center"/>
    </xf>
    <xf numFmtId="0" fontId="36" fillId="0" borderId="77" xfId="4" applyFont="1" applyBorder="1" applyAlignment="1">
      <alignment horizontal="center" vertical="center"/>
    </xf>
    <xf numFmtId="0" fontId="35" fillId="0" borderId="0" xfId="4" applyFont="1" applyAlignment="1">
      <alignment horizontal="center" vertical="center"/>
    </xf>
  </cellXfs>
  <cellStyles count="22">
    <cellStyle name="桁区切り" xfId="1" builtinId="6"/>
    <cellStyle name="桁区切り 2" xfId="11" xr:uid="{00000000-0005-0000-0000-000001000000}"/>
    <cellStyle name="標準" xfId="0" builtinId="0"/>
    <cellStyle name="標準 10" xfId="12" xr:uid="{00000000-0005-0000-0000-000003000000}"/>
    <cellStyle name="標準 11" xfId="13" xr:uid="{00000000-0005-0000-0000-000004000000}"/>
    <cellStyle name="標準 12" xfId="14" xr:uid="{00000000-0005-0000-0000-000005000000}"/>
    <cellStyle name="標準 2" xfId="4" xr:uid="{00000000-0005-0000-0000-000006000000}"/>
    <cellStyle name="標準 2 2" xfId="5" xr:uid="{00000000-0005-0000-0000-000007000000}"/>
    <cellStyle name="標準 2 3" xfId="21" xr:uid="{C6D2165B-2E93-4210-8C84-78618D9F3CD6}"/>
    <cellStyle name="標準 3" xfId="6" xr:uid="{00000000-0005-0000-0000-000008000000}"/>
    <cellStyle name="標準 3 2" xfId="7" xr:uid="{00000000-0005-0000-0000-000009000000}"/>
    <cellStyle name="標準 3 3" xfId="15" xr:uid="{00000000-0005-0000-0000-00000A000000}"/>
    <cellStyle name="標準 3_20140403体制等状況一覧（自治体送付用）" xfId="8" xr:uid="{00000000-0005-0000-0000-00000B000000}"/>
    <cellStyle name="標準 4" xfId="9" xr:uid="{00000000-0005-0000-0000-00000C000000}"/>
    <cellStyle name="標準 4 2" xfId="10" xr:uid="{00000000-0005-0000-0000-00000D000000}"/>
    <cellStyle name="標準 5" xfId="16" xr:uid="{00000000-0005-0000-0000-00000E000000}"/>
    <cellStyle name="標準 6" xfId="17" xr:uid="{00000000-0005-0000-0000-00000F000000}"/>
    <cellStyle name="標準 7" xfId="18" xr:uid="{00000000-0005-0000-0000-000010000000}"/>
    <cellStyle name="標準 8" xfId="19" xr:uid="{00000000-0005-0000-0000-000011000000}"/>
    <cellStyle name="標準 9" xfId="20" xr:uid="{00000000-0005-0000-0000-000012000000}"/>
    <cellStyle name="標準_③-２加算様式（就労）" xfId="2" xr:uid="{00000000-0005-0000-0000-000013000000}"/>
    <cellStyle name="標準_新規加算の体制届出書" xfId="3" xr:uid="{00000000-0005-0000-0000-00001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355600</xdr:colOff>
      <xdr:row>72</xdr:row>
      <xdr:rowOff>6350</xdr:rowOff>
    </xdr:from>
    <xdr:to>
      <xdr:col>3</xdr:col>
      <xdr:colOff>355600</xdr:colOff>
      <xdr:row>75</xdr:row>
      <xdr:rowOff>0</xdr:rowOff>
    </xdr:to>
    <xdr:sp macro="" textlink="">
      <xdr:nvSpPr>
        <xdr:cNvPr id="2" name="Line 1">
          <a:extLst>
            <a:ext uri="{FF2B5EF4-FFF2-40B4-BE49-F238E27FC236}">
              <a16:creationId xmlns:a16="http://schemas.microsoft.com/office/drawing/2014/main" id="{C52959BC-32F4-4CCC-AC43-492362844F40}"/>
            </a:ext>
          </a:extLst>
        </xdr:cNvPr>
        <xdr:cNvSpPr>
          <a:spLocks noChangeShapeType="1"/>
        </xdr:cNvSpPr>
      </xdr:nvSpPr>
      <xdr:spPr bwMode="auto">
        <a:xfrm flipH="1">
          <a:off x="2546350" y="12896850"/>
          <a:ext cx="0" cy="488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400050</xdr:colOff>
      <xdr:row>72</xdr:row>
      <xdr:rowOff>0</xdr:rowOff>
    </xdr:from>
    <xdr:to>
      <xdr:col>6</xdr:col>
      <xdr:colOff>400050</xdr:colOff>
      <xdr:row>75</xdr:row>
      <xdr:rowOff>0</xdr:rowOff>
    </xdr:to>
    <xdr:sp macro="" textlink="">
      <xdr:nvSpPr>
        <xdr:cNvPr id="3" name="Line 2">
          <a:extLst>
            <a:ext uri="{FF2B5EF4-FFF2-40B4-BE49-F238E27FC236}">
              <a16:creationId xmlns:a16="http://schemas.microsoft.com/office/drawing/2014/main" id="{01F249D4-4CD8-4A63-8C03-839E3D20EC66}"/>
            </a:ext>
          </a:extLst>
        </xdr:cNvPr>
        <xdr:cNvSpPr>
          <a:spLocks noChangeShapeType="1"/>
        </xdr:cNvSpPr>
      </xdr:nvSpPr>
      <xdr:spPr bwMode="auto">
        <a:xfrm>
          <a:off x="4781550" y="12890500"/>
          <a:ext cx="0"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368300</xdr:colOff>
      <xdr:row>77</xdr:row>
      <xdr:rowOff>0</xdr:rowOff>
    </xdr:from>
    <xdr:to>
      <xdr:col>3</xdr:col>
      <xdr:colOff>368300</xdr:colOff>
      <xdr:row>80</xdr:row>
      <xdr:rowOff>19050</xdr:rowOff>
    </xdr:to>
    <xdr:sp macro="" textlink="">
      <xdr:nvSpPr>
        <xdr:cNvPr id="4" name="Line 3">
          <a:extLst>
            <a:ext uri="{FF2B5EF4-FFF2-40B4-BE49-F238E27FC236}">
              <a16:creationId xmlns:a16="http://schemas.microsoft.com/office/drawing/2014/main" id="{F6443D44-4702-4629-9946-7198C9D5447A}"/>
            </a:ext>
          </a:extLst>
        </xdr:cNvPr>
        <xdr:cNvSpPr>
          <a:spLocks noChangeShapeType="1"/>
        </xdr:cNvSpPr>
      </xdr:nvSpPr>
      <xdr:spPr bwMode="auto">
        <a:xfrm>
          <a:off x="2559050" y="13716000"/>
          <a:ext cx="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406400</xdr:colOff>
      <xdr:row>77</xdr:row>
      <xdr:rowOff>0</xdr:rowOff>
    </xdr:from>
    <xdr:to>
      <xdr:col>6</xdr:col>
      <xdr:colOff>406400</xdr:colOff>
      <xdr:row>79</xdr:row>
      <xdr:rowOff>158750</xdr:rowOff>
    </xdr:to>
    <xdr:sp macro="" textlink="">
      <xdr:nvSpPr>
        <xdr:cNvPr id="5" name="Line 4">
          <a:extLst>
            <a:ext uri="{FF2B5EF4-FFF2-40B4-BE49-F238E27FC236}">
              <a16:creationId xmlns:a16="http://schemas.microsoft.com/office/drawing/2014/main" id="{3E8CB887-448D-4078-8B47-746C8127FA8B}"/>
            </a:ext>
          </a:extLst>
        </xdr:cNvPr>
        <xdr:cNvSpPr>
          <a:spLocks noChangeShapeType="1"/>
        </xdr:cNvSpPr>
      </xdr:nvSpPr>
      <xdr:spPr bwMode="auto">
        <a:xfrm>
          <a:off x="4787900" y="13716000"/>
          <a:ext cx="0" cy="488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381000</xdr:colOff>
      <xdr:row>81</xdr:row>
      <xdr:rowOff>165100</xdr:rowOff>
    </xdr:from>
    <xdr:to>
      <xdr:col>3</xdr:col>
      <xdr:colOff>381000</xdr:colOff>
      <xdr:row>85</xdr:row>
      <xdr:rowOff>6350</xdr:rowOff>
    </xdr:to>
    <xdr:sp macro="" textlink="">
      <xdr:nvSpPr>
        <xdr:cNvPr id="6" name="Line 5">
          <a:extLst>
            <a:ext uri="{FF2B5EF4-FFF2-40B4-BE49-F238E27FC236}">
              <a16:creationId xmlns:a16="http://schemas.microsoft.com/office/drawing/2014/main" id="{40644C50-2D59-4F6C-8776-5F20F25E8193}"/>
            </a:ext>
          </a:extLst>
        </xdr:cNvPr>
        <xdr:cNvSpPr>
          <a:spLocks noChangeShapeType="1"/>
        </xdr:cNvSpPr>
      </xdr:nvSpPr>
      <xdr:spPr bwMode="auto">
        <a:xfrm>
          <a:off x="2571750" y="14541500"/>
          <a:ext cx="0" cy="501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406400</xdr:colOff>
      <xdr:row>82</xdr:row>
      <xdr:rowOff>6350</xdr:rowOff>
    </xdr:from>
    <xdr:to>
      <xdr:col>6</xdr:col>
      <xdr:colOff>406400</xdr:colOff>
      <xdr:row>85</xdr:row>
      <xdr:rowOff>6350</xdr:rowOff>
    </xdr:to>
    <xdr:sp macro="" textlink="">
      <xdr:nvSpPr>
        <xdr:cNvPr id="7" name="Line 6">
          <a:extLst>
            <a:ext uri="{FF2B5EF4-FFF2-40B4-BE49-F238E27FC236}">
              <a16:creationId xmlns:a16="http://schemas.microsoft.com/office/drawing/2014/main" id="{DACCE407-E3C0-4752-AC70-9808A4FEFBC6}"/>
            </a:ext>
          </a:extLst>
        </xdr:cNvPr>
        <xdr:cNvSpPr>
          <a:spLocks noChangeShapeType="1"/>
        </xdr:cNvSpPr>
      </xdr:nvSpPr>
      <xdr:spPr bwMode="auto">
        <a:xfrm>
          <a:off x="4787900" y="14547850"/>
          <a:ext cx="0"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355600</xdr:colOff>
      <xdr:row>126</xdr:row>
      <xdr:rowOff>6350</xdr:rowOff>
    </xdr:from>
    <xdr:to>
      <xdr:col>3</xdr:col>
      <xdr:colOff>355600</xdr:colOff>
      <xdr:row>129</xdr:row>
      <xdr:rowOff>0</xdr:rowOff>
    </xdr:to>
    <xdr:sp macro="" textlink="">
      <xdr:nvSpPr>
        <xdr:cNvPr id="8" name="Line 1">
          <a:extLst>
            <a:ext uri="{FF2B5EF4-FFF2-40B4-BE49-F238E27FC236}">
              <a16:creationId xmlns:a16="http://schemas.microsoft.com/office/drawing/2014/main" id="{A5D186E9-2FED-42D9-B15C-743AD37AE3E7}"/>
            </a:ext>
          </a:extLst>
        </xdr:cNvPr>
        <xdr:cNvSpPr>
          <a:spLocks noChangeShapeType="1"/>
        </xdr:cNvSpPr>
      </xdr:nvSpPr>
      <xdr:spPr bwMode="auto">
        <a:xfrm flipH="1">
          <a:off x="2546350" y="22040850"/>
          <a:ext cx="0" cy="488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400050</xdr:colOff>
      <xdr:row>126</xdr:row>
      <xdr:rowOff>0</xdr:rowOff>
    </xdr:from>
    <xdr:to>
      <xdr:col>6</xdr:col>
      <xdr:colOff>400050</xdr:colOff>
      <xdr:row>129</xdr:row>
      <xdr:rowOff>0</xdr:rowOff>
    </xdr:to>
    <xdr:sp macro="" textlink="">
      <xdr:nvSpPr>
        <xdr:cNvPr id="9" name="Line 2">
          <a:extLst>
            <a:ext uri="{FF2B5EF4-FFF2-40B4-BE49-F238E27FC236}">
              <a16:creationId xmlns:a16="http://schemas.microsoft.com/office/drawing/2014/main" id="{24648BF9-2917-4C77-B124-66F8E01C3A77}"/>
            </a:ext>
          </a:extLst>
        </xdr:cNvPr>
        <xdr:cNvSpPr>
          <a:spLocks noChangeShapeType="1"/>
        </xdr:cNvSpPr>
      </xdr:nvSpPr>
      <xdr:spPr bwMode="auto">
        <a:xfrm>
          <a:off x="4781550" y="22034500"/>
          <a:ext cx="0"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368300</xdr:colOff>
      <xdr:row>131</xdr:row>
      <xdr:rowOff>0</xdr:rowOff>
    </xdr:from>
    <xdr:to>
      <xdr:col>3</xdr:col>
      <xdr:colOff>368300</xdr:colOff>
      <xdr:row>134</xdr:row>
      <xdr:rowOff>19050</xdr:rowOff>
    </xdr:to>
    <xdr:sp macro="" textlink="">
      <xdr:nvSpPr>
        <xdr:cNvPr id="10" name="Line 3">
          <a:extLst>
            <a:ext uri="{FF2B5EF4-FFF2-40B4-BE49-F238E27FC236}">
              <a16:creationId xmlns:a16="http://schemas.microsoft.com/office/drawing/2014/main" id="{EA48F21A-4055-470B-8EEA-629D0CED071B}"/>
            </a:ext>
          </a:extLst>
        </xdr:cNvPr>
        <xdr:cNvSpPr>
          <a:spLocks noChangeShapeType="1"/>
        </xdr:cNvSpPr>
      </xdr:nvSpPr>
      <xdr:spPr bwMode="auto">
        <a:xfrm>
          <a:off x="2559050" y="22860000"/>
          <a:ext cx="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406400</xdr:colOff>
      <xdr:row>131</xdr:row>
      <xdr:rowOff>0</xdr:rowOff>
    </xdr:from>
    <xdr:to>
      <xdr:col>6</xdr:col>
      <xdr:colOff>406400</xdr:colOff>
      <xdr:row>133</xdr:row>
      <xdr:rowOff>158750</xdr:rowOff>
    </xdr:to>
    <xdr:sp macro="" textlink="">
      <xdr:nvSpPr>
        <xdr:cNvPr id="11" name="Line 4">
          <a:extLst>
            <a:ext uri="{FF2B5EF4-FFF2-40B4-BE49-F238E27FC236}">
              <a16:creationId xmlns:a16="http://schemas.microsoft.com/office/drawing/2014/main" id="{57F3BA52-9146-4E92-BC40-FAE517FA713E}"/>
            </a:ext>
          </a:extLst>
        </xdr:cNvPr>
        <xdr:cNvSpPr>
          <a:spLocks noChangeShapeType="1"/>
        </xdr:cNvSpPr>
      </xdr:nvSpPr>
      <xdr:spPr bwMode="auto">
        <a:xfrm>
          <a:off x="4787900" y="22860000"/>
          <a:ext cx="0" cy="488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381000</xdr:colOff>
      <xdr:row>135</xdr:row>
      <xdr:rowOff>165100</xdr:rowOff>
    </xdr:from>
    <xdr:to>
      <xdr:col>3</xdr:col>
      <xdr:colOff>381000</xdr:colOff>
      <xdr:row>139</xdr:row>
      <xdr:rowOff>6350</xdr:rowOff>
    </xdr:to>
    <xdr:sp macro="" textlink="">
      <xdr:nvSpPr>
        <xdr:cNvPr id="12" name="Line 5">
          <a:extLst>
            <a:ext uri="{FF2B5EF4-FFF2-40B4-BE49-F238E27FC236}">
              <a16:creationId xmlns:a16="http://schemas.microsoft.com/office/drawing/2014/main" id="{2CD07CF1-0203-4CAE-A3E1-7F6DF8569E79}"/>
            </a:ext>
          </a:extLst>
        </xdr:cNvPr>
        <xdr:cNvSpPr>
          <a:spLocks noChangeShapeType="1"/>
        </xdr:cNvSpPr>
      </xdr:nvSpPr>
      <xdr:spPr bwMode="auto">
        <a:xfrm>
          <a:off x="2571750" y="23685500"/>
          <a:ext cx="0" cy="501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406400</xdr:colOff>
      <xdr:row>136</xdr:row>
      <xdr:rowOff>6350</xdr:rowOff>
    </xdr:from>
    <xdr:to>
      <xdr:col>6</xdr:col>
      <xdr:colOff>406400</xdr:colOff>
      <xdr:row>139</xdr:row>
      <xdr:rowOff>6350</xdr:rowOff>
    </xdr:to>
    <xdr:sp macro="" textlink="">
      <xdr:nvSpPr>
        <xdr:cNvPr id="13" name="Line 6">
          <a:extLst>
            <a:ext uri="{FF2B5EF4-FFF2-40B4-BE49-F238E27FC236}">
              <a16:creationId xmlns:a16="http://schemas.microsoft.com/office/drawing/2014/main" id="{26FBE827-80E7-4F85-A290-AC477AB1FC4E}"/>
            </a:ext>
          </a:extLst>
        </xdr:cNvPr>
        <xdr:cNvSpPr>
          <a:spLocks noChangeShapeType="1"/>
        </xdr:cNvSpPr>
      </xdr:nvSpPr>
      <xdr:spPr bwMode="auto">
        <a:xfrm>
          <a:off x="4787900" y="23691850"/>
          <a:ext cx="0"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68"/>
  <sheetViews>
    <sheetView view="pageBreakPreview" zoomScaleNormal="100" zoomScaleSheetLayoutView="100" workbookViewId="0">
      <selection activeCell="O26" sqref="O26:P26"/>
    </sheetView>
  </sheetViews>
  <sheetFormatPr defaultColWidth="9" defaultRowHeight="21" customHeight="1" x14ac:dyDescent="0.2"/>
  <cols>
    <col min="1" max="4" width="2.6328125" style="2" customWidth="1"/>
    <col min="5" max="18" width="2.6328125" style="1" customWidth="1"/>
    <col min="19" max="46" width="2.90625" style="1" customWidth="1"/>
    <col min="47" max="70" width="2.6328125" style="1" customWidth="1"/>
    <col min="71" max="16384" width="9" style="1"/>
  </cols>
  <sheetData>
    <row r="1" spans="1:55" ht="18.75" customHeight="1" x14ac:dyDescent="0.2">
      <c r="A1" s="1" t="s">
        <v>136</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row>
    <row r="2" spans="1:55" ht="17.25" customHeight="1" x14ac:dyDescent="0.2">
      <c r="A2" s="243" t="s">
        <v>58</v>
      </c>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c r="AK2" s="243"/>
      <c r="AL2" s="243"/>
      <c r="AM2" s="243"/>
      <c r="AN2" s="243"/>
      <c r="AO2" s="243"/>
      <c r="AP2" s="243"/>
      <c r="AQ2" s="243"/>
      <c r="AR2" s="243"/>
      <c r="AS2" s="243"/>
      <c r="AT2" s="243"/>
      <c r="AU2" s="243"/>
      <c r="AV2" s="243"/>
      <c r="AW2" s="243"/>
      <c r="AX2" s="243"/>
      <c r="AY2" s="243"/>
      <c r="AZ2" s="243"/>
      <c r="BA2" s="243"/>
      <c r="BB2" s="243"/>
      <c r="BC2" s="243"/>
    </row>
    <row r="3" spans="1:55" s="4" customFormat="1" ht="5.25" customHeight="1" thickBot="1" x14ac:dyDescent="0.25"/>
    <row r="4" spans="1:55" s="4" customFormat="1" ht="21" customHeight="1" thickBot="1" x14ac:dyDescent="0.25">
      <c r="A4" s="244" t="s">
        <v>57</v>
      </c>
      <c r="B4" s="245"/>
      <c r="C4" s="245"/>
      <c r="D4" s="245"/>
      <c r="E4" s="245"/>
      <c r="F4" s="245"/>
      <c r="G4" s="245"/>
      <c r="H4" s="245"/>
      <c r="I4" s="245"/>
      <c r="J4" s="245"/>
      <c r="K4" s="245"/>
      <c r="L4" s="245"/>
      <c r="M4" s="245"/>
      <c r="N4" s="245"/>
      <c r="O4" s="245"/>
      <c r="P4" s="245"/>
      <c r="Q4" s="245"/>
      <c r="R4" s="245"/>
      <c r="S4" s="245" t="s">
        <v>56</v>
      </c>
      <c r="T4" s="245"/>
      <c r="U4" s="245"/>
      <c r="V4" s="245"/>
      <c r="W4" s="245"/>
      <c r="X4" s="245"/>
      <c r="Y4" s="245"/>
      <c r="Z4" s="245"/>
      <c r="AA4" s="245"/>
      <c r="AB4" s="245"/>
      <c r="AC4" s="245"/>
      <c r="AD4" s="245"/>
      <c r="AE4" s="226"/>
      <c r="AF4" s="244" t="s">
        <v>55</v>
      </c>
      <c r="AG4" s="245"/>
      <c r="AH4" s="245"/>
      <c r="AI4" s="245"/>
      <c r="AJ4" s="245"/>
      <c r="AK4" s="247"/>
      <c r="AL4" s="247"/>
      <c r="AM4" s="247"/>
      <c r="AN4" s="245"/>
      <c r="AO4" s="245"/>
      <c r="AP4" s="245"/>
      <c r="AQ4" s="245"/>
      <c r="AR4" s="245"/>
      <c r="AS4" s="245"/>
      <c r="AT4" s="245"/>
      <c r="AU4" s="245"/>
      <c r="AV4" s="245"/>
      <c r="AW4" s="245"/>
      <c r="AX4" s="245"/>
      <c r="AY4" s="245"/>
      <c r="AZ4" s="245"/>
      <c r="BA4" s="245"/>
      <c r="BB4" s="245"/>
      <c r="BC4" s="248"/>
    </row>
    <row r="5" spans="1:55" s="4" customFormat="1" ht="21" customHeight="1" thickBot="1" x14ac:dyDescent="0.25">
      <c r="A5" s="249" t="s">
        <v>259</v>
      </c>
      <c r="B5" s="250"/>
      <c r="C5" s="250"/>
      <c r="D5" s="250"/>
      <c r="E5" s="250"/>
      <c r="F5" s="250"/>
      <c r="G5" s="250"/>
      <c r="H5" s="250"/>
      <c r="I5" s="250"/>
      <c r="J5" s="250"/>
      <c r="K5" s="251"/>
      <c r="L5" s="252"/>
      <c r="M5" s="164"/>
      <c r="N5" s="35" t="s">
        <v>52</v>
      </c>
      <c r="O5" s="253"/>
      <c r="P5" s="253"/>
      <c r="Q5" s="38" t="s">
        <v>3</v>
      </c>
      <c r="R5" s="253"/>
      <c r="S5" s="253"/>
      <c r="T5" s="37" t="s">
        <v>52</v>
      </c>
      <c r="U5" s="253"/>
      <c r="V5" s="253"/>
      <c r="W5" s="36" t="s">
        <v>3</v>
      </c>
      <c r="X5" s="164"/>
      <c r="Y5" s="164"/>
      <c r="Z5" s="35" t="s">
        <v>52</v>
      </c>
      <c r="AA5" s="164"/>
      <c r="AB5" s="164"/>
      <c r="AC5" s="36" t="s">
        <v>3</v>
      </c>
      <c r="AD5" s="254" t="s">
        <v>51</v>
      </c>
      <c r="AE5" s="255"/>
      <c r="AF5" s="255"/>
      <c r="AG5" s="256">
        <f>ROUNDUP((O5+U5+AA5)/3,1)</f>
        <v>0</v>
      </c>
      <c r="AH5" s="256"/>
      <c r="AI5" s="256"/>
      <c r="AJ5" s="34" t="s">
        <v>3</v>
      </c>
      <c r="AK5" s="164" t="s">
        <v>50</v>
      </c>
      <c r="AL5" s="164"/>
      <c r="AM5" s="164"/>
      <c r="AN5" s="164"/>
      <c r="AO5" s="164"/>
      <c r="AP5" s="164"/>
      <c r="AQ5" s="164"/>
      <c r="AR5" s="164"/>
      <c r="AS5" s="257"/>
      <c r="AT5" s="252"/>
      <c r="AU5" s="164"/>
      <c r="AV5" s="164"/>
      <c r="AW5" s="164"/>
      <c r="AX5" s="164"/>
      <c r="AY5" s="164"/>
      <c r="AZ5" s="164"/>
      <c r="BA5" s="164"/>
      <c r="BB5" s="164"/>
      <c r="BC5" s="167"/>
    </row>
    <row r="6" spans="1:55" s="4" customFormat="1" ht="21" customHeight="1" thickBot="1" x14ac:dyDescent="0.25">
      <c r="A6" s="192" t="s">
        <v>49</v>
      </c>
      <c r="B6" s="193"/>
      <c r="C6" s="193"/>
      <c r="D6" s="193"/>
      <c r="E6" s="193"/>
      <c r="F6" s="193"/>
      <c r="G6" s="285" t="s">
        <v>48</v>
      </c>
      <c r="H6" s="285"/>
      <c r="I6" s="285"/>
      <c r="J6" s="285"/>
      <c r="K6" s="285"/>
      <c r="L6" s="174" t="s">
        <v>47</v>
      </c>
      <c r="M6" s="175"/>
      <c r="N6" s="175"/>
      <c r="O6" s="175"/>
      <c r="P6" s="175"/>
      <c r="Q6" s="49"/>
      <c r="R6" s="48"/>
      <c r="S6" s="192" t="s">
        <v>46</v>
      </c>
      <c r="T6" s="193"/>
      <c r="U6" s="193"/>
      <c r="V6" s="193"/>
      <c r="W6" s="193"/>
      <c r="X6" s="193"/>
      <c r="Y6" s="286"/>
      <c r="Z6" s="192" t="s">
        <v>45</v>
      </c>
      <c r="AA6" s="193"/>
      <c r="AB6" s="193"/>
      <c r="AC6" s="193"/>
      <c r="AD6" s="193"/>
      <c r="AE6" s="193"/>
      <c r="AF6" s="286"/>
      <c r="AG6" s="192" t="s">
        <v>44</v>
      </c>
      <c r="AH6" s="193"/>
      <c r="AI6" s="193"/>
      <c r="AJ6" s="193"/>
      <c r="AK6" s="220"/>
      <c r="AL6" s="220"/>
      <c r="AM6" s="228"/>
      <c r="AN6" s="212" t="s">
        <v>43</v>
      </c>
      <c r="AO6" s="220"/>
      <c r="AP6" s="220"/>
      <c r="AQ6" s="220"/>
      <c r="AR6" s="220"/>
      <c r="AS6" s="220"/>
      <c r="AT6" s="228"/>
      <c r="AU6" s="229" t="s">
        <v>42</v>
      </c>
      <c r="AV6" s="224"/>
      <c r="AW6" s="224"/>
      <c r="AX6" s="224" t="s">
        <v>41</v>
      </c>
      <c r="AY6" s="224"/>
      <c r="AZ6" s="224"/>
      <c r="BA6" s="224" t="s">
        <v>40</v>
      </c>
      <c r="BB6" s="224"/>
      <c r="BC6" s="231"/>
    </row>
    <row r="7" spans="1:55" s="4" customFormat="1" ht="21" customHeight="1" x14ac:dyDescent="0.2">
      <c r="A7" s="190"/>
      <c r="B7" s="149"/>
      <c r="C7" s="149"/>
      <c r="D7" s="149"/>
      <c r="E7" s="149"/>
      <c r="F7" s="149"/>
      <c r="G7" s="225"/>
      <c r="H7" s="225"/>
      <c r="I7" s="225"/>
      <c r="J7" s="225"/>
      <c r="K7" s="225"/>
      <c r="L7" s="174"/>
      <c r="M7" s="175"/>
      <c r="N7" s="175"/>
      <c r="O7" s="175"/>
      <c r="P7" s="175"/>
      <c r="Q7" s="223" t="s">
        <v>39</v>
      </c>
      <c r="R7" s="220"/>
      <c r="S7" s="29">
        <v>1</v>
      </c>
      <c r="T7" s="28">
        <v>2</v>
      </c>
      <c r="U7" s="28">
        <v>3</v>
      </c>
      <c r="V7" s="28">
        <v>4</v>
      </c>
      <c r="W7" s="28">
        <v>5</v>
      </c>
      <c r="X7" s="28">
        <v>6</v>
      </c>
      <c r="Y7" s="32">
        <v>7</v>
      </c>
      <c r="Z7" s="30">
        <v>8</v>
      </c>
      <c r="AA7" s="28">
        <v>9</v>
      </c>
      <c r="AB7" s="28">
        <v>10</v>
      </c>
      <c r="AC7" s="28">
        <v>11</v>
      </c>
      <c r="AD7" s="28">
        <v>12</v>
      </c>
      <c r="AE7" s="28">
        <v>13</v>
      </c>
      <c r="AF7" s="32">
        <v>14</v>
      </c>
      <c r="AG7" s="30">
        <v>15</v>
      </c>
      <c r="AH7" s="28">
        <v>16</v>
      </c>
      <c r="AI7" s="28">
        <v>17</v>
      </c>
      <c r="AJ7" s="28">
        <v>18</v>
      </c>
      <c r="AK7" s="28">
        <v>19</v>
      </c>
      <c r="AL7" s="28">
        <v>20</v>
      </c>
      <c r="AM7" s="32">
        <v>21</v>
      </c>
      <c r="AN7" s="29">
        <v>22</v>
      </c>
      <c r="AO7" s="28">
        <v>23</v>
      </c>
      <c r="AP7" s="28">
        <v>24</v>
      </c>
      <c r="AQ7" s="28">
        <v>25</v>
      </c>
      <c r="AR7" s="28">
        <v>26</v>
      </c>
      <c r="AS7" s="28">
        <v>27</v>
      </c>
      <c r="AT7" s="32">
        <v>28</v>
      </c>
      <c r="AU7" s="230"/>
      <c r="AV7" s="225"/>
      <c r="AW7" s="225"/>
      <c r="AX7" s="225"/>
      <c r="AY7" s="225"/>
      <c r="AZ7" s="225"/>
      <c r="BA7" s="225"/>
      <c r="BB7" s="225"/>
      <c r="BC7" s="232"/>
    </row>
    <row r="8" spans="1:55" s="4" customFormat="1" ht="21" customHeight="1" thickBot="1" x14ac:dyDescent="0.25">
      <c r="A8" s="190"/>
      <c r="B8" s="149"/>
      <c r="C8" s="149"/>
      <c r="D8" s="149"/>
      <c r="E8" s="149"/>
      <c r="F8" s="149"/>
      <c r="G8" s="225"/>
      <c r="H8" s="225"/>
      <c r="I8" s="225"/>
      <c r="J8" s="225"/>
      <c r="K8" s="225"/>
      <c r="L8" s="177"/>
      <c r="M8" s="178"/>
      <c r="N8" s="178"/>
      <c r="O8" s="178"/>
      <c r="P8" s="178"/>
      <c r="Q8" s="233" t="s">
        <v>38</v>
      </c>
      <c r="R8" s="234"/>
      <c r="S8" s="29"/>
      <c r="T8" s="28"/>
      <c r="U8" s="28"/>
      <c r="V8" s="28"/>
      <c r="W8" s="28"/>
      <c r="X8" s="28"/>
      <c r="Y8" s="32"/>
      <c r="Z8" s="30"/>
      <c r="AA8" s="28"/>
      <c r="AB8" s="28"/>
      <c r="AC8" s="28"/>
      <c r="AD8" s="28"/>
      <c r="AE8" s="28"/>
      <c r="AF8" s="32"/>
      <c r="AG8" s="30"/>
      <c r="AH8" s="28"/>
      <c r="AI8" s="28"/>
      <c r="AJ8" s="28"/>
      <c r="AK8" s="28"/>
      <c r="AL8" s="28"/>
      <c r="AM8" s="32"/>
      <c r="AN8" s="29"/>
      <c r="AO8" s="28"/>
      <c r="AP8" s="28"/>
      <c r="AQ8" s="28"/>
      <c r="AR8" s="28"/>
      <c r="AS8" s="28"/>
      <c r="AT8" s="32"/>
      <c r="AU8" s="230"/>
      <c r="AV8" s="225"/>
      <c r="AW8" s="225"/>
      <c r="AX8" s="225"/>
      <c r="AY8" s="225"/>
      <c r="AZ8" s="225"/>
      <c r="BA8" s="225"/>
      <c r="BB8" s="225"/>
      <c r="BC8" s="232"/>
    </row>
    <row r="9" spans="1:55" s="4" customFormat="1" ht="21" customHeight="1" thickBot="1" x14ac:dyDescent="0.25">
      <c r="A9" s="235" t="s">
        <v>30</v>
      </c>
      <c r="B9" s="236"/>
      <c r="C9" s="236"/>
      <c r="D9" s="236"/>
      <c r="E9" s="236"/>
      <c r="F9" s="237"/>
      <c r="G9" s="292"/>
      <c r="H9" s="292"/>
      <c r="I9" s="292"/>
      <c r="J9" s="292"/>
      <c r="K9" s="292"/>
      <c r="L9" s="234"/>
      <c r="M9" s="234"/>
      <c r="N9" s="234"/>
      <c r="O9" s="234"/>
      <c r="P9" s="234"/>
      <c r="Q9" s="238"/>
      <c r="R9" s="239"/>
      <c r="S9" s="25"/>
      <c r="T9" s="24"/>
      <c r="U9" s="24"/>
      <c r="V9" s="24"/>
      <c r="W9" s="24"/>
      <c r="X9" s="23"/>
      <c r="Y9" s="22"/>
      <c r="Z9" s="25"/>
      <c r="AA9" s="24"/>
      <c r="AB9" s="24"/>
      <c r="AC9" s="24"/>
      <c r="AD9" s="24"/>
      <c r="AE9" s="23"/>
      <c r="AF9" s="22"/>
      <c r="AG9" s="25"/>
      <c r="AH9" s="24"/>
      <c r="AI9" s="24"/>
      <c r="AJ9" s="24"/>
      <c r="AK9" s="24"/>
      <c r="AL9" s="23"/>
      <c r="AM9" s="22"/>
      <c r="AN9" s="47"/>
      <c r="AO9" s="24"/>
      <c r="AP9" s="24"/>
      <c r="AQ9" s="24"/>
      <c r="AR9" s="24"/>
      <c r="AS9" s="23"/>
      <c r="AT9" s="22"/>
      <c r="AU9" s="44"/>
      <c r="AV9" s="44"/>
      <c r="AW9" s="46"/>
      <c r="AX9" s="45"/>
      <c r="AY9" s="44"/>
      <c r="AZ9" s="46"/>
      <c r="BA9" s="45"/>
      <c r="BB9" s="44"/>
      <c r="BC9" s="43"/>
    </row>
    <row r="10" spans="1:55" s="4" customFormat="1" ht="12" customHeight="1" thickBot="1" x14ac:dyDescent="0.25">
      <c r="A10" s="165"/>
      <c r="B10" s="165"/>
      <c r="C10" s="165"/>
      <c r="D10" s="165"/>
      <c r="E10" s="165"/>
      <c r="F10" s="165"/>
      <c r="G10" s="222"/>
      <c r="H10" s="222"/>
      <c r="I10" s="222"/>
      <c r="J10" s="222"/>
      <c r="K10" s="222"/>
      <c r="L10" s="165"/>
      <c r="M10" s="165"/>
      <c r="N10" s="165"/>
      <c r="O10" s="165"/>
      <c r="P10" s="165"/>
      <c r="Q10" s="165"/>
      <c r="R10" s="165"/>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0"/>
      <c r="AV10" s="20"/>
      <c r="AW10" s="20"/>
      <c r="AX10" s="20"/>
      <c r="AY10" s="20"/>
      <c r="AZ10" s="20"/>
      <c r="BA10" s="20"/>
      <c r="BB10" s="20"/>
      <c r="BC10" s="20"/>
    </row>
    <row r="11" spans="1:55" s="4" customFormat="1" ht="21" customHeight="1" x14ac:dyDescent="0.2">
      <c r="A11" s="216" t="s">
        <v>28</v>
      </c>
      <c r="B11" s="217"/>
      <c r="C11" s="217"/>
      <c r="D11" s="217"/>
      <c r="E11" s="217"/>
      <c r="F11" s="218"/>
      <c r="G11" s="219"/>
      <c r="H11" s="219"/>
      <c r="I11" s="219"/>
      <c r="J11" s="219"/>
      <c r="K11" s="219"/>
      <c r="L11" s="220"/>
      <c r="M11" s="220"/>
      <c r="N11" s="220"/>
      <c r="O11" s="220"/>
      <c r="P11" s="220"/>
      <c r="Q11" s="220"/>
      <c r="R11" s="221"/>
      <c r="S11" s="19"/>
      <c r="T11" s="18"/>
      <c r="U11" s="18"/>
      <c r="V11" s="18"/>
      <c r="W11" s="18"/>
      <c r="X11" s="18"/>
      <c r="Y11" s="17"/>
      <c r="Z11" s="19"/>
      <c r="AA11" s="18"/>
      <c r="AB11" s="18"/>
      <c r="AC11" s="18"/>
      <c r="AD11" s="18"/>
      <c r="AE11" s="18"/>
      <c r="AF11" s="17"/>
      <c r="AG11" s="19"/>
      <c r="AH11" s="18"/>
      <c r="AI11" s="18"/>
      <c r="AJ11" s="18"/>
      <c r="AK11" s="18"/>
      <c r="AL11" s="18"/>
      <c r="AM11" s="17"/>
      <c r="AN11" s="19"/>
      <c r="AO11" s="18"/>
      <c r="AP11" s="18"/>
      <c r="AQ11" s="18"/>
      <c r="AR11" s="18"/>
      <c r="AS11" s="18"/>
      <c r="AT11" s="17"/>
      <c r="AU11" s="287">
        <f t="shared" ref="AU11:AU20" si="0">SUM(S11:AT11)</f>
        <v>0</v>
      </c>
      <c r="AV11" s="287"/>
      <c r="AW11" s="288"/>
      <c r="AX11" s="289">
        <f>ROUNDDOWN(AU11/4,1)</f>
        <v>0</v>
      </c>
      <c r="AY11" s="290"/>
      <c r="AZ11" s="291"/>
      <c r="BA11" s="194"/>
      <c r="BB11" s="195"/>
      <c r="BC11" s="196"/>
    </row>
    <row r="12" spans="1:55" s="4" customFormat="1" ht="21" customHeight="1" x14ac:dyDescent="0.2">
      <c r="A12" s="216" t="s">
        <v>132</v>
      </c>
      <c r="B12" s="217"/>
      <c r="C12" s="217"/>
      <c r="D12" s="217"/>
      <c r="E12" s="217"/>
      <c r="F12" s="218"/>
      <c r="G12" s="191"/>
      <c r="H12" s="191"/>
      <c r="I12" s="191"/>
      <c r="J12" s="191"/>
      <c r="K12" s="191"/>
      <c r="L12" s="149"/>
      <c r="M12" s="149"/>
      <c r="N12" s="149"/>
      <c r="O12" s="149"/>
      <c r="P12" s="149"/>
      <c r="Q12" s="149"/>
      <c r="R12" s="150"/>
      <c r="S12" s="15"/>
      <c r="T12" s="16"/>
      <c r="U12" s="16"/>
      <c r="V12" s="16"/>
      <c r="W12" s="16"/>
      <c r="X12" s="13"/>
      <c r="Y12" s="12"/>
      <c r="Z12" s="15"/>
      <c r="AA12" s="13"/>
      <c r="AB12" s="13"/>
      <c r="AC12" s="13"/>
      <c r="AD12" s="13"/>
      <c r="AE12" s="13"/>
      <c r="AF12" s="12"/>
      <c r="AG12" s="15"/>
      <c r="AH12" s="13"/>
      <c r="AI12" s="13"/>
      <c r="AJ12" s="13"/>
      <c r="AK12" s="13"/>
      <c r="AL12" s="13"/>
      <c r="AM12" s="12"/>
      <c r="AN12" s="14"/>
      <c r="AO12" s="13"/>
      <c r="AP12" s="13"/>
      <c r="AQ12" s="13"/>
      <c r="AR12" s="13"/>
      <c r="AS12" s="13"/>
      <c r="AT12" s="12"/>
      <c r="AU12" s="274">
        <f t="shared" si="0"/>
        <v>0</v>
      </c>
      <c r="AV12" s="274"/>
      <c r="AW12" s="275"/>
      <c r="AX12" s="282">
        <f t="shared" ref="AX12:AX20" si="1">ROUND(AU12/4,1)</f>
        <v>0</v>
      </c>
      <c r="AY12" s="283"/>
      <c r="AZ12" s="284"/>
      <c r="BA12" s="187"/>
      <c r="BB12" s="188"/>
      <c r="BC12" s="189"/>
    </row>
    <row r="13" spans="1:55" s="4" customFormat="1" ht="21" customHeight="1" x14ac:dyDescent="0.2">
      <c r="A13" s="192"/>
      <c r="B13" s="193"/>
      <c r="C13" s="193"/>
      <c r="D13" s="193"/>
      <c r="E13" s="193"/>
      <c r="F13" s="193"/>
      <c r="G13" s="191"/>
      <c r="H13" s="191"/>
      <c r="I13" s="191"/>
      <c r="J13" s="191"/>
      <c r="K13" s="191"/>
      <c r="L13" s="149"/>
      <c r="M13" s="149"/>
      <c r="N13" s="149"/>
      <c r="O13" s="149"/>
      <c r="P13" s="149"/>
      <c r="Q13" s="149"/>
      <c r="R13" s="150"/>
      <c r="S13" s="15"/>
      <c r="T13" s="16"/>
      <c r="U13" s="16"/>
      <c r="V13" s="16"/>
      <c r="W13" s="16"/>
      <c r="X13" s="13"/>
      <c r="Y13" s="12"/>
      <c r="Z13" s="15"/>
      <c r="AA13" s="13"/>
      <c r="AB13" s="13"/>
      <c r="AC13" s="13"/>
      <c r="AD13" s="13"/>
      <c r="AE13" s="13"/>
      <c r="AF13" s="12"/>
      <c r="AG13" s="15"/>
      <c r="AH13" s="13"/>
      <c r="AI13" s="13"/>
      <c r="AJ13" s="13"/>
      <c r="AK13" s="13"/>
      <c r="AL13" s="13"/>
      <c r="AM13" s="12"/>
      <c r="AN13" s="14"/>
      <c r="AO13" s="13"/>
      <c r="AP13" s="13"/>
      <c r="AQ13" s="13"/>
      <c r="AR13" s="13"/>
      <c r="AS13" s="13"/>
      <c r="AT13" s="12"/>
      <c r="AU13" s="274">
        <f t="shared" si="0"/>
        <v>0</v>
      </c>
      <c r="AV13" s="274"/>
      <c r="AW13" s="275"/>
      <c r="AX13" s="282">
        <f t="shared" si="1"/>
        <v>0</v>
      </c>
      <c r="AY13" s="283"/>
      <c r="AZ13" s="284"/>
      <c r="BA13" s="187"/>
      <c r="BB13" s="188"/>
      <c r="BC13" s="189"/>
    </row>
    <row r="14" spans="1:55" s="4" customFormat="1" ht="21" customHeight="1" x14ac:dyDescent="0.2">
      <c r="A14" s="190"/>
      <c r="B14" s="149"/>
      <c r="C14" s="149"/>
      <c r="D14" s="149"/>
      <c r="E14" s="149"/>
      <c r="F14" s="149"/>
      <c r="G14" s="191"/>
      <c r="H14" s="191"/>
      <c r="I14" s="191"/>
      <c r="J14" s="191"/>
      <c r="K14" s="191"/>
      <c r="L14" s="149"/>
      <c r="M14" s="149"/>
      <c r="N14" s="149"/>
      <c r="O14" s="149"/>
      <c r="P14" s="149"/>
      <c r="Q14" s="149"/>
      <c r="R14" s="150"/>
      <c r="S14" s="15"/>
      <c r="T14" s="16"/>
      <c r="U14" s="16"/>
      <c r="V14" s="16"/>
      <c r="W14" s="16"/>
      <c r="X14" s="13"/>
      <c r="Y14" s="12"/>
      <c r="Z14" s="15"/>
      <c r="AA14" s="13"/>
      <c r="AB14" s="13"/>
      <c r="AC14" s="13"/>
      <c r="AD14" s="13"/>
      <c r="AE14" s="13"/>
      <c r="AF14" s="12"/>
      <c r="AG14" s="15"/>
      <c r="AH14" s="13"/>
      <c r="AI14" s="13"/>
      <c r="AJ14" s="13"/>
      <c r="AK14" s="13"/>
      <c r="AL14" s="13"/>
      <c r="AM14" s="12"/>
      <c r="AN14" s="14"/>
      <c r="AO14" s="13"/>
      <c r="AP14" s="13"/>
      <c r="AQ14" s="13"/>
      <c r="AR14" s="13"/>
      <c r="AS14" s="13"/>
      <c r="AT14" s="12"/>
      <c r="AU14" s="274">
        <f t="shared" si="0"/>
        <v>0</v>
      </c>
      <c r="AV14" s="274"/>
      <c r="AW14" s="275"/>
      <c r="AX14" s="282">
        <f t="shared" si="1"/>
        <v>0</v>
      </c>
      <c r="AY14" s="283"/>
      <c r="AZ14" s="284"/>
      <c r="BA14" s="187"/>
      <c r="BB14" s="188"/>
      <c r="BC14" s="189"/>
    </row>
    <row r="15" spans="1:55" s="4" customFormat="1" ht="21" customHeight="1" x14ac:dyDescent="0.2">
      <c r="A15" s="190"/>
      <c r="B15" s="149"/>
      <c r="C15" s="149"/>
      <c r="D15" s="149"/>
      <c r="E15" s="149"/>
      <c r="F15" s="149"/>
      <c r="G15" s="191"/>
      <c r="H15" s="191"/>
      <c r="I15" s="191"/>
      <c r="J15" s="191"/>
      <c r="K15" s="191"/>
      <c r="L15" s="149"/>
      <c r="M15" s="149"/>
      <c r="N15" s="149"/>
      <c r="O15" s="149"/>
      <c r="P15" s="149"/>
      <c r="Q15" s="149"/>
      <c r="R15" s="150"/>
      <c r="S15" s="15"/>
      <c r="T15" s="16"/>
      <c r="U15" s="16"/>
      <c r="V15" s="16"/>
      <c r="W15" s="16"/>
      <c r="X15" s="13"/>
      <c r="Y15" s="12"/>
      <c r="Z15" s="15"/>
      <c r="AA15" s="13"/>
      <c r="AB15" s="13"/>
      <c r="AC15" s="13"/>
      <c r="AD15" s="13"/>
      <c r="AE15" s="13"/>
      <c r="AF15" s="12"/>
      <c r="AG15" s="15"/>
      <c r="AH15" s="13"/>
      <c r="AI15" s="13"/>
      <c r="AJ15" s="13"/>
      <c r="AK15" s="13"/>
      <c r="AL15" s="13"/>
      <c r="AM15" s="12"/>
      <c r="AN15" s="14"/>
      <c r="AO15" s="13"/>
      <c r="AP15" s="13"/>
      <c r="AQ15" s="13"/>
      <c r="AR15" s="13"/>
      <c r="AS15" s="13"/>
      <c r="AT15" s="12"/>
      <c r="AU15" s="274">
        <f t="shared" si="0"/>
        <v>0</v>
      </c>
      <c r="AV15" s="274"/>
      <c r="AW15" s="275"/>
      <c r="AX15" s="282">
        <f t="shared" si="1"/>
        <v>0</v>
      </c>
      <c r="AY15" s="283"/>
      <c r="AZ15" s="284"/>
      <c r="BA15" s="187"/>
      <c r="BB15" s="188"/>
      <c r="BC15" s="189"/>
    </row>
    <row r="16" spans="1:55" s="4" customFormat="1" ht="21" customHeight="1" x14ac:dyDescent="0.2">
      <c r="A16" s="190"/>
      <c r="B16" s="149"/>
      <c r="C16" s="149"/>
      <c r="D16" s="149"/>
      <c r="E16" s="149"/>
      <c r="F16" s="149"/>
      <c r="G16" s="191"/>
      <c r="H16" s="191"/>
      <c r="I16" s="191"/>
      <c r="J16" s="191"/>
      <c r="K16" s="191"/>
      <c r="L16" s="149"/>
      <c r="M16" s="149"/>
      <c r="N16" s="149"/>
      <c r="O16" s="149"/>
      <c r="P16" s="149"/>
      <c r="Q16" s="149"/>
      <c r="R16" s="150"/>
      <c r="S16" s="15"/>
      <c r="T16" s="16"/>
      <c r="U16" s="16"/>
      <c r="V16" s="16"/>
      <c r="W16" s="16"/>
      <c r="X16" s="13"/>
      <c r="Y16" s="12"/>
      <c r="Z16" s="15"/>
      <c r="AA16" s="13"/>
      <c r="AB16" s="13"/>
      <c r="AC16" s="13"/>
      <c r="AD16" s="13"/>
      <c r="AE16" s="13"/>
      <c r="AF16" s="12"/>
      <c r="AG16" s="15"/>
      <c r="AH16" s="13"/>
      <c r="AI16" s="13"/>
      <c r="AJ16" s="13"/>
      <c r="AK16" s="13"/>
      <c r="AL16" s="13"/>
      <c r="AM16" s="12"/>
      <c r="AN16" s="14"/>
      <c r="AO16" s="13"/>
      <c r="AP16" s="13"/>
      <c r="AQ16" s="13"/>
      <c r="AR16" s="13"/>
      <c r="AS16" s="13"/>
      <c r="AT16" s="12"/>
      <c r="AU16" s="274">
        <f t="shared" si="0"/>
        <v>0</v>
      </c>
      <c r="AV16" s="274"/>
      <c r="AW16" s="275"/>
      <c r="AX16" s="282">
        <f t="shared" si="1"/>
        <v>0</v>
      </c>
      <c r="AY16" s="283"/>
      <c r="AZ16" s="284"/>
      <c r="BA16" s="187"/>
      <c r="BB16" s="188"/>
      <c r="BC16" s="189"/>
    </row>
    <row r="17" spans="1:56" s="4" customFormat="1" ht="21" customHeight="1" x14ac:dyDescent="0.2">
      <c r="A17" s="190"/>
      <c r="B17" s="149"/>
      <c r="C17" s="149"/>
      <c r="D17" s="149"/>
      <c r="E17" s="149"/>
      <c r="F17" s="149"/>
      <c r="G17" s="191"/>
      <c r="H17" s="191"/>
      <c r="I17" s="191"/>
      <c r="J17" s="191"/>
      <c r="K17" s="191"/>
      <c r="L17" s="149"/>
      <c r="M17" s="149"/>
      <c r="N17" s="149"/>
      <c r="O17" s="149"/>
      <c r="P17" s="149"/>
      <c r="Q17" s="149"/>
      <c r="R17" s="150"/>
      <c r="S17" s="15"/>
      <c r="T17" s="13"/>
      <c r="U17" s="13"/>
      <c r="V17" s="13"/>
      <c r="W17" s="13"/>
      <c r="X17" s="13"/>
      <c r="Y17" s="12"/>
      <c r="Z17" s="15"/>
      <c r="AA17" s="13"/>
      <c r="AB17" s="13"/>
      <c r="AC17" s="13"/>
      <c r="AD17" s="13"/>
      <c r="AE17" s="13"/>
      <c r="AF17" s="12"/>
      <c r="AG17" s="15"/>
      <c r="AH17" s="13"/>
      <c r="AI17" s="13"/>
      <c r="AJ17" s="13"/>
      <c r="AK17" s="13"/>
      <c r="AL17" s="13"/>
      <c r="AM17" s="12"/>
      <c r="AN17" s="14"/>
      <c r="AO17" s="13"/>
      <c r="AP17" s="13"/>
      <c r="AQ17" s="13"/>
      <c r="AR17" s="13"/>
      <c r="AS17" s="13"/>
      <c r="AT17" s="12"/>
      <c r="AU17" s="274">
        <f t="shared" si="0"/>
        <v>0</v>
      </c>
      <c r="AV17" s="274"/>
      <c r="AW17" s="275"/>
      <c r="AX17" s="282">
        <f t="shared" si="1"/>
        <v>0</v>
      </c>
      <c r="AY17" s="283"/>
      <c r="AZ17" s="284"/>
      <c r="BA17" s="187"/>
      <c r="BB17" s="188"/>
      <c r="BC17" s="189"/>
    </row>
    <row r="18" spans="1:56" s="4" customFormat="1" ht="21" customHeight="1" x14ac:dyDescent="0.2">
      <c r="A18" s="190"/>
      <c r="B18" s="149"/>
      <c r="C18" s="149"/>
      <c r="D18" s="149"/>
      <c r="E18" s="149"/>
      <c r="F18" s="149"/>
      <c r="G18" s="191"/>
      <c r="H18" s="191"/>
      <c r="I18" s="191"/>
      <c r="J18" s="191"/>
      <c r="K18" s="191"/>
      <c r="L18" s="149"/>
      <c r="M18" s="149"/>
      <c r="N18" s="149"/>
      <c r="O18" s="149"/>
      <c r="P18" s="149"/>
      <c r="Q18" s="149"/>
      <c r="R18" s="150"/>
      <c r="S18" s="15"/>
      <c r="T18" s="13"/>
      <c r="U18" s="13"/>
      <c r="V18" s="13"/>
      <c r="W18" s="13"/>
      <c r="X18" s="13"/>
      <c r="Y18" s="12"/>
      <c r="Z18" s="15"/>
      <c r="AA18" s="13"/>
      <c r="AB18" s="13"/>
      <c r="AC18" s="13"/>
      <c r="AD18" s="13"/>
      <c r="AE18" s="13"/>
      <c r="AF18" s="12"/>
      <c r="AG18" s="15"/>
      <c r="AH18" s="13"/>
      <c r="AI18" s="13"/>
      <c r="AJ18" s="13"/>
      <c r="AK18" s="13"/>
      <c r="AL18" s="13"/>
      <c r="AM18" s="12"/>
      <c r="AN18" s="14"/>
      <c r="AO18" s="13"/>
      <c r="AP18" s="13"/>
      <c r="AQ18" s="13"/>
      <c r="AR18" s="13"/>
      <c r="AS18" s="13"/>
      <c r="AT18" s="12"/>
      <c r="AU18" s="274">
        <f t="shared" si="0"/>
        <v>0</v>
      </c>
      <c r="AV18" s="274"/>
      <c r="AW18" s="275"/>
      <c r="AX18" s="282">
        <f t="shared" si="1"/>
        <v>0</v>
      </c>
      <c r="AY18" s="283"/>
      <c r="AZ18" s="284"/>
      <c r="BA18" s="187"/>
      <c r="BB18" s="188"/>
      <c r="BC18" s="189"/>
    </row>
    <row r="19" spans="1:56" s="4" customFormat="1" ht="21" customHeight="1" x14ac:dyDescent="0.2">
      <c r="A19" s="190"/>
      <c r="B19" s="149"/>
      <c r="C19" s="149"/>
      <c r="D19" s="149"/>
      <c r="E19" s="149"/>
      <c r="F19" s="149"/>
      <c r="G19" s="191"/>
      <c r="H19" s="191"/>
      <c r="I19" s="191"/>
      <c r="J19" s="191"/>
      <c r="K19" s="191"/>
      <c r="L19" s="149"/>
      <c r="M19" s="149"/>
      <c r="N19" s="149"/>
      <c r="O19" s="149"/>
      <c r="P19" s="149"/>
      <c r="Q19" s="149"/>
      <c r="R19" s="150"/>
      <c r="S19" s="15"/>
      <c r="T19" s="13"/>
      <c r="U19" s="13"/>
      <c r="V19" s="13"/>
      <c r="W19" s="13"/>
      <c r="X19" s="13"/>
      <c r="Y19" s="12"/>
      <c r="Z19" s="15"/>
      <c r="AA19" s="13"/>
      <c r="AB19" s="13"/>
      <c r="AC19" s="13"/>
      <c r="AD19" s="13"/>
      <c r="AE19" s="13"/>
      <c r="AF19" s="12"/>
      <c r="AG19" s="15"/>
      <c r="AH19" s="13"/>
      <c r="AI19" s="13"/>
      <c r="AJ19" s="13"/>
      <c r="AK19" s="13"/>
      <c r="AL19" s="13"/>
      <c r="AM19" s="12"/>
      <c r="AN19" s="14"/>
      <c r="AO19" s="13"/>
      <c r="AP19" s="13"/>
      <c r="AQ19" s="13"/>
      <c r="AR19" s="13"/>
      <c r="AS19" s="13"/>
      <c r="AT19" s="12"/>
      <c r="AU19" s="274">
        <f t="shared" si="0"/>
        <v>0</v>
      </c>
      <c r="AV19" s="274"/>
      <c r="AW19" s="275"/>
      <c r="AX19" s="282">
        <f t="shared" si="1"/>
        <v>0</v>
      </c>
      <c r="AY19" s="283"/>
      <c r="AZ19" s="284"/>
      <c r="BA19" s="187"/>
      <c r="BB19" s="188"/>
      <c r="BC19" s="189"/>
    </row>
    <row r="20" spans="1:56" s="4" customFormat="1" ht="21" customHeight="1" thickBot="1" x14ac:dyDescent="0.25">
      <c r="A20" s="190"/>
      <c r="B20" s="149"/>
      <c r="C20" s="149"/>
      <c r="D20" s="149"/>
      <c r="E20" s="149"/>
      <c r="F20" s="149"/>
      <c r="G20" s="149"/>
      <c r="H20" s="149"/>
      <c r="I20" s="149"/>
      <c r="J20" s="149"/>
      <c r="K20" s="149"/>
      <c r="L20" s="149"/>
      <c r="M20" s="149"/>
      <c r="N20" s="149"/>
      <c r="O20" s="149"/>
      <c r="P20" s="149"/>
      <c r="Q20" s="149"/>
      <c r="R20" s="150"/>
      <c r="S20" s="15"/>
      <c r="T20" s="13"/>
      <c r="U20" s="13"/>
      <c r="V20" s="13"/>
      <c r="W20" s="13"/>
      <c r="X20" s="13"/>
      <c r="Y20" s="12"/>
      <c r="Z20" s="15"/>
      <c r="AA20" s="13"/>
      <c r="AB20" s="13"/>
      <c r="AC20" s="13"/>
      <c r="AD20" s="13"/>
      <c r="AE20" s="13"/>
      <c r="AF20" s="12"/>
      <c r="AG20" s="15"/>
      <c r="AH20" s="13"/>
      <c r="AI20" s="13"/>
      <c r="AJ20" s="13"/>
      <c r="AK20" s="13"/>
      <c r="AL20" s="13"/>
      <c r="AM20" s="12"/>
      <c r="AN20" s="14"/>
      <c r="AO20" s="13"/>
      <c r="AP20" s="13"/>
      <c r="AQ20" s="13"/>
      <c r="AR20" s="13"/>
      <c r="AS20" s="13"/>
      <c r="AT20" s="12"/>
      <c r="AU20" s="274">
        <f t="shared" si="0"/>
        <v>0</v>
      </c>
      <c r="AV20" s="274"/>
      <c r="AW20" s="275"/>
      <c r="AX20" s="276">
        <f t="shared" si="1"/>
        <v>0</v>
      </c>
      <c r="AY20" s="277"/>
      <c r="AZ20" s="278"/>
      <c r="BA20" s="279"/>
      <c r="BB20" s="280"/>
      <c r="BC20" s="281"/>
    </row>
    <row r="21" spans="1:56" s="4" customFormat="1" ht="21" customHeight="1" thickBot="1" x14ac:dyDescent="0.25">
      <c r="A21" s="163" t="s">
        <v>15</v>
      </c>
      <c r="B21" s="164"/>
      <c r="C21" s="164"/>
      <c r="D21" s="164"/>
      <c r="E21" s="164"/>
      <c r="F21" s="164"/>
      <c r="G21" s="164"/>
      <c r="H21" s="164"/>
      <c r="I21" s="164"/>
      <c r="J21" s="164"/>
      <c r="K21" s="164"/>
      <c r="L21" s="164"/>
      <c r="M21" s="164"/>
      <c r="N21" s="164"/>
      <c r="O21" s="164"/>
      <c r="P21" s="164"/>
      <c r="Q21" s="164"/>
      <c r="R21" s="167"/>
      <c r="S21" s="42">
        <f t="shared" ref="S21:AT21" si="2">SUM(S11:S20)</f>
        <v>0</v>
      </c>
      <c r="T21" s="41">
        <f t="shared" si="2"/>
        <v>0</v>
      </c>
      <c r="U21" s="41">
        <f t="shared" si="2"/>
        <v>0</v>
      </c>
      <c r="V21" s="41">
        <f t="shared" si="2"/>
        <v>0</v>
      </c>
      <c r="W21" s="41">
        <f t="shared" si="2"/>
        <v>0</v>
      </c>
      <c r="X21" s="41">
        <f t="shared" si="2"/>
        <v>0</v>
      </c>
      <c r="Y21" s="40">
        <f t="shared" si="2"/>
        <v>0</v>
      </c>
      <c r="Z21" s="42">
        <f t="shared" si="2"/>
        <v>0</v>
      </c>
      <c r="AA21" s="41">
        <f t="shared" si="2"/>
        <v>0</v>
      </c>
      <c r="AB21" s="41">
        <f t="shared" si="2"/>
        <v>0</v>
      </c>
      <c r="AC21" s="41">
        <f t="shared" si="2"/>
        <v>0</v>
      </c>
      <c r="AD21" s="41">
        <f t="shared" si="2"/>
        <v>0</v>
      </c>
      <c r="AE21" s="41">
        <f t="shared" si="2"/>
        <v>0</v>
      </c>
      <c r="AF21" s="40">
        <f t="shared" si="2"/>
        <v>0</v>
      </c>
      <c r="AG21" s="42">
        <f t="shared" si="2"/>
        <v>0</v>
      </c>
      <c r="AH21" s="41">
        <f t="shared" si="2"/>
        <v>0</v>
      </c>
      <c r="AI21" s="41">
        <f t="shared" si="2"/>
        <v>0</v>
      </c>
      <c r="AJ21" s="41">
        <f t="shared" si="2"/>
        <v>0</v>
      </c>
      <c r="AK21" s="41">
        <f t="shared" si="2"/>
        <v>0</v>
      </c>
      <c r="AL21" s="41">
        <f t="shared" si="2"/>
        <v>0</v>
      </c>
      <c r="AM21" s="40">
        <f t="shared" si="2"/>
        <v>0</v>
      </c>
      <c r="AN21" s="42">
        <f t="shared" si="2"/>
        <v>0</v>
      </c>
      <c r="AO21" s="41">
        <f t="shared" si="2"/>
        <v>0</v>
      </c>
      <c r="AP21" s="41">
        <f t="shared" si="2"/>
        <v>0</v>
      </c>
      <c r="AQ21" s="41">
        <f t="shared" si="2"/>
        <v>0</v>
      </c>
      <c r="AR21" s="41">
        <f t="shared" si="2"/>
        <v>0</v>
      </c>
      <c r="AS21" s="41">
        <f t="shared" si="2"/>
        <v>0</v>
      </c>
      <c r="AT21" s="40">
        <f t="shared" si="2"/>
        <v>0</v>
      </c>
      <c r="AU21" s="265">
        <f>SUM(AU11:AW20)</f>
        <v>0</v>
      </c>
      <c r="AV21" s="265"/>
      <c r="AW21" s="266"/>
      <c r="AX21" s="267">
        <f>ROUNDDOWN(AU21/4,1)</f>
        <v>0</v>
      </c>
      <c r="AY21" s="268"/>
      <c r="AZ21" s="269"/>
      <c r="BA21" s="258" t="e">
        <f>ROUNDDOWN(AX21/AU22,1)</f>
        <v>#DIV/0!</v>
      </c>
      <c r="BB21" s="259"/>
      <c r="BC21" s="260"/>
    </row>
    <row r="22" spans="1:56" s="4" customFormat="1" ht="21" customHeight="1" thickBot="1" x14ac:dyDescent="0.25">
      <c r="A22" s="163" t="s">
        <v>14</v>
      </c>
      <c r="B22" s="164"/>
      <c r="C22" s="164"/>
      <c r="D22" s="164"/>
      <c r="E22" s="164"/>
      <c r="F22" s="164"/>
      <c r="G22" s="164"/>
      <c r="H22" s="164"/>
      <c r="I22" s="164"/>
      <c r="J22" s="164"/>
      <c r="K22" s="164"/>
      <c r="L22" s="164"/>
      <c r="M22" s="164"/>
      <c r="N22" s="164"/>
      <c r="O22" s="164"/>
      <c r="P22" s="164"/>
      <c r="Q22" s="164"/>
      <c r="R22" s="164"/>
      <c r="S22" s="165"/>
      <c r="T22" s="165"/>
      <c r="U22" s="165"/>
      <c r="V22" s="165"/>
      <c r="W22" s="165"/>
      <c r="X22" s="165"/>
      <c r="Y22" s="165"/>
      <c r="Z22" s="165"/>
      <c r="AA22" s="165"/>
      <c r="AB22" s="165"/>
      <c r="AC22" s="165"/>
      <c r="AD22" s="165"/>
      <c r="AE22" s="165"/>
      <c r="AF22" s="165"/>
      <c r="AG22" s="165"/>
      <c r="AH22" s="165"/>
      <c r="AI22" s="165"/>
      <c r="AJ22" s="165"/>
      <c r="AK22" s="165"/>
      <c r="AL22" s="165"/>
      <c r="AM22" s="165"/>
      <c r="AN22" s="165"/>
      <c r="AO22" s="165"/>
      <c r="AP22" s="165"/>
      <c r="AQ22" s="165"/>
      <c r="AR22" s="165"/>
      <c r="AS22" s="165"/>
      <c r="AT22" s="166"/>
      <c r="AU22" s="163"/>
      <c r="AV22" s="164"/>
      <c r="AW22" s="164"/>
      <c r="AX22" s="164"/>
      <c r="AY22" s="164"/>
      <c r="AZ22" s="164"/>
      <c r="BA22" s="164"/>
      <c r="BB22" s="164"/>
      <c r="BC22" s="167"/>
    </row>
    <row r="23" spans="1:56" s="4" customFormat="1" ht="8.25" customHeight="1" x14ac:dyDescent="0.2">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row>
    <row r="24" spans="1:56" s="4" customFormat="1" ht="21" customHeight="1" x14ac:dyDescent="0.2">
      <c r="A24" s="171" t="s">
        <v>256</v>
      </c>
      <c r="B24" s="172"/>
      <c r="C24" s="172"/>
      <c r="D24" s="173"/>
      <c r="E24" s="263" t="s">
        <v>12</v>
      </c>
      <c r="F24" s="263"/>
      <c r="G24" s="263"/>
      <c r="H24" s="263"/>
      <c r="I24" s="263"/>
      <c r="J24" s="263"/>
      <c r="K24" s="263"/>
      <c r="L24" s="263"/>
      <c r="M24" s="263"/>
      <c r="N24" s="263"/>
      <c r="O24" s="150"/>
      <c r="P24" s="168"/>
      <c r="Q24" s="155" t="s">
        <v>11</v>
      </c>
      <c r="R24" s="156"/>
      <c r="U24" s="264" t="s">
        <v>10</v>
      </c>
      <c r="V24" s="264"/>
      <c r="W24" s="264"/>
      <c r="X24" s="264"/>
      <c r="Y24" s="264"/>
      <c r="Z24" s="264"/>
      <c r="AA24" s="264"/>
      <c r="AB24" s="273" t="s">
        <v>9</v>
      </c>
      <c r="AC24" s="273"/>
      <c r="AD24" s="273"/>
      <c r="AE24" s="273"/>
      <c r="AF24" s="273"/>
      <c r="AG24" s="270" t="s">
        <v>8</v>
      </c>
      <c r="AH24" s="271"/>
      <c r="AI24" s="271"/>
      <c r="AJ24" s="271"/>
      <c r="AK24" s="272"/>
      <c r="AZ24" s="5"/>
      <c r="BA24" s="5"/>
      <c r="BB24" s="5"/>
      <c r="BC24" s="5"/>
    </row>
    <row r="25" spans="1:56" s="4" customFormat="1" ht="21" customHeight="1" x14ac:dyDescent="0.2">
      <c r="A25" s="174"/>
      <c r="B25" s="175"/>
      <c r="C25" s="175"/>
      <c r="D25" s="176"/>
      <c r="E25" s="263" t="s">
        <v>7</v>
      </c>
      <c r="F25" s="263"/>
      <c r="G25" s="263"/>
      <c r="H25" s="263"/>
      <c r="I25" s="263"/>
      <c r="J25" s="263"/>
      <c r="K25" s="263"/>
      <c r="L25" s="263"/>
      <c r="M25" s="263"/>
      <c r="N25" s="263"/>
      <c r="O25" s="149"/>
      <c r="P25" s="150"/>
      <c r="Q25" s="155" t="s">
        <v>3</v>
      </c>
      <c r="R25" s="156"/>
      <c r="U25" s="148" t="s">
        <v>6</v>
      </c>
      <c r="V25" s="148"/>
      <c r="W25" s="148"/>
      <c r="X25" s="148"/>
      <c r="Y25" s="148"/>
      <c r="Z25" s="148"/>
      <c r="AA25" s="148"/>
      <c r="AB25" s="149"/>
      <c r="AC25" s="149"/>
      <c r="AD25" s="149"/>
      <c r="AE25" s="150"/>
      <c r="AF25" s="8" t="s">
        <v>3</v>
      </c>
      <c r="AG25" s="151"/>
      <c r="AH25" s="151"/>
      <c r="AI25" s="151"/>
      <c r="AJ25" s="151"/>
      <c r="AK25" s="151"/>
      <c r="AZ25" s="5"/>
      <c r="BA25" s="5"/>
      <c r="BB25" s="5"/>
      <c r="BC25" s="5"/>
    </row>
    <row r="26" spans="1:56" s="4" customFormat="1" ht="21" customHeight="1" x14ac:dyDescent="0.2">
      <c r="A26" s="177"/>
      <c r="B26" s="178"/>
      <c r="C26" s="178"/>
      <c r="D26" s="179"/>
      <c r="E26" s="263" t="s">
        <v>258</v>
      </c>
      <c r="F26" s="263"/>
      <c r="G26" s="263"/>
      <c r="H26" s="263"/>
      <c r="I26" s="263"/>
      <c r="J26" s="263"/>
      <c r="K26" s="263"/>
      <c r="L26" s="263"/>
      <c r="M26" s="263"/>
      <c r="N26" s="263"/>
      <c r="O26" s="154">
        <f>AG5</f>
        <v>0</v>
      </c>
      <c r="P26" s="150"/>
      <c r="Q26" s="155" t="s">
        <v>3</v>
      </c>
      <c r="R26" s="156"/>
      <c r="S26" s="5"/>
      <c r="T26" s="5"/>
      <c r="U26" s="148" t="s">
        <v>4</v>
      </c>
      <c r="V26" s="148"/>
      <c r="W26" s="148"/>
      <c r="X26" s="148"/>
      <c r="Y26" s="148"/>
      <c r="Z26" s="148"/>
      <c r="AA26" s="148"/>
      <c r="AB26" s="149"/>
      <c r="AC26" s="149"/>
      <c r="AD26" s="149"/>
      <c r="AE26" s="150"/>
      <c r="AF26" s="8" t="s">
        <v>3</v>
      </c>
      <c r="AG26" s="149"/>
      <c r="AH26" s="149"/>
      <c r="AI26" s="149"/>
      <c r="AJ26" s="150"/>
      <c r="AK26" s="8" t="s">
        <v>3</v>
      </c>
      <c r="AZ26" s="5"/>
      <c r="BA26" s="5"/>
      <c r="BB26" s="5"/>
      <c r="BC26" s="5"/>
    </row>
    <row r="27" spans="1:56" s="4" customFormat="1" ht="9" customHeight="1" x14ac:dyDescent="0.2">
      <c r="A27" s="5"/>
      <c r="B27" s="5"/>
      <c r="C27" s="5"/>
      <c r="D27" s="5"/>
      <c r="E27" s="74"/>
      <c r="F27" s="74"/>
      <c r="G27" s="74"/>
      <c r="H27" s="74"/>
      <c r="I27" s="74"/>
      <c r="J27" s="74"/>
      <c r="K27" s="74"/>
      <c r="L27" s="74"/>
      <c r="M27" s="74"/>
      <c r="N27" s="74"/>
      <c r="O27" s="5"/>
      <c r="P27" s="5"/>
      <c r="Q27" s="7"/>
      <c r="R27" s="7"/>
      <c r="S27" s="5"/>
      <c r="T27" s="5"/>
      <c r="U27" s="7"/>
      <c r="V27" s="7"/>
      <c r="W27" s="7"/>
      <c r="X27" s="7"/>
      <c r="Y27" s="7"/>
      <c r="Z27" s="7"/>
      <c r="AA27" s="7"/>
      <c r="AB27" s="5"/>
      <c r="AC27" s="5"/>
      <c r="AD27" s="5"/>
      <c r="AE27" s="5"/>
      <c r="AF27" s="6"/>
      <c r="AG27" s="5"/>
      <c r="AH27" s="5"/>
      <c r="AI27" s="5"/>
      <c r="AJ27" s="5"/>
      <c r="AK27" s="6"/>
      <c r="AZ27" s="5"/>
      <c r="BA27" s="5"/>
      <c r="BB27" s="5"/>
      <c r="BC27" s="5"/>
    </row>
    <row r="28" spans="1:56" ht="14.25" customHeight="1" x14ac:dyDescent="0.2">
      <c r="A28" s="145" t="s">
        <v>129</v>
      </c>
      <c r="B28" s="145"/>
      <c r="C28" s="145"/>
      <c r="D28" s="145"/>
      <c r="E28" s="145"/>
      <c r="F28" s="145"/>
      <c r="G28" s="145"/>
      <c r="H28" s="145"/>
      <c r="I28" s="145"/>
      <c r="J28" s="145"/>
      <c r="K28" s="145"/>
      <c r="L28" s="145"/>
      <c r="M28" s="145"/>
      <c r="N28" s="145"/>
      <c r="O28" s="145"/>
      <c r="P28" s="145"/>
      <c r="Q28" s="145"/>
      <c r="R28" s="145"/>
      <c r="S28" s="145"/>
      <c r="T28" s="145"/>
      <c r="U28" s="145"/>
      <c r="V28" s="145"/>
      <c r="W28" s="145"/>
      <c r="X28" s="145"/>
      <c r="Y28" s="145"/>
      <c r="Z28" s="145"/>
      <c r="AA28" s="145"/>
      <c r="AB28" s="145"/>
      <c r="AC28" s="145"/>
      <c r="AD28" s="145"/>
      <c r="AE28" s="145"/>
      <c r="AF28" s="145"/>
      <c r="AG28" s="145"/>
      <c r="AH28" s="145"/>
      <c r="AI28" s="145"/>
      <c r="AJ28" s="145"/>
      <c r="AK28" s="145"/>
      <c r="AL28" s="145"/>
      <c r="AM28" s="145"/>
      <c r="AN28" s="145"/>
      <c r="AO28" s="145"/>
      <c r="AP28" s="145"/>
      <c r="AQ28" s="145"/>
      <c r="AR28" s="145"/>
      <c r="AS28" s="145"/>
      <c r="AT28" s="145"/>
      <c r="AU28" s="145"/>
      <c r="AV28" s="145"/>
      <c r="AW28" s="145"/>
      <c r="AX28" s="145"/>
      <c r="AY28" s="145"/>
      <c r="AZ28" s="145"/>
      <c r="BA28" s="145"/>
      <c r="BB28" s="145"/>
      <c r="BC28" s="145"/>
      <c r="BD28" s="145"/>
    </row>
    <row r="29" spans="1:56" ht="14.25" customHeight="1" x14ac:dyDescent="0.2">
      <c r="A29" s="3" t="s">
        <v>123</v>
      </c>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row>
    <row r="30" spans="1:56" ht="18.75" customHeight="1" x14ac:dyDescent="0.2">
      <c r="A30" s="144" t="s">
        <v>257</v>
      </c>
      <c r="B30" s="146"/>
      <c r="C30" s="146"/>
      <c r="D30" s="146"/>
      <c r="E30" s="146"/>
      <c r="F30" s="146"/>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F30" s="146"/>
      <c r="AG30" s="146"/>
      <c r="AH30" s="146"/>
      <c r="AI30" s="146"/>
      <c r="AJ30" s="146"/>
      <c r="AK30" s="146"/>
      <c r="AL30" s="146"/>
      <c r="AM30" s="146"/>
      <c r="AN30" s="146"/>
      <c r="AO30" s="146"/>
      <c r="AP30" s="146"/>
      <c r="AQ30" s="146"/>
      <c r="AR30" s="146"/>
      <c r="AS30" s="146"/>
      <c r="AT30" s="146"/>
      <c r="AU30" s="146"/>
      <c r="AV30" s="146"/>
      <c r="AW30" s="146"/>
      <c r="AX30" s="146"/>
      <c r="AY30" s="146"/>
      <c r="AZ30" s="146"/>
      <c r="BA30" s="146"/>
      <c r="BB30" s="146"/>
      <c r="BC30" s="146"/>
      <c r="BD30" s="146"/>
    </row>
    <row r="31" spans="1:56" ht="26.25" customHeight="1" x14ac:dyDescent="0.2">
      <c r="A31" s="261" t="s">
        <v>125</v>
      </c>
      <c r="B31" s="261"/>
      <c r="C31" s="261"/>
      <c r="D31" s="261"/>
      <c r="E31" s="261"/>
      <c r="F31" s="261"/>
      <c r="G31" s="261"/>
      <c r="H31" s="261"/>
      <c r="I31" s="261"/>
      <c r="J31" s="261"/>
      <c r="K31" s="261"/>
      <c r="L31" s="261"/>
      <c r="M31" s="261"/>
      <c r="N31" s="261"/>
      <c r="O31" s="261"/>
      <c r="P31" s="261"/>
      <c r="Q31" s="261"/>
      <c r="R31" s="261"/>
      <c r="S31" s="261"/>
      <c r="T31" s="261"/>
      <c r="U31" s="261"/>
      <c r="V31" s="261"/>
      <c r="W31" s="261"/>
      <c r="X31" s="261"/>
      <c r="Y31" s="261"/>
      <c r="Z31" s="261"/>
      <c r="AA31" s="261"/>
      <c r="AB31" s="261"/>
      <c r="AC31" s="261"/>
      <c r="AD31" s="261"/>
      <c r="AE31" s="261"/>
      <c r="AF31" s="261"/>
      <c r="AG31" s="261"/>
      <c r="AH31" s="261"/>
      <c r="AI31" s="261"/>
      <c r="AJ31" s="261"/>
      <c r="AK31" s="261"/>
      <c r="AL31" s="261"/>
      <c r="AM31" s="261"/>
      <c r="AN31" s="261"/>
      <c r="AO31" s="261"/>
      <c r="AP31" s="261"/>
      <c r="AQ31" s="261"/>
      <c r="AR31" s="261"/>
      <c r="AS31" s="261"/>
      <c r="AT31" s="261"/>
      <c r="AU31" s="261"/>
      <c r="AV31" s="261"/>
      <c r="AW31" s="261"/>
      <c r="AX31" s="261"/>
      <c r="AY31" s="261"/>
      <c r="AZ31" s="261"/>
      <c r="BA31" s="261"/>
      <c r="BB31" s="261"/>
      <c r="BC31" s="261"/>
      <c r="BD31" s="261"/>
    </row>
    <row r="32" spans="1:56" ht="26.25" customHeight="1" x14ac:dyDescent="0.2">
      <c r="A32" s="147" t="s">
        <v>133</v>
      </c>
      <c r="B32" s="145"/>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5"/>
      <c r="BC32" s="145"/>
      <c r="BD32" s="145"/>
    </row>
    <row r="33" spans="1:56" ht="18.75" customHeight="1" x14ac:dyDescent="0.2">
      <c r="A33" s="262" t="s">
        <v>127</v>
      </c>
      <c r="B33" s="262"/>
      <c r="C33" s="262"/>
      <c r="D33" s="262"/>
      <c r="E33" s="262"/>
      <c r="F33" s="262"/>
      <c r="G33" s="262"/>
      <c r="H33" s="262"/>
      <c r="I33" s="262"/>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c r="AI33" s="262"/>
      <c r="AJ33" s="262"/>
      <c r="AK33" s="262"/>
      <c r="AL33" s="262"/>
      <c r="AM33" s="262"/>
      <c r="AN33" s="262"/>
      <c r="AO33" s="262"/>
      <c r="AP33" s="262"/>
      <c r="AQ33" s="262"/>
      <c r="AR33" s="262"/>
      <c r="AS33" s="262"/>
      <c r="AT33" s="262"/>
      <c r="AU33" s="262"/>
      <c r="AV33" s="262"/>
      <c r="AW33" s="262"/>
      <c r="AX33" s="262"/>
      <c r="AY33" s="262"/>
      <c r="AZ33" s="262"/>
      <c r="BA33" s="262"/>
      <c r="BB33" s="262"/>
      <c r="BC33" s="262"/>
      <c r="BD33" s="262"/>
    </row>
    <row r="34" spans="1:56" ht="26.25" customHeight="1" x14ac:dyDescent="0.2">
      <c r="A34" s="144" t="s">
        <v>128</v>
      </c>
      <c r="B34" s="144"/>
      <c r="C34" s="144"/>
      <c r="D34" s="144"/>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4"/>
      <c r="BC34" s="144"/>
      <c r="BD34" s="144"/>
    </row>
    <row r="35" spans="1:56" ht="20.25" customHeight="1" x14ac:dyDescent="0.2">
      <c r="A35" s="1" t="s">
        <v>59</v>
      </c>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row>
    <row r="36" spans="1:56" ht="21" customHeight="1" x14ac:dyDescent="0.2">
      <c r="A36" s="243" t="s">
        <v>58</v>
      </c>
      <c r="B36" s="243"/>
      <c r="C36" s="243"/>
      <c r="D36" s="243"/>
      <c r="E36" s="243"/>
      <c r="F36" s="243"/>
      <c r="G36" s="243"/>
      <c r="H36" s="243"/>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43"/>
      <c r="AH36" s="243"/>
      <c r="AI36" s="243"/>
      <c r="AJ36" s="243"/>
      <c r="AK36" s="243"/>
      <c r="AL36" s="243"/>
      <c r="AM36" s="243"/>
      <c r="AN36" s="243"/>
      <c r="AO36" s="243"/>
      <c r="AP36" s="243"/>
      <c r="AQ36" s="243"/>
      <c r="AR36" s="243"/>
      <c r="AS36" s="243"/>
      <c r="AT36" s="243"/>
      <c r="AU36" s="243"/>
      <c r="AV36" s="243"/>
      <c r="AW36" s="243"/>
      <c r="AX36" s="243"/>
      <c r="AY36" s="243"/>
      <c r="AZ36" s="243"/>
      <c r="BA36" s="243"/>
      <c r="BB36" s="243"/>
      <c r="BC36" s="243"/>
    </row>
    <row r="37" spans="1:56" s="4" customFormat="1" ht="4.5" customHeight="1" thickBot="1" x14ac:dyDescent="0.25"/>
    <row r="38" spans="1:56" s="4" customFormat="1" ht="21" customHeight="1" thickBot="1" x14ac:dyDescent="0.25">
      <c r="A38" s="244" t="s">
        <v>57</v>
      </c>
      <c r="B38" s="245"/>
      <c r="C38" s="245"/>
      <c r="D38" s="245"/>
      <c r="E38" s="245"/>
      <c r="F38" s="245"/>
      <c r="G38" s="245"/>
      <c r="H38" s="245"/>
      <c r="I38" s="245"/>
      <c r="J38" s="245"/>
      <c r="K38" s="245"/>
      <c r="L38" s="245"/>
      <c r="M38" s="245"/>
      <c r="N38" s="245"/>
      <c r="O38" s="245"/>
      <c r="P38" s="245"/>
      <c r="Q38" s="245"/>
      <c r="R38" s="245"/>
      <c r="S38" s="245" t="s">
        <v>56</v>
      </c>
      <c r="T38" s="245"/>
      <c r="U38" s="245"/>
      <c r="V38" s="245"/>
      <c r="W38" s="245"/>
      <c r="X38" s="245"/>
      <c r="Y38" s="245"/>
      <c r="Z38" s="245"/>
      <c r="AA38" s="245"/>
      <c r="AB38" s="245"/>
      <c r="AC38" s="245"/>
      <c r="AD38" s="245"/>
      <c r="AE38" s="226"/>
      <c r="AF38" s="246" t="s">
        <v>55</v>
      </c>
      <c r="AG38" s="247"/>
      <c r="AH38" s="247"/>
      <c r="AI38" s="247"/>
      <c r="AJ38" s="247"/>
      <c r="AK38" s="247"/>
      <c r="AL38" s="247"/>
      <c r="AM38" s="247"/>
      <c r="AN38" s="245" t="s">
        <v>54</v>
      </c>
      <c r="AO38" s="245"/>
      <c r="AP38" s="245"/>
      <c r="AQ38" s="245"/>
      <c r="AR38" s="245"/>
      <c r="AS38" s="245"/>
      <c r="AT38" s="245"/>
      <c r="AU38" s="245"/>
      <c r="AV38" s="245"/>
      <c r="AW38" s="245"/>
      <c r="AX38" s="245"/>
      <c r="AY38" s="245"/>
      <c r="AZ38" s="245"/>
      <c r="BA38" s="245"/>
      <c r="BB38" s="245"/>
      <c r="BC38" s="248"/>
    </row>
    <row r="39" spans="1:56" s="4" customFormat="1" ht="21" customHeight="1" thickBot="1" x14ac:dyDescent="0.25">
      <c r="A39" s="249" t="s">
        <v>141</v>
      </c>
      <c r="B39" s="250"/>
      <c r="C39" s="250"/>
      <c r="D39" s="250"/>
      <c r="E39" s="250"/>
      <c r="F39" s="250"/>
      <c r="G39" s="250"/>
      <c r="H39" s="250"/>
      <c r="I39" s="250"/>
      <c r="J39" s="250"/>
      <c r="K39" s="251"/>
      <c r="L39" s="252">
        <v>1</v>
      </c>
      <c r="M39" s="164"/>
      <c r="N39" s="35" t="s">
        <v>52</v>
      </c>
      <c r="O39" s="253">
        <v>18</v>
      </c>
      <c r="P39" s="253"/>
      <c r="Q39" s="38" t="s">
        <v>3</v>
      </c>
      <c r="R39" s="253">
        <v>2</v>
      </c>
      <c r="S39" s="253"/>
      <c r="T39" s="37" t="s">
        <v>52</v>
      </c>
      <c r="U39" s="253">
        <v>20</v>
      </c>
      <c r="V39" s="253"/>
      <c r="W39" s="36" t="s">
        <v>3</v>
      </c>
      <c r="X39" s="164">
        <v>3</v>
      </c>
      <c r="Y39" s="164"/>
      <c r="Z39" s="35" t="s">
        <v>52</v>
      </c>
      <c r="AA39" s="164">
        <v>21</v>
      </c>
      <c r="AB39" s="164"/>
      <c r="AC39" s="36" t="s">
        <v>3</v>
      </c>
      <c r="AD39" s="254" t="s">
        <v>51</v>
      </c>
      <c r="AE39" s="255"/>
      <c r="AF39" s="255"/>
      <c r="AG39" s="256">
        <f>ROUNDUP((O39+U39+AA39)/3,1)</f>
        <v>19.700000000000003</v>
      </c>
      <c r="AH39" s="256"/>
      <c r="AI39" s="256"/>
      <c r="AJ39" s="34" t="s">
        <v>3</v>
      </c>
      <c r="AK39" s="164" t="s">
        <v>50</v>
      </c>
      <c r="AL39" s="164"/>
      <c r="AM39" s="164"/>
      <c r="AN39" s="164"/>
      <c r="AO39" s="164"/>
      <c r="AP39" s="164"/>
      <c r="AQ39" s="164"/>
      <c r="AR39" s="164"/>
      <c r="AS39" s="257"/>
      <c r="AT39" s="252">
        <v>2.5</v>
      </c>
      <c r="AU39" s="164"/>
      <c r="AV39" s="164"/>
      <c r="AW39" s="164"/>
      <c r="AX39" s="164"/>
      <c r="AY39" s="164"/>
      <c r="AZ39" s="164"/>
      <c r="BA39" s="164"/>
      <c r="BB39" s="164"/>
      <c r="BC39" s="167"/>
    </row>
    <row r="40" spans="1:56" s="4" customFormat="1" ht="21" customHeight="1" thickBot="1" x14ac:dyDescent="0.25">
      <c r="A40" s="223" t="s">
        <v>49</v>
      </c>
      <c r="B40" s="220"/>
      <c r="C40" s="220"/>
      <c r="D40" s="220"/>
      <c r="E40" s="220"/>
      <c r="F40" s="220"/>
      <c r="G40" s="224" t="s">
        <v>48</v>
      </c>
      <c r="H40" s="224"/>
      <c r="I40" s="224"/>
      <c r="J40" s="224"/>
      <c r="K40" s="224"/>
      <c r="L40" s="226" t="s">
        <v>47</v>
      </c>
      <c r="M40" s="227"/>
      <c r="N40" s="227"/>
      <c r="O40" s="227"/>
      <c r="P40" s="227"/>
      <c r="Q40" s="35"/>
      <c r="R40" s="34"/>
      <c r="S40" s="223" t="s">
        <v>46</v>
      </c>
      <c r="T40" s="220"/>
      <c r="U40" s="220"/>
      <c r="V40" s="220"/>
      <c r="W40" s="220"/>
      <c r="X40" s="220"/>
      <c r="Y40" s="221"/>
      <c r="Z40" s="223" t="s">
        <v>45</v>
      </c>
      <c r="AA40" s="220"/>
      <c r="AB40" s="220"/>
      <c r="AC40" s="220"/>
      <c r="AD40" s="220"/>
      <c r="AE40" s="220"/>
      <c r="AF40" s="228"/>
      <c r="AG40" s="223" t="s">
        <v>44</v>
      </c>
      <c r="AH40" s="220"/>
      <c r="AI40" s="220"/>
      <c r="AJ40" s="220"/>
      <c r="AK40" s="220"/>
      <c r="AL40" s="220"/>
      <c r="AM40" s="228"/>
      <c r="AN40" s="223" t="s">
        <v>43</v>
      </c>
      <c r="AO40" s="220"/>
      <c r="AP40" s="220"/>
      <c r="AQ40" s="220"/>
      <c r="AR40" s="220"/>
      <c r="AS40" s="220"/>
      <c r="AT40" s="228"/>
      <c r="AU40" s="229" t="s">
        <v>42</v>
      </c>
      <c r="AV40" s="224"/>
      <c r="AW40" s="224"/>
      <c r="AX40" s="224" t="s">
        <v>41</v>
      </c>
      <c r="AY40" s="224"/>
      <c r="AZ40" s="224"/>
      <c r="BA40" s="224" t="s">
        <v>40</v>
      </c>
      <c r="BB40" s="224"/>
      <c r="BC40" s="231"/>
    </row>
    <row r="41" spans="1:56" s="4" customFormat="1" ht="21" customHeight="1" x14ac:dyDescent="0.2">
      <c r="A41" s="190"/>
      <c r="B41" s="149"/>
      <c r="C41" s="149"/>
      <c r="D41" s="149"/>
      <c r="E41" s="149"/>
      <c r="F41" s="149"/>
      <c r="G41" s="225"/>
      <c r="H41" s="225"/>
      <c r="I41" s="225"/>
      <c r="J41" s="225"/>
      <c r="K41" s="225"/>
      <c r="L41" s="174"/>
      <c r="M41" s="175"/>
      <c r="N41" s="175"/>
      <c r="O41" s="175"/>
      <c r="P41" s="175"/>
      <c r="Q41" s="223" t="s">
        <v>39</v>
      </c>
      <c r="R41" s="220"/>
      <c r="S41" s="29">
        <v>1</v>
      </c>
      <c r="T41" s="28">
        <v>2</v>
      </c>
      <c r="U41" s="28">
        <v>3</v>
      </c>
      <c r="V41" s="28">
        <v>4</v>
      </c>
      <c r="W41" s="28">
        <v>5</v>
      </c>
      <c r="X41" s="28">
        <v>6</v>
      </c>
      <c r="Y41" s="33">
        <v>7</v>
      </c>
      <c r="Z41" s="30">
        <v>8</v>
      </c>
      <c r="AA41" s="28">
        <v>9</v>
      </c>
      <c r="AB41" s="28">
        <v>10</v>
      </c>
      <c r="AC41" s="28">
        <v>11</v>
      </c>
      <c r="AD41" s="28">
        <v>12</v>
      </c>
      <c r="AE41" s="28">
        <v>13</v>
      </c>
      <c r="AF41" s="32">
        <v>14</v>
      </c>
      <c r="AG41" s="30">
        <v>15</v>
      </c>
      <c r="AH41" s="28">
        <v>16</v>
      </c>
      <c r="AI41" s="28">
        <v>17</v>
      </c>
      <c r="AJ41" s="28">
        <v>18</v>
      </c>
      <c r="AK41" s="28">
        <v>19</v>
      </c>
      <c r="AL41" s="28">
        <v>20</v>
      </c>
      <c r="AM41" s="32">
        <v>21</v>
      </c>
      <c r="AN41" s="30">
        <v>22</v>
      </c>
      <c r="AO41" s="28">
        <v>23</v>
      </c>
      <c r="AP41" s="28">
        <v>24</v>
      </c>
      <c r="AQ41" s="28">
        <v>25</v>
      </c>
      <c r="AR41" s="28">
        <v>26</v>
      </c>
      <c r="AS41" s="28">
        <v>27</v>
      </c>
      <c r="AT41" s="32">
        <v>28</v>
      </c>
      <c r="AU41" s="230"/>
      <c r="AV41" s="225"/>
      <c r="AW41" s="225"/>
      <c r="AX41" s="225"/>
      <c r="AY41" s="225"/>
      <c r="AZ41" s="225"/>
      <c r="BA41" s="225"/>
      <c r="BB41" s="225"/>
      <c r="BC41" s="232"/>
    </row>
    <row r="42" spans="1:56" s="4" customFormat="1" ht="21" customHeight="1" thickBot="1" x14ac:dyDescent="0.25">
      <c r="A42" s="190"/>
      <c r="B42" s="149"/>
      <c r="C42" s="149"/>
      <c r="D42" s="149"/>
      <c r="E42" s="149"/>
      <c r="F42" s="149"/>
      <c r="G42" s="225"/>
      <c r="H42" s="225"/>
      <c r="I42" s="225"/>
      <c r="J42" s="225"/>
      <c r="K42" s="225"/>
      <c r="L42" s="177"/>
      <c r="M42" s="178"/>
      <c r="N42" s="178"/>
      <c r="O42" s="178"/>
      <c r="P42" s="178"/>
      <c r="Q42" s="233" t="s">
        <v>38</v>
      </c>
      <c r="R42" s="234"/>
      <c r="S42" s="29" t="s">
        <v>37</v>
      </c>
      <c r="T42" s="28" t="s">
        <v>36</v>
      </c>
      <c r="U42" s="29" t="s">
        <v>35</v>
      </c>
      <c r="V42" s="28" t="s">
        <v>34</v>
      </c>
      <c r="W42" s="29" t="s">
        <v>33</v>
      </c>
      <c r="X42" s="28" t="s">
        <v>32</v>
      </c>
      <c r="Y42" s="31" t="s">
        <v>31</v>
      </c>
      <c r="Z42" s="30" t="s">
        <v>37</v>
      </c>
      <c r="AA42" s="28" t="s">
        <v>36</v>
      </c>
      <c r="AB42" s="29" t="s">
        <v>35</v>
      </c>
      <c r="AC42" s="28" t="s">
        <v>34</v>
      </c>
      <c r="AD42" s="29" t="s">
        <v>33</v>
      </c>
      <c r="AE42" s="28" t="s">
        <v>32</v>
      </c>
      <c r="AF42" s="27" t="s">
        <v>31</v>
      </c>
      <c r="AG42" s="30" t="s">
        <v>37</v>
      </c>
      <c r="AH42" s="28" t="s">
        <v>36</v>
      </c>
      <c r="AI42" s="29" t="s">
        <v>35</v>
      </c>
      <c r="AJ42" s="28" t="s">
        <v>34</v>
      </c>
      <c r="AK42" s="29" t="s">
        <v>33</v>
      </c>
      <c r="AL42" s="28" t="s">
        <v>32</v>
      </c>
      <c r="AM42" s="27" t="s">
        <v>31</v>
      </c>
      <c r="AN42" s="30" t="s">
        <v>37</v>
      </c>
      <c r="AO42" s="28" t="s">
        <v>36</v>
      </c>
      <c r="AP42" s="29" t="s">
        <v>35</v>
      </c>
      <c r="AQ42" s="28" t="s">
        <v>34</v>
      </c>
      <c r="AR42" s="29" t="s">
        <v>33</v>
      </c>
      <c r="AS42" s="28" t="s">
        <v>32</v>
      </c>
      <c r="AT42" s="27" t="s">
        <v>31</v>
      </c>
      <c r="AU42" s="230"/>
      <c r="AV42" s="225"/>
      <c r="AW42" s="225"/>
      <c r="AX42" s="225"/>
      <c r="AY42" s="225"/>
      <c r="AZ42" s="225"/>
      <c r="BA42" s="225"/>
      <c r="BB42" s="225"/>
      <c r="BC42" s="232"/>
    </row>
    <row r="43" spans="1:56" s="4" customFormat="1" ht="21" customHeight="1" thickBot="1" x14ac:dyDescent="0.25">
      <c r="A43" s="235" t="s">
        <v>30</v>
      </c>
      <c r="B43" s="236"/>
      <c r="C43" s="236"/>
      <c r="D43" s="236"/>
      <c r="E43" s="236"/>
      <c r="F43" s="237"/>
      <c r="G43" s="191" t="s">
        <v>26</v>
      </c>
      <c r="H43" s="191"/>
      <c r="I43" s="191"/>
      <c r="J43" s="191"/>
      <c r="K43" s="191"/>
      <c r="L43" s="234" t="s">
        <v>29</v>
      </c>
      <c r="M43" s="234"/>
      <c r="N43" s="234"/>
      <c r="O43" s="234"/>
      <c r="P43" s="234"/>
      <c r="Q43" s="238"/>
      <c r="R43" s="239"/>
      <c r="S43" s="25">
        <v>8</v>
      </c>
      <c r="T43" s="24">
        <v>8</v>
      </c>
      <c r="U43" s="24">
        <v>8</v>
      </c>
      <c r="V43" s="24">
        <v>8</v>
      </c>
      <c r="W43" s="24">
        <v>8</v>
      </c>
      <c r="X43" s="23"/>
      <c r="Y43" s="26"/>
      <c r="Z43" s="25">
        <v>8</v>
      </c>
      <c r="AA43" s="24">
        <v>8</v>
      </c>
      <c r="AB43" s="24">
        <v>8</v>
      </c>
      <c r="AC43" s="24">
        <v>8</v>
      </c>
      <c r="AD43" s="24">
        <v>8</v>
      </c>
      <c r="AE43" s="23"/>
      <c r="AF43" s="22"/>
      <c r="AG43" s="25">
        <v>8</v>
      </c>
      <c r="AH43" s="24">
        <v>8</v>
      </c>
      <c r="AI43" s="24">
        <v>8</v>
      </c>
      <c r="AJ43" s="24">
        <v>8</v>
      </c>
      <c r="AK43" s="24">
        <v>8</v>
      </c>
      <c r="AL43" s="23"/>
      <c r="AM43" s="22"/>
      <c r="AN43" s="25">
        <v>8</v>
      </c>
      <c r="AO43" s="24">
        <v>8</v>
      </c>
      <c r="AP43" s="24">
        <v>8</v>
      </c>
      <c r="AQ43" s="24">
        <v>8</v>
      </c>
      <c r="AR43" s="24">
        <v>8</v>
      </c>
      <c r="AS43" s="23"/>
      <c r="AT43" s="22"/>
      <c r="AU43" s="235">
        <f>SUM(S43:AT43)</f>
        <v>160</v>
      </c>
      <c r="AV43" s="236"/>
      <c r="AW43" s="237"/>
      <c r="AX43" s="240">
        <f>ROUND(AU43/4,1)</f>
        <v>40</v>
      </c>
      <c r="AY43" s="241"/>
      <c r="AZ43" s="242"/>
      <c r="BA43" s="159">
        <f>ROUNDDOWN(AX43/AU56,1)</f>
        <v>1</v>
      </c>
      <c r="BB43" s="160"/>
      <c r="BC43" s="162"/>
    </row>
    <row r="44" spans="1:56" s="4" customFormat="1" ht="12" customHeight="1" thickBot="1" x14ac:dyDescent="0.25">
      <c r="A44" s="165"/>
      <c r="B44" s="165"/>
      <c r="C44" s="165"/>
      <c r="D44" s="165"/>
      <c r="E44" s="165"/>
      <c r="F44" s="165"/>
      <c r="G44" s="222"/>
      <c r="H44" s="222"/>
      <c r="I44" s="222"/>
      <c r="J44" s="222"/>
      <c r="K44" s="222"/>
      <c r="L44" s="165"/>
      <c r="M44" s="165"/>
      <c r="N44" s="165"/>
      <c r="O44" s="165"/>
      <c r="P44" s="165"/>
      <c r="Q44" s="165"/>
      <c r="R44" s="165"/>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0"/>
      <c r="AV44" s="20"/>
      <c r="AW44" s="20"/>
      <c r="AX44" s="20"/>
      <c r="AY44" s="20"/>
      <c r="AZ44" s="20"/>
      <c r="BA44" s="20"/>
      <c r="BB44" s="20"/>
      <c r="BC44" s="20"/>
    </row>
    <row r="45" spans="1:56" s="4" customFormat="1" ht="21" customHeight="1" x14ac:dyDescent="0.2">
      <c r="A45" s="216" t="s">
        <v>28</v>
      </c>
      <c r="B45" s="217"/>
      <c r="C45" s="217"/>
      <c r="D45" s="217"/>
      <c r="E45" s="217"/>
      <c r="F45" s="218"/>
      <c r="G45" s="219" t="s">
        <v>26</v>
      </c>
      <c r="H45" s="219"/>
      <c r="I45" s="219"/>
      <c r="J45" s="219"/>
      <c r="K45" s="219"/>
      <c r="L45" s="220" t="s">
        <v>29</v>
      </c>
      <c r="M45" s="220"/>
      <c r="N45" s="220"/>
      <c r="O45" s="220"/>
      <c r="P45" s="220"/>
      <c r="Q45" s="220"/>
      <c r="R45" s="221"/>
      <c r="S45" s="19">
        <v>8</v>
      </c>
      <c r="T45" s="18">
        <v>8</v>
      </c>
      <c r="U45" s="18">
        <v>8</v>
      </c>
      <c r="V45" s="18">
        <v>8</v>
      </c>
      <c r="W45" s="18">
        <v>8</v>
      </c>
      <c r="X45" s="18"/>
      <c r="Y45" s="17"/>
      <c r="Z45" s="19">
        <v>8</v>
      </c>
      <c r="AA45" s="18">
        <v>8</v>
      </c>
      <c r="AB45" s="18">
        <v>8</v>
      </c>
      <c r="AC45" s="18">
        <v>8</v>
      </c>
      <c r="AD45" s="18">
        <v>8</v>
      </c>
      <c r="AE45" s="18"/>
      <c r="AF45" s="17"/>
      <c r="AG45" s="19">
        <v>8</v>
      </c>
      <c r="AH45" s="18">
        <v>8</v>
      </c>
      <c r="AI45" s="18">
        <v>8</v>
      </c>
      <c r="AJ45" s="18">
        <v>8</v>
      </c>
      <c r="AK45" s="18">
        <v>8</v>
      </c>
      <c r="AL45" s="18"/>
      <c r="AM45" s="17"/>
      <c r="AN45" s="19">
        <v>8</v>
      </c>
      <c r="AO45" s="18">
        <v>8</v>
      </c>
      <c r="AP45" s="18">
        <v>8</v>
      </c>
      <c r="AQ45" s="18">
        <v>8</v>
      </c>
      <c r="AR45" s="18">
        <v>8</v>
      </c>
      <c r="AS45" s="18"/>
      <c r="AT45" s="17"/>
      <c r="AU45" s="211">
        <f t="shared" ref="AU45:AU54" si="3">SUM(S45:AT45)</f>
        <v>160</v>
      </c>
      <c r="AV45" s="211"/>
      <c r="AW45" s="212"/>
      <c r="AX45" s="213">
        <f>ROUNDDOWN(AU45/4,1)</f>
        <v>40</v>
      </c>
      <c r="AY45" s="214"/>
      <c r="AZ45" s="215"/>
      <c r="BA45" s="194"/>
      <c r="BB45" s="195"/>
      <c r="BC45" s="196"/>
    </row>
    <row r="46" spans="1:56" s="80" customFormat="1" ht="42" customHeight="1" x14ac:dyDescent="0.2">
      <c r="A46" s="197" t="s">
        <v>130</v>
      </c>
      <c r="B46" s="198"/>
      <c r="C46" s="198"/>
      <c r="D46" s="198"/>
      <c r="E46" s="198"/>
      <c r="F46" s="199"/>
      <c r="G46" s="200" t="s">
        <v>24</v>
      </c>
      <c r="H46" s="200"/>
      <c r="I46" s="200"/>
      <c r="J46" s="200"/>
      <c r="K46" s="200"/>
      <c r="L46" s="201" t="s">
        <v>27</v>
      </c>
      <c r="M46" s="201"/>
      <c r="N46" s="201"/>
      <c r="O46" s="201"/>
      <c r="P46" s="201"/>
      <c r="Q46" s="201"/>
      <c r="R46" s="202"/>
      <c r="S46" s="75">
        <v>8</v>
      </c>
      <c r="T46" s="76">
        <v>8</v>
      </c>
      <c r="U46" s="76">
        <v>8</v>
      </c>
      <c r="V46" s="76">
        <v>8</v>
      </c>
      <c r="W46" s="76">
        <v>8</v>
      </c>
      <c r="X46" s="77"/>
      <c r="Y46" s="78"/>
      <c r="Z46" s="75">
        <v>8</v>
      </c>
      <c r="AA46" s="77">
        <v>8</v>
      </c>
      <c r="AB46" s="77">
        <v>8</v>
      </c>
      <c r="AC46" s="77">
        <v>8</v>
      </c>
      <c r="AD46" s="77">
        <v>8</v>
      </c>
      <c r="AE46" s="77"/>
      <c r="AF46" s="78"/>
      <c r="AG46" s="75">
        <v>8</v>
      </c>
      <c r="AH46" s="77">
        <v>8</v>
      </c>
      <c r="AI46" s="77">
        <v>8</v>
      </c>
      <c r="AJ46" s="77">
        <v>8</v>
      </c>
      <c r="AK46" s="77">
        <v>8</v>
      </c>
      <c r="AL46" s="77"/>
      <c r="AM46" s="78"/>
      <c r="AN46" s="79">
        <v>8</v>
      </c>
      <c r="AO46" s="77">
        <v>8</v>
      </c>
      <c r="AP46" s="77">
        <v>8</v>
      </c>
      <c r="AQ46" s="77">
        <v>8</v>
      </c>
      <c r="AR46" s="77">
        <v>8</v>
      </c>
      <c r="AS46" s="77"/>
      <c r="AT46" s="78"/>
      <c r="AU46" s="203">
        <f t="shared" si="3"/>
        <v>160</v>
      </c>
      <c r="AV46" s="203"/>
      <c r="AW46" s="204"/>
      <c r="AX46" s="205">
        <f t="shared" ref="AX46:AX54" si="4">ROUND(AU46/4,1)</f>
        <v>40</v>
      </c>
      <c r="AY46" s="206"/>
      <c r="AZ46" s="207"/>
      <c r="BA46" s="208"/>
      <c r="BB46" s="209"/>
      <c r="BC46" s="210"/>
    </row>
    <row r="47" spans="1:56" s="4" customFormat="1" ht="19.5" customHeight="1" x14ac:dyDescent="0.2">
      <c r="A47" s="192" t="s">
        <v>18</v>
      </c>
      <c r="B47" s="193"/>
      <c r="C47" s="193"/>
      <c r="D47" s="193"/>
      <c r="E47" s="193"/>
      <c r="F47" s="193"/>
      <c r="G47" s="191" t="s">
        <v>26</v>
      </c>
      <c r="H47" s="191"/>
      <c r="I47" s="191"/>
      <c r="J47" s="191"/>
      <c r="K47" s="191"/>
      <c r="L47" s="149" t="s">
        <v>25</v>
      </c>
      <c r="M47" s="149"/>
      <c r="N47" s="149"/>
      <c r="O47" s="149"/>
      <c r="P47" s="149"/>
      <c r="Q47" s="149"/>
      <c r="R47" s="150"/>
      <c r="S47" s="15">
        <v>8</v>
      </c>
      <c r="T47" s="16">
        <v>8</v>
      </c>
      <c r="U47" s="16">
        <v>8</v>
      </c>
      <c r="V47" s="16">
        <v>8</v>
      </c>
      <c r="W47" s="16">
        <v>8</v>
      </c>
      <c r="X47" s="13"/>
      <c r="Y47" s="12"/>
      <c r="Z47" s="15">
        <v>8</v>
      </c>
      <c r="AA47" s="13">
        <v>8</v>
      </c>
      <c r="AB47" s="13">
        <v>8</v>
      </c>
      <c r="AC47" s="13">
        <v>8</v>
      </c>
      <c r="AD47" s="13">
        <v>8</v>
      </c>
      <c r="AE47" s="13"/>
      <c r="AF47" s="12"/>
      <c r="AG47" s="15">
        <v>8</v>
      </c>
      <c r="AH47" s="13">
        <v>8</v>
      </c>
      <c r="AI47" s="13">
        <v>8</v>
      </c>
      <c r="AJ47" s="13">
        <v>8</v>
      </c>
      <c r="AK47" s="13">
        <v>8</v>
      </c>
      <c r="AL47" s="13"/>
      <c r="AM47" s="12"/>
      <c r="AN47" s="14">
        <v>8</v>
      </c>
      <c r="AO47" s="13">
        <v>8</v>
      </c>
      <c r="AP47" s="13">
        <v>8</v>
      </c>
      <c r="AQ47" s="13">
        <v>8</v>
      </c>
      <c r="AR47" s="13">
        <v>8</v>
      </c>
      <c r="AS47" s="13"/>
      <c r="AT47" s="12"/>
      <c r="AU47" s="168">
        <f t="shared" si="3"/>
        <v>160</v>
      </c>
      <c r="AV47" s="168"/>
      <c r="AW47" s="183"/>
      <c r="AX47" s="184">
        <f t="shared" si="4"/>
        <v>40</v>
      </c>
      <c r="AY47" s="185"/>
      <c r="AZ47" s="186"/>
      <c r="BA47" s="187"/>
      <c r="BB47" s="188"/>
      <c r="BC47" s="189"/>
    </row>
    <row r="48" spans="1:56" s="4" customFormat="1" ht="19.5" customHeight="1" x14ac:dyDescent="0.2">
      <c r="A48" s="190" t="s">
        <v>18</v>
      </c>
      <c r="B48" s="149"/>
      <c r="C48" s="149"/>
      <c r="D48" s="149"/>
      <c r="E48" s="149"/>
      <c r="F48" s="149"/>
      <c r="G48" s="191" t="s">
        <v>24</v>
      </c>
      <c r="H48" s="191"/>
      <c r="I48" s="191"/>
      <c r="J48" s="191"/>
      <c r="K48" s="191"/>
      <c r="L48" s="149" t="s">
        <v>23</v>
      </c>
      <c r="M48" s="149"/>
      <c r="N48" s="149"/>
      <c r="O48" s="149"/>
      <c r="P48" s="149"/>
      <c r="Q48" s="149"/>
      <c r="R48" s="150"/>
      <c r="S48" s="15">
        <v>8</v>
      </c>
      <c r="T48" s="16">
        <v>8</v>
      </c>
      <c r="U48" s="16">
        <v>8</v>
      </c>
      <c r="V48" s="16">
        <v>8</v>
      </c>
      <c r="W48" s="16">
        <v>8</v>
      </c>
      <c r="X48" s="13"/>
      <c r="Y48" s="12"/>
      <c r="Z48" s="15">
        <v>8</v>
      </c>
      <c r="AA48" s="13">
        <v>8</v>
      </c>
      <c r="AB48" s="13">
        <v>8</v>
      </c>
      <c r="AC48" s="13">
        <v>8</v>
      </c>
      <c r="AD48" s="13">
        <v>8</v>
      </c>
      <c r="AE48" s="13"/>
      <c r="AF48" s="12"/>
      <c r="AG48" s="15">
        <v>8</v>
      </c>
      <c r="AH48" s="13">
        <v>8</v>
      </c>
      <c r="AI48" s="13">
        <v>8</v>
      </c>
      <c r="AJ48" s="13">
        <v>8</v>
      </c>
      <c r="AK48" s="13">
        <v>8</v>
      </c>
      <c r="AL48" s="13"/>
      <c r="AM48" s="12"/>
      <c r="AN48" s="14">
        <v>8</v>
      </c>
      <c r="AO48" s="13">
        <v>8</v>
      </c>
      <c r="AP48" s="13">
        <v>8</v>
      </c>
      <c r="AQ48" s="13">
        <v>8</v>
      </c>
      <c r="AR48" s="13">
        <v>8</v>
      </c>
      <c r="AS48" s="13"/>
      <c r="AT48" s="12"/>
      <c r="AU48" s="168">
        <f t="shared" si="3"/>
        <v>160</v>
      </c>
      <c r="AV48" s="168"/>
      <c r="AW48" s="183"/>
      <c r="AX48" s="184">
        <f t="shared" si="4"/>
        <v>40</v>
      </c>
      <c r="AY48" s="185"/>
      <c r="AZ48" s="186"/>
      <c r="BA48" s="187"/>
      <c r="BB48" s="188"/>
      <c r="BC48" s="189"/>
    </row>
    <row r="49" spans="1:56" s="4" customFormat="1" ht="19.5" customHeight="1" x14ac:dyDescent="0.2">
      <c r="A49" s="190" t="s">
        <v>18</v>
      </c>
      <c r="B49" s="149"/>
      <c r="C49" s="149"/>
      <c r="D49" s="149"/>
      <c r="E49" s="149"/>
      <c r="F49" s="149"/>
      <c r="G49" s="191" t="s">
        <v>21</v>
      </c>
      <c r="H49" s="191"/>
      <c r="I49" s="191"/>
      <c r="J49" s="191"/>
      <c r="K49" s="191"/>
      <c r="L49" s="149" t="s">
        <v>22</v>
      </c>
      <c r="M49" s="149"/>
      <c r="N49" s="149"/>
      <c r="O49" s="149"/>
      <c r="P49" s="149"/>
      <c r="Q49" s="149"/>
      <c r="R49" s="150"/>
      <c r="S49" s="15">
        <v>4</v>
      </c>
      <c r="T49" s="16">
        <v>4</v>
      </c>
      <c r="U49" s="16">
        <v>4</v>
      </c>
      <c r="V49" s="16">
        <v>4</v>
      </c>
      <c r="W49" s="16">
        <v>4</v>
      </c>
      <c r="X49" s="13"/>
      <c r="Y49" s="12"/>
      <c r="Z49" s="15">
        <v>4</v>
      </c>
      <c r="AA49" s="13">
        <v>4</v>
      </c>
      <c r="AB49" s="13">
        <v>4</v>
      </c>
      <c r="AC49" s="13">
        <v>4</v>
      </c>
      <c r="AD49" s="13">
        <v>4</v>
      </c>
      <c r="AE49" s="13"/>
      <c r="AF49" s="12"/>
      <c r="AG49" s="15">
        <v>4</v>
      </c>
      <c r="AH49" s="13">
        <v>4</v>
      </c>
      <c r="AI49" s="13">
        <v>4</v>
      </c>
      <c r="AJ49" s="13">
        <v>4</v>
      </c>
      <c r="AK49" s="13">
        <v>4</v>
      </c>
      <c r="AL49" s="13"/>
      <c r="AM49" s="12"/>
      <c r="AN49" s="14">
        <v>4</v>
      </c>
      <c r="AO49" s="13">
        <v>4</v>
      </c>
      <c r="AP49" s="13">
        <v>4</v>
      </c>
      <c r="AQ49" s="13">
        <v>4</v>
      </c>
      <c r="AR49" s="13">
        <v>4</v>
      </c>
      <c r="AS49" s="13"/>
      <c r="AT49" s="12"/>
      <c r="AU49" s="168">
        <f t="shared" si="3"/>
        <v>80</v>
      </c>
      <c r="AV49" s="168"/>
      <c r="AW49" s="183"/>
      <c r="AX49" s="184">
        <f t="shared" si="4"/>
        <v>20</v>
      </c>
      <c r="AY49" s="185"/>
      <c r="AZ49" s="186"/>
      <c r="BA49" s="187"/>
      <c r="BB49" s="188"/>
      <c r="BC49" s="189"/>
    </row>
    <row r="50" spans="1:56" s="4" customFormat="1" ht="19.5" customHeight="1" x14ac:dyDescent="0.2">
      <c r="A50" s="190" t="s">
        <v>18</v>
      </c>
      <c r="B50" s="149"/>
      <c r="C50" s="149"/>
      <c r="D50" s="149"/>
      <c r="E50" s="149"/>
      <c r="F50" s="149"/>
      <c r="G50" s="191" t="s">
        <v>21</v>
      </c>
      <c r="H50" s="191"/>
      <c r="I50" s="191"/>
      <c r="J50" s="191"/>
      <c r="K50" s="191"/>
      <c r="L50" s="149" t="s">
        <v>20</v>
      </c>
      <c r="M50" s="149"/>
      <c r="N50" s="149"/>
      <c r="O50" s="149"/>
      <c r="P50" s="149"/>
      <c r="Q50" s="149"/>
      <c r="R50" s="150"/>
      <c r="S50" s="15">
        <v>4</v>
      </c>
      <c r="T50" s="16"/>
      <c r="U50" s="16">
        <v>4</v>
      </c>
      <c r="V50" s="16"/>
      <c r="W50" s="16">
        <v>4</v>
      </c>
      <c r="X50" s="13"/>
      <c r="Y50" s="12"/>
      <c r="Z50" s="15">
        <v>4</v>
      </c>
      <c r="AA50" s="13"/>
      <c r="AB50" s="13">
        <v>4</v>
      </c>
      <c r="AC50" s="13"/>
      <c r="AD50" s="13">
        <v>4</v>
      </c>
      <c r="AE50" s="13"/>
      <c r="AF50" s="12"/>
      <c r="AG50" s="15">
        <v>4</v>
      </c>
      <c r="AH50" s="13"/>
      <c r="AI50" s="13">
        <v>4</v>
      </c>
      <c r="AJ50" s="13"/>
      <c r="AK50" s="13">
        <v>4</v>
      </c>
      <c r="AL50" s="13"/>
      <c r="AM50" s="12"/>
      <c r="AN50" s="14">
        <v>4</v>
      </c>
      <c r="AO50" s="13"/>
      <c r="AP50" s="13">
        <v>4</v>
      </c>
      <c r="AQ50" s="13"/>
      <c r="AR50" s="13">
        <v>4</v>
      </c>
      <c r="AS50" s="13"/>
      <c r="AT50" s="12"/>
      <c r="AU50" s="168">
        <f t="shared" si="3"/>
        <v>48</v>
      </c>
      <c r="AV50" s="168"/>
      <c r="AW50" s="183"/>
      <c r="AX50" s="184">
        <f t="shared" si="4"/>
        <v>12</v>
      </c>
      <c r="AY50" s="185"/>
      <c r="AZ50" s="186"/>
      <c r="BA50" s="187"/>
      <c r="BB50" s="188"/>
      <c r="BC50" s="189"/>
    </row>
    <row r="51" spans="1:56" s="4" customFormat="1" ht="19.5" customHeight="1" x14ac:dyDescent="0.2">
      <c r="A51" s="190" t="s">
        <v>18</v>
      </c>
      <c r="B51" s="149"/>
      <c r="C51" s="149"/>
      <c r="D51" s="149"/>
      <c r="E51" s="149"/>
      <c r="F51" s="149"/>
      <c r="G51" s="191" t="s">
        <v>17</v>
      </c>
      <c r="H51" s="191"/>
      <c r="I51" s="191"/>
      <c r="J51" s="191"/>
      <c r="K51" s="191"/>
      <c r="L51" s="149" t="s">
        <v>19</v>
      </c>
      <c r="M51" s="149"/>
      <c r="N51" s="149"/>
      <c r="O51" s="149"/>
      <c r="P51" s="149"/>
      <c r="Q51" s="149"/>
      <c r="R51" s="150"/>
      <c r="S51" s="15">
        <v>3</v>
      </c>
      <c r="T51" s="13">
        <v>3</v>
      </c>
      <c r="U51" s="13">
        <v>3</v>
      </c>
      <c r="V51" s="13"/>
      <c r="W51" s="13"/>
      <c r="X51" s="13"/>
      <c r="Y51" s="12"/>
      <c r="Z51" s="15">
        <v>3</v>
      </c>
      <c r="AA51" s="13">
        <v>3</v>
      </c>
      <c r="AB51" s="13">
        <v>3</v>
      </c>
      <c r="AC51" s="13"/>
      <c r="AD51" s="13"/>
      <c r="AE51" s="13"/>
      <c r="AF51" s="12"/>
      <c r="AG51" s="15">
        <v>3</v>
      </c>
      <c r="AH51" s="13">
        <v>3</v>
      </c>
      <c r="AI51" s="13">
        <v>3</v>
      </c>
      <c r="AJ51" s="13"/>
      <c r="AK51" s="13"/>
      <c r="AL51" s="13"/>
      <c r="AM51" s="12"/>
      <c r="AN51" s="14">
        <v>3</v>
      </c>
      <c r="AO51" s="13">
        <v>3</v>
      </c>
      <c r="AP51" s="13">
        <v>3</v>
      </c>
      <c r="AQ51" s="13"/>
      <c r="AR51" s="13"/>
      <c r="AS51" s="13"/>
      <c r="AT51" s="12"/>
      <c r="AU51" s="168">
        <f t="shared" si="3"/>
        <v>36</v>
      </c>
      <c r="AV51" s="168"/>
      <c r="AW51" s="183"/>
      <c r="AX51" s="184">
        <f t="shared" si="4"/>
        <v>9</v>
      </c>
      <c r="AY51" s="185"/>
      <c r="AZ51" s="186"/>
      <c r="BA51" s="187"/>
      <c r="BB51" s="188"/>
      <c r="BC51" s="189"/>
    </row>
    <row r="52" spans="1:56" s="4" customFormat="1" ht="19.5" customHeight="1" x14ac:dyDescent="0.2">
      <c r="A52" s="190" t="s">
        <v>18</v>
      </c>
      <c r="B52" s="149"/>
      <c r="C52" s="149"/>
      <c r="D52" s="149"/>
      <c r="E52" s="149"/>
      <c r="F52" s="149"/>
      <c r="G52" s="191" t="s">
        <v>17</v>
      </c>
      <c r="H52" s="191"/>
      <c r="I52" s="191"/>
      <c r="J52" s="191"/>
      <c r="K52" s="191"/>
      <c r="L52" s="149" t="s">
        <v>16</v>
      </c>
      <c r="M52" s="149"/>
      <c r="N52" s="149"/>
      <c r="O52" s="149"/>
      <c r="P52" s="149"/>
      <c r="Q52" s="149"/>
      <c r="R52" s="150"/>
      <c r="S52" s="15"/>
      <c r="T52" s="13"/>
      <c r="U52" s="13"/>
      <c r="V52" s="13">
        <v>4</v>
      </c>
      <c r="W52" s="13">
        <v>4</v>
      </c>
      <c r="X52" s="13"/>
      <c r="Y52" s="12"/>
      <c r="Z52" s="15"/>
      <c r="AA52" s="13"/>
      <c r="AB52" s="13"/>
      <c r="AC52" s="13">
        <v>4</v>
      </c>
      <c r="AD52" s="13">
        <v>4</v>
      </c>
      <c r="AE52" s="13"/>
      <c r="AF52" s="12"/>
      <c r="AG52" s="15"/>
      <c r="AH52" s="13"/>
      <c r="AI52" s="13"/>
      <c r="AJ52" s="13">
        <v>4</v>
      </c>
      <c r="AK52" s="13">
        <v>4</v>
      </c>
      <c r="AL52" s="13"/>
      <c r="AM52" s="12"/>
      <c r="AN52" s="14"/>
      <c r="AO52" s="13"/>
      <c r="AP52" s="13"/>
      <c r="AQ52" s="13">
        <v>4</v>
      </c>
      <c r="AR52" s="13">
        <v>4</v>
      </c>
      <c r="AS52" s="13"/>
      <c r="AT52" s="12"/>
      <c r="AU52" s="168">
        <f t="shared" si="3"/>
        <v>32</v>
      </c>
      <c r="AV52" s="168"/>
      <c r="AW52" s="183"/>
      <c r="AX52" s="184">
        <f t="shared" si="4"/>
        <v>8</v>
      </c>
      <c r="AY52" s="185"/>
      <c r="AZ52" s="186"/>
      <c r="BA52" s="187"/>
      <c r="BB52" s="188"/>
      <c r="BC52" s="189"/>
    </row>
    <row r="53" spans="1:56" s="4" customFormat="1" ht="19.5" customHeight="1" x14ac:dyDescent="0.2">
      <c r="A53" s="190"/>
      <c r="B53" s="149"/>
      <c r="C53" s="149"/>
      <c r="D53" s="149"/>
      <c r="E53" s="149"/>
      <c r="F53" s="149"/>
      <c r="G53" s="149"/>
      <c r="H53" s="149"/>
      <c r="I53" s="149"/>
      <c r="J53" s="149"/>
      <c r="K53" s="149"/>
      <c r="L53" s="149"/>
      <c r="M53" s="149"/>
      <c r="N53" s="149"/>
      <c r="O53" s="149"/>
      <c r="P53" s="149"/>
      <c r="Q53" s="149"/>
      <c r="R53" s="150"/>
      <c r="S53" s="15"/>
      <c r="T53" s="13"/>
      <c r="U53" s="13"/>
      <c r="V53" s="13"/>
      <c r="W53" s="13"/>
      <c r="X53" s="13"/>
      <c r="Y53" s="12"/>
      <c r="Z53" s="15"/>
      <c r="AA53" s="13"/>
      <c r="AB53" s="13"/>
      <c r="AC53" s="13"/>
      <c r="AD53" s="13"/>
      <c r="AE53" s="13"/>
      <c r="AF53" s="12"/>
      <c r="AG53" s="15"/>
      <c r="AH53" s="13"/>
      <c r="AI53" s="13"/>
      <c r="AJ53" s="13"/>
      <c r="AK53" s="13"/>
      <c r="AL53" s="13"/>
      <c r="AM53" s="12"/>
      <c r="AN53" s="14"/>
      <c r="AO53" s="13"/>
      <c r="AP53" s="13"/>
      <c r="AQ53" s="13"/>
      <c r="AR53" s="13"/>
      <c r="AS53" s="13"/>
      <c r="AT53" s="12"/>
      <c r="AU53" s="168">
        <f t="shared" si="3"/>
        <v>0</v>
      </c>
      <c r="AV53" s="168"/>
      <c r="AW53" s="183"/>
      <c r="AX53" s="184">
        <f t="shared" si="4"/>
        <v>0</v>
      </c>
      <c r="AY53" s="185"/>
      <c r="AZ53" s="186"/>
      <c r="BA53" s="187"/>
      <c r="BB53" s="188"/>
      <c r="BC53" s="189"/>
    </row>
    <row r="54" spans="1:56" s="4" customFormat="1" ht="19.5" customHeight="1" thickBot="1" x14ac:dyDescent="0.25">
      <c r="A54" s="190"/>
      <c r="B54" s="149"/>
      <c r="C54" s="149"/>
      <c r="D54" s="149"/>
      <c r="E54" s="149"/>
      <c r="F54" s="149"/>
      <c r="G54" s="149"/>
      <c r="H54" s="149"/>
      <c r="I54" s="149"/>
      <c r="J54" s="149"/>
      <c r="K54" s="149"/>
      <c r="L54" s="149"/>
      <c r="M54" s="149"/>
      <c r="N54" s="149"/>
      <c r="O54" s="149"/>
      <c r="P54" s="149"/>
      <c r="Q54" s="149"/>
      <c r="R54" s="150"/>
      <c r="S54" s="15"/>
      <c r="T54" s="13"/>
      <c r="U54" s="13"/>
      <c r="V54" s="13"/>
      <c r="W54" s="13"/>
      <c r="X54" s="13"/>
      <c r="Y54" s="12"/>
      <c r="Z54" s="15"/>
      <c r="AA54" s="13"/>
      <c r="AB54" s="13"/>
      <c r="AC54" s="13"/>
      <c r="AD54" s="13"/>
      <c r="AE54" s="13"/>
      <c r="AF54" s="12"/>
      <c r="AG54" s="15"/>
      <c r="AH54" s="13"/>
      <c r="AI54" s="13"/>
      <c r="AJ54" s="13"/>
      <c r="AK54" s="13"/>
      <c r="AL54" s="13"/>
      <c r="AM54" s="12"/>
      <c r="AN54" s="14"/>
      <c r="AO54" s="13"/>
      <c r="AP54" s="13"/>
      <c r="AQ54" s="13"/>
      <c r="AR54" s="13"/>
      <c r="AS54" s="13"/>
      <c r="AT54" s="12"/>
      <c r="AU54" s="168">
        <f t="shared" si="3"/>
        <v>0</v>
      </c>
      <c r="AV54" s="168"/>
      <c r="AW54" s="183"/>
      <c r="AX54" s="184">
        <f t="shared" si="4"/>
        <v>0</v>
      </c>
      <c r="AY54" s="185"/>
      <c r="AZ54" s="186"/>
      <c r="BA54" s="187"/>
      <c r="BB54" s="188"/>
      <c r="BC54" s="189"/>
    </row>
    <row r="55" spans="1:56" s="4" customFormat="1" ht="21" customHeight="1" thickBot="1" x14ac:dyDescent="0.25">
      <c r="A55" s="163" t="s">
        <v>15</v>
      </c>
      <c r="B55" s="164"/>
      <c r="C55" s="164"/>
      <c r="D55" s="164"/>
      <c r="E55" s="164"/>
      <c r="F55" s="164"/>
      <c r="G55" s="164"/>
      <c r="H55" s="164"/>
      <c r="I55" s="164"/>
      <c r="J55" s="164"/>
      <c r="K55" s="164"/>
      <c r="L55" s="164"/>
      <c r="M55" s="164"/>
      <c r="N55" s="164"/>
      <c r="O55" s="164"/>
      <c r="P55" s="164"/>
      <c r="Q55" s="164"/>
      <c r="R55" s="167"/>
      <c r="S55" s="11">
        <f t="shared" ref="S55:AT55" si="5">SUM(S45:S54)</f>
        <v>43</v>
      </c>
      <c r="T55" s="10">
        <f t="shared" si="5"/>
        <v>39</v>
      </c>
      <c r="U55" s="10">
        <f t="shared" si="5"/>
        <v>43</v>
      </c>
      <c r="V55" s="10">
        <f t="shared" si="5"/>
        <v>40</v>
      </c>
      <c r="W55" s="10">
        <f t="shared" si="5"/>
        <v>44</v>
      </c>
      <c r="X55" s="10">
        <f t="shared" si="5"/>
        <v>0</v>
      </c>
      <c r="Y55" s="9">
        <f t="shared" si="5"/>
        <v>0</v>
      </c>
      <c r="Z55" s="11">
        <f t="shared" si="5"/>
        <v>43</v>
      </c>
      <c r="AA55" s="10">
        <f t="shared" si="5"/>
        <v>39</v>
      </c>
      <c r="AB55" s="10">
        <f t="shared" si="5"/>
        <v>43</v>
      </c>
      <c r="AC55" s="10">
        <f t="shared" si="5"/>
        <v>40</v>
      </c>
      <c r="AD55" s="10">
        <f t="shared" si="5"/>
        <v>44</v>
      </c>
      <c r="AE55" s="10">
        <f t="shared" si="5"/>
        <v>0</v>
      </c>
      <c r="AF55" s="9">
        <f t="shared" si="5"/>
        <v>0</v>
      </c>
      <c r="AG55" s="11">
        <f t="shared" si="5"/>
        <v>43</v>
      </c>
      <c r="AH55" s="10">
        <f t="shared" si="5"/>
        <v>39</v>
      </c>
      <c r="AI55" s="10">
        <f t="shared" si="5"/>
        <v>43</v>
      </c>
      <c r="AJ55" s="10">
        <f t="shared" si="5"/>
        <v>40</v>
      </c>
      <c r="AK55" s="10">
        <f t="shared" si="5"/>
        <v>44</v>
      </c>
      <c r="AL55" s="10">
        <f t="shared" si="5"/>
        <v>0</v>
      </c>
      <c r="AM55" s="9">
        <f t="shared" si="5"/>
        <v>0</v>
      </c>
      <c r="AN55" s="11">
        <f t="shared" si="5"/>
        <v>43</v>
      </c>
      <c r="AO55" s="10">
        <f t="shared" si="5"/>
        <v>39</v>
      </c>
      <c r="AP55" s="10">
        <f t="shared" si="5"/>
        <v>43</v>
      </c>
      <c r="AQ55" s="10">
        <f t="shared" si="5"/>
        <v>40</v>
      </c>
      <c r="AR55" s="10">
        <f t="shared" si="5"/>
        <v>44</v>
      </c>
      <c r="AS55" s="10">
        <f t="shared" si="5"/>
        <v>0</v>
      </c>
      <c r="AT55" s="9">
        <f t="shared" si="5"/>
        <v>0</v>
      </c>
      <c r="AU55" s="157">
        <f>SUM(AU45:AW54)</f>
        <v>836</v>
      </c>
      <c r="AV55" s="157"/>
      <c r="AW55" s="158"/>
      <c r="AX55" s="159">
        <f>ROUNDDOWN(AU55/4,1)</f>
        <v>209</v>
      </c>
      <c r="AY55" s="160"/>
      <c r="AZ55" s="161"/>
      <c r="BA55" s="159">
        <f>ROUNDDOWN(AX55/AU56,1)</f>
        <v>5.2</v>
      </c>
      <c r="BB55" s="160"/>
      <c r="BC55" s="162"/>
    </row>
    <row r="56" spans="1:56" s="4" customFormat="1" ht="21" customHeight="1" thickBot="1" x14ac:dyDescent="0.25">
      <c r="A56" s="163" t="s">
        <v>14</v>
      </c>
      <c r="B56" s="164"/>
      <c r="C56" s="164"/>
      <c r="D56" s="164"/>
      <c r="E56" s="164"/>
      <c r="F56" s="164"/>
      <c r="G56" s="164"/>
      <c r="H56" s="164"/>
      <c r="I56" s="164"/>
      <c r="J56" s="164"/>
      <c r="K56" s="164"/>
      <c r="L56" s="164"/>
      <c r="M56" s="164"/>
      <c r="N56" s="164"/>
      <c r="O56" s="164"/>
      <c r="P56" s="164"/>
      <c r="Q56" s="164"/>
      <c r="R56" s="164"/>
      <c r="S56" s="165"/>
      <c r="T56" s="165"/>
      <c r="U56" s="165"/>
      <c r="V56" s="165"/>
      <c r="W56" s="165"/>
      <c r="X56" s="165"/>
      <c r="Y56" s="165"/>
      <c r="Z56" s="165"/>
      <c r="AA56" s="165"/>
      <c r="AB56" s="165"/>
      <c r="AC56" s="165"/>
      <c r="AD56" s="165"/>
      <c r="AE56" s="165"/>
      <c r="AF56" s="165"/>
      <c r="AG56" s="165"/>
      <c r="AH56" s="165"/>
      <c r="AI56" s="165"/>
      <c r="AJ56" s="165"/>
      <c r="AK56" s="165"/>
      <c r="AL56" s="165"/>
      <c r="AM56" s="165"/>
      <c r="AN56" s="165"/>
      <c r="AO56" s="165"/>
      <c r="AP56" s="165"/>
      <c r="AQ56" s="165"/>
      <c r="AR56" s="165"/>
      <c r="AS56" s="165"/>
      <c r="AT56" s="166"/>
      <c r="AU56" s="163">
        <v>40</v>
      </c>
      <c r="AV56" s="164"/>
      <c r="AW56" s="164"/>
      <c r="AX56" s="164"/>
      <c r="AY56" s="164"/>
      <c r="AZ56" s="164"/>
      <c r="BA56" s="164"/>
      <c r="BB56" s="164"/>
      <c r="BC56" s="167"/>
    </row>
    <row r="57" spans="1:56" s="4" customFormat="1" ht="12" customHeight="1" x14ac:dyDescent="0.2">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row>
    <row r="58" spans="1:56" s="4" customFormat="1" ht="21" customHeight="1" x14ac:dyDescent="0.2">
      <c r="A58" s="171" t="s">
        <v>13</v>
      </c>
      <c r="B58" s="172"/>
      <c r="C58" s="172"/>
      <c r="D58" s="173"/>
      <c r="E58" s="180" t="s">
        <v>12</v>
      </c>
      <c r="F58" s="181"/>
      <c r="G58" s="181"/>
      <c r="H58" s="181"/>
      <c r="I58" s="181"/>
      <c r="J58" s="181"/>
      <c r="K58" s="181"/>
      <c r="L58" s="181"/>
      <c r="M58" s="181"/>
      <c r="N58" s="181"/>
      <c r="O58" s="182"/>
      <c r="P58" s="150">
        <v>657</v>
      </c>
      <c r="Q58" s="168"/>
      <c r="R58" s="155" t="s">
        <v>11</v>
      </c>
      <c r="S58" s="156"/>
      <c r="V58" s="169" t="s">
        <v>10</v>
      </c>
      <c r="W58" s="169"/>
      <c r="X58" s="169"/>
      <c r="Y58" s="169"/>
      <c r="Z58" s="169"/>
      <c r="AA58" s="169"/>
      <c r="AB58" s="169"/>
      <c r="AC58" s="148" t="s">
        <v>9</v>
      </c>
      <c r="AD58" s="148"/>
      <c r="AE58" s="148"/>
      <c r="AF58" s="148"/>
      <c r="AG58" s="148"/>
      <c r="AH58" s="170" t="s">
        <v>8</v>
      </c>
      <c r="AI58" s="155"/>
      <c r="AJ58" s="155"/>
      <c r="AK58" s="155"/>
      <c r="AL58" s="156"/>
      <c r="AP58" s="5"/>
      <c r="AQ58" s="5"/>
      <c r="AR58" s="5"/>
      <c r="AS58" s="5"/>
      <c r="AT58" s="5"/>
      <c r="AU58" s="5"/>
      <c r="AV58" s="5"/>
      <c r="AW58" s="5"/>
      <c r="AX58" s="5"/>
      <c r="AY58" s="5"/>
    </row>
    <row r="59" spans="1:56" s="4" customFormat="1" ht="21" customHeight="1" x14ac:dyDescent="0.2">
      <c r="A59" s="174"/>
      <c r="B59" s="175"/>
      <c r="C59" s="175"/>
      <c r="D59" s="176"/>
      <c r="E59" s="180" t="s">
        <v>7</v>
      </c>
      <c r="F59" s="181"/>
      <c r="G59" s="181"/>
      <c r="H59" s="181"/>
      <c r="I59" s="181"/>
      <c r="J59" s="181"/>
      <c r="K59" s="181"/>
      <c r="L59" s="181"/>
      <c r="M59" s="181"/>
      <c r="N59" s="181"/>
      <c r="O59" s="182"/>
      <c r="P59" s="149">
        <v>6</v>
      </c>
      <c r="Q59" s="150"/>
      <c r="R59" s="155" t="s">
        <v>3</v>
      </c>
      <c r="S59" s="156"/>
      <c r="V59" s="148" t="s">
        <v>6</v>
      </c>
      <c r="W59" s="148"/>
      <c r="X59" s="148"/>
      <c r="Y59" s="148"/>
      <c r="Z59" s="148"/>
      <c r="AA59" s="148"/>
      <c r="AB59" s="148"/>
      <c r="AC59" s="149">
        <v>2</v>
      </c>
      <c r="AD59" s="149"/>
      <c r="AE59" s="149"/>
      <c r="AF59" s="150"/>
      <c r="AG59" s="8" t="s">
        <v>3</v>
      </c>
      <c r="AH59" s="151"/>
      <c r="AI59" s="151"/>
      <c r="AJ59" s="151"/>
      <c r="AK59" s="151"/>
      <c r="AL59" s="151"/>
      <c r="AP59" s="5"/>
      <c r="AQ59" s="5"/>
      <c r="AR59" s="5"/>
      <c r="AS59" s="5"/>
      <c r="AT59" s="5"/>
      <c r="AU59" s="5"/>
      <c r="AV59" s="5"/>
      <c r="AW59" s="5"/>
      <c r="AX59" s="5"/>
      <c r="AY59" s="5"/>
    </row>
    <row r="60" spans="1:56" s="4" customFormat="1" ht="21" customHeight="1" x14ac:dyDescent="0.2">
      <c r="A60" s="177"/>
      <c r="B60" s="178"/>
      <c r="C60" s="178"/>
      <c r="D60" s="179"/>
      <c r="E60" s="180" t="s">
        <v>142</v>
      </c>
      <c r="F60" s="181"/>
      <c r="G60" s="181"/>
      <c r="H60" s="181"/>
      <c r="I60" s="181"/>
      <c r="J60" s="181"/>
      <c r="K60" s="181"/>
      <c r="L60" s="181"/>
      <c r="M60" s="181"/>
      <c r="N60" s="181"/>
      <c r="O60" s="182"/>
      <c r="P60" s="154">
        <f>AG39</f>
        <v>19.700000000000003</v>
      </c>
      <c r="Q60" s="150"/>
      <c r="R60" s="155" t="s">
        <v>3</v>
      </c>
      <c r="S60" s="156"/>
      <c r="T60" s="5"/>
      <c r="U60" s="5"/>
      <c r="V60" s="148" t="s">
        <v>4</v>
      </c>
      <c r="W60" s="148"/>
      <c r="X60" s="148"/>
      <c r="Y60" s="148"/>
      <c r="Z60" s="148"/>
      <c r="AA60" s="148"/>
      <c r="AB60" s="148"/>
      <c r="AC60" s="152">
        <v>0</v>
      </c>
      <c r="AD60" s="152"/>
      <c r="AE60" s="152"/>
      <c r="AF60" s="153"/>
      <c r="AG60" s="8" t="s">
        <v>3</v>
      </c>
      <c r="AH60" s="149">
        <v>0</v>
      </c>
      <c r="AI60" s="149"/>
      <c r="AJ60" s="149"/>
      <c r="AK60" s="150"/>
      <c r="AL60" s="8" t="s">
        <v>3</v>
      </c>
      <c r="AP60" s="5"/>
      <c r="AQ60" s="5"/>
      <c r="AR60" s="5"/>
      <c r="AS60" s="5"/>
      <c r="AT60" s="5"/>
      <c r="AU60" s="5"/>
      <c r="AV60" s="5"/>
      <c r="AW60" s="5"/>
      <c r="AX60" s="5"/>
      <c r="AY60" s="5"/>
    </row>
    <row r="61" spans="1:56" s="4" customFormat="1" ht="12" customHeight="1" x14ac:dyDescent="0.2">
      <c r="A61" s="5"/>
      <c r="B61" s="5"/>
      <c r="C61" s="5"/>
      <c r="D61" s="5"/>
      <c r="E61" s="5"/>
      <c r="F61" s="5"/>
      <c r="G61" s="5"/>
      <c r="H61" s="5"/>
      <c r="I61" s="5"/>
      <c r="J61" s="5"/>
      <c r="K61" s="5"/>
      <c r="L61" s="5"/>
      <c r="M61" s="5"/>
      <c r="N61" s="5"/>
      <c r="O61" s="5"/>
      <c r="P61" s="5"/>
      <c r="Q61" s="5"/>
      <c r="R61" s="5"/>
      <c r="S61" s="5"/>
      <c r="T61" s="5"/>
      <c r="U61" s="5"/>
      <c r="V61" s="5"/>
      <c r="W61" s="5"/>
      <c r="X61" s="5"/>
      <c r="Y61" s="7"/>
      <c r="Z61" s="7"/>
      <c r="AA61" s="7"/>
      <c r="AB61" s="7"/>
      <c r="AC61" s="7"/>
      <c r="AD61" s="7"/>
      <c r="AE61" s="7"/>
      <c r="AF61" s="5"/>
      <c r="AG61" s="5"/>
      <c r="AH61" s="5"/>
      <c r="AI61" s="5"/>
      <c r="AJ61" s="6"/>
      <c r="AK61" s="5"/>
      <c r="AL61" s="5"/>
      <c r="AM61" s="5"/>
      <c r="AN61" s="5"/>
      <c r="AO61" s="6"/>
      <c r="AP61" s="5"/>
      <c r="AQ61" s="5"/>
      <c r="AR61" s="5"/>
      <c r="AS61" s="5"/>
      <c r="AT61" s="5"/>
      <c r="AU61" s="5"/>
      <c r="AV61" s="5"/>
      <c r="AW61" s="5"/>
      <c r="AX61" s="5"/>
      <c r="AY61" s="5"/>
      <c r="AZ61" s="5"/>
      <c r="BA61" s="5"/>
      <c r="BB61" s="5"/>
      <c r="BC61" s="5"/>
    </row>
    <row r="62" spans="1:56" ht="14.25" customHeight="1" x14ac:dyDescent="0.2">
      <c r="A62" s="145" t="s">
        <v>129</v>
      </c>
      <c r="B62" s="145"/>
      <c r="C62" s="145"/>
      <c r="D62" s="145"/>
      <c r="E62" s="145"/>
      <c r="F62" s="145"/>
      <c r="G62" s="145"/>
      <c r="H62" s="145"/>
      <c r="I62" s="145"/>
      <c r="J62" s="145"/>
      <c r="K62" s="145"/>
      <c r="L62" s="145"/>
      <c r="M62" s="145"/>
      <c r="N62" s="145"/>
      <c r="O62" s="145"/>
      <c r="P62" s="145"/>
      <c r="Q62" s="145"/>
      <c r="R62" s="145"/>
      <c r="S62" s="145"/>
      <c r="T62" s="145"/>
      <c r="U62" s="145"/>
      <c r="V62" s="145"/>
      <c r="W62" s="145"/>
      <c r="X62" s="145"/>
      <c r="Y62" s="145"/>
      <c r="Z62" s="145"/>
      <c r="AA62" s="145"/>
      <c r="AB62" s="145"/>
      <c r="AC62" s="145"/>
      <c r="AD62" s="145"/>
      <c r="AE62" s="145"/>
      <c r="AF62" s="145"/>
      <c r="AG62" s="145"/>
      <c r="AH62" s="145"/>
      <c r="AI62" s="145"/>
      <c r="AJ62" s="145"/>
      <c r="AK62" s="145"/>
      <c r="AL62" s="145"/>
      <c r="AM62" s="145"/>
      <c r="AN62" s="145"/>
      <c r="AO62" s="145"/>
      <c r="AP62" s="145"/>
      <c r="AQ62" s="145"/>
      <c r="AR62" s="145"/>
      <c r="AS62" s="145"/>
      <c r="AT62" s="145"/>
      <c r="AU62" s="145"/>
      <c r="AV62" s="145"/>
      <c r="AW62" s="145"/>
      <c r="AX62" s="145"/>
      <c r="AY62" s="145"/>
      <c r="AZ62" s="145"/>
      <c r="BA62" s="145"/>
      <c r="BB62" s="145"/>
      <c r="BC62" s="145"/>
      <c r="BD62" s="145"/>
    </row>
    <row r="63" spans="1:56" ht="14.25" customHeight="1" x14ac:dyDescent="0.2">
      <c r="A63" s="3" t="s">
        <v>123</v>
      </c>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row>
    <row r="64" spans="1:56" ht="18.75" customHeight="1" x14ac:dyDescent="0.2">
      <c r="A64" s="144" t="s">
        <v>143</v>
      </c>
      <c r="B64" s="146"/>
      <c r="C64" s="146"/>
      <c r="D64" s="146"/>
      <c r="E64" s="146"/>
      <c r="F64" s="146"/>
      <c r="G64" s="146"/>
      <c r="H64" s="146"/>
      <c r="I64" s="146"/>
      <c r="J64" s="146"/>
      <c r="K64" s="146"/>
      <c r="L64" s="146"/>
      <c r="M64" s="146"/>
      <c r="N64" s="146"/>
      <c r="O64" s="146"/>
      <c r="P64" s="146"/>
      <c r="Q64" s="146"/>
      <c r="R64" s="146"/>
      <c r="S64" s="146"/>
      <c r="T64" s="146"/>
      <c r="U64" s="146"/>
      <c r="V64" s="146"/>
      <c r="W64" s="146"/>
      <c r="X64" s="146"/>
      <c r="Y64" s="146"/>
      <c r="Z64" s="146"/>
      <c r="AA64" s="146"/>
      <c r="AB64" s="146"/>
      <c r="AC64" s="146"/>
      <c r="AD64" s="146"/>
      <c r="AE64" s="146"/>
      <c r="AF64" s="146"/>
      <c r="AG64" s="146"/>
      <c r="AH64" s="146"/>
      <c r="AI64" s="146"/>
      <c r="AJ64" s="146"/>
      <c r="AK64" s="146"/>
      <c r="AL64" s="146"/>
      <c r="AM64" s="146"/>
      <c r="AN64" s="146"/>
      <c r="AO64" s="146"/>
      <c r="AP64" s="146"/>
      <c r="AQ64" s="146"/>
      <c r="AR64" s="146"/>
      <c r="AS64" s="146"/>
      <c r="AT64" s="146"/>
      <c r="AU64" s="146"/>
      <c r="AV64" s="146"/>
      <c r="AW64" s="146"/>
      <c r="AX64" s="146"/>
      <c r="AY64" s="146"/>
      <c r="AZ64" s="146"/>
      <c r="BA64" s="146"/>
      <c r="BB64" s="146"/>
      <c r="BC64" s="146"/>
      <c r="BD64" s="146"/>
    </row>
    <row r="65" spans="1:56" ht="26.25" customHeight="1" x14ac:dyDescent="0.2">
      <c r="A65" s="144" t="s">
        <v>125</v>
      </c>
      <c r="B65" s="144"/>
      <c r="C65" s="144"/>
      <c r="D65" s="144"/>
      <c r="E65" s="144"/>
      <c r="F65" s="144"/>
      <c r="G65" s="144"/>
      <c r="H65" s="144"/>
      <c r="I65" s="144"/>
      <c r="J65" s="144"/>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c r="AI65" s="144"/>
      <c r="AJ65" s="144"/>
      <c r="AK65" s="144"/>
      <c r="AL65" s="144"/>
      <c r="AM65" s="144"/>
      <c r="AN65" s="144"/>
      <c r="AO65" s="144"/>
      <c r="AP65" s="144"/>
      <c r="AQ65" s="144"/>
      <c r="AR65" s="144"/>
      <c r="AS65" s="144"/>
      <c r="AT65" s="144"/>
      <c r="AU65" s="144"/>
      <c r="AV65" s="144"/>
      <c r="AW65" s="144"/>
      <c r="AX65" s="144"/>
      <c r="AY65" s="144"/>
      <c r="AZ65" s="144"/>
      <c r="BA65" s="144"/>
      <c r="BB65" s="144"/>
      <c r="BC65" s="144"/>
      <c r="BD65" s="144"/>
    </row>
    <row r="66" spans="1:56" ht="26.25" customHeight="1" x14ac:dyDescent="0.2">
      <c r="A66" s="147" t="s">
        <v>126</v>
      </c>
      <c r="B66" s="145"/>
      <c r="C66" s="145"/>
      <c r="D66" s="145"/>
      <c r="E66" s="145"/>
      <c r="F66" s="145"/>
      <c r="G66" s="145"/>
      <c r="H66" s="145"/>
      <c r="I66" s="145"/>
      <c r="J66" s="145"/>
      <c r="K66" s="145"/>
      <c r="L66" s="145"/>
      <c r="M66" s="145"/>
      <c r="N66" s="145"/>
      <c r="O66" s="145"/>
      <c r="P66" s="145"/>
      <c r="Q66" s="145"/>
      <c r="R66" s="145"/>
      <c r="S66" s="145"/>
      <c r="T66" s="145"/>
      <c r="U66" s="145"/>
      <c r="V66" s="145"/>
      <c r="W66" s="145"/>
      <c r="X66" s="145"/>
      <c r="Y66" s="145"/>
      <c r="Z66" s="145"/>
      <c r="AA66" s="145"/>
      <c r="AB66" s="145"/>
      <c r="AC66" s="145"/>
      <c r="AD66" s="145"/>
      <c r="AE66" s="145"/>
      <c r="AF66" s="145"/>
      <c r="AG66" s="145"/>
      <c r="AH66" s="145"/>
      <c r="AI66" s="145"/>
      <c r="AJ66" s="145"/>
      <c r="AK66" s="145"/>
      <c r="AL66" s="145"/>
      <c r="AM66" s="145"/>
      <c r="AN66" s="145"/>
      <c r="AO66" s="145"/>
      <c r="AP66" s="145"/>
      <c r="AQ66" s="145"/>
      <c r="AR66" s="145"/>
      <c r="AS66" s="145"/>
      <c r="AT66" s="145"/>
      <c r="AU66" s="145"/>
      <c r="AV66" s="145"/>
      <c r="AW66" s="145"/>
      <c r="AX66" s="145"/>
      <c r="AY66" s="145"/>
      <c r="AZ66" s="145"/>
      <c r="BA66" s="145"/>
      <c r="BB66" s="145"/>
      <c r="BC66" s="145"/>
      <c r="BD66" s="145"/>
    </row>
    <row r="67" spans="1:56" ht="18.75" customHeight="1" x14ac:dyDescent="0.2">
      <c r="A67" s="145" t="s">
        <v>127</v>
      </c>
      <c r="B67" s="145"/>
      <c r="C67" s="145"/>
      <c r="D67" s="145"/>
      <c r="E67" s="145"/>
      <c r="F67" s="145"/>
      <c r="G67" s="145"/>
      <c r="H67" s="145"/>
      <c r="I67" s="145"/>
      <c r="J67" s="145"/>
      <c r="K67" s="145"/>
      <c r="L67" s="145"/>
      <c r="M67" s="145"/>
      <c r="N67" s="145"/>
      <c r="O67" s="145"/>
      <c r="P67" s="145"/>
      <c r="Q67" s="145"/>
      <c r="R67" s="145"/>
      <c r="S67" s="145"/>
      <c r="T67" s="145"/>
      <c r="U67" s="145"/>
      <c r="V67" s="145"/>
      <c r="W67" s="145"/>
      <c r="X67" s="145"/>
      <c r="Y67" s="145"/>
      <c r="Z67" s="145"/>
      <c r="AA67" s="145"/>
      <c r="AB67" s="145"/>
      <c r="AC67" s="145"/>
      <c r="AD67" s="145"/>
      <c r="AE67" s="145"/>
      <c r="AF67" s="145"/>
      <c r="AG67" s="145"/>
      <c r="AH67" s="145"/>
      <c r="AI67" s="145"/>
      <c r="AJ67" s="145"/>
      <c r="AK67" s="145"/>
      <c r="AL67" s="145"/>
      <c r="AM67" s="145"/>
      <c r="AN67" s="145"/>
      <c r="AO67" s="145"/>
      <c r="AP67" s="145"/>
      <c r="AQ67" s="145"/>
      <c r="AR67" s="145"/>
      <c r="AS67" s="145"/>
      <c r="AT67" s="145"/>
      <c r="AU67" s="145"/>
      <c r="AV67" s="145"/>
      <c r="AW67" s="145"/>
      <c r="AX67" s="145"/>
      <c r="AY67" s="145"/>
      <c r="AZ67" s="145"/>
      <c r="BA67" s="145"/>
      <c r="BB67" s="145"/>
      <c r="BC67" s="145"/>
      <c r="BD67" s="145"/>
    </row>
    <row r="68" spans="1:56" ht="26.25" customHeight="1" x14ac:dyDescent="0.2">
      <c r="A68" s="144" t="s">
        <v>128</v>
      </c>
      <c r="B68" s="144"/>
      <c r="C68" s="144"/>
      <c r="D68" s="144"/>
      <c r="E68" s="144"/>
      <c r="F68" s="144"/>
      <c r="G68" s="144"/>
      <c r="H68" s="144"/>
      <c r="I68" s="144"/>
      <c r="J68" s="144"/>
      <c r="K68" s="144"/>
      <c r="L68" s="144"/>
      <c r="M68" s="144"/>
      <c r="N68" s="144"/>
      <c r="O68" s="144"/>
      <c r="P68" s="144"/>
      <c r="Q68" s="144"/>
      <c r="R68" s="144"/>
      <c r="S68" s="144"/>
      <c r="T68" s="144"/>
      <c r="U68" s="144"/>
      <c r="V68" s="144"/>
      <c r="W68" s="144"/>
      <c r="X68" s="144"/>
      <c r="Y68" s="144"/>
      <c r="Z68" s="144"/>
      <c r="AA68" s="144"/>
      <c r="AB68" s="144"/>
      <c r="AC68" s="144"/>
      <c r="AD68" s="144"/>
      <c r="AE68" s="144"/>
      <c r="AF68" s="144"/>
      <c r="AG68" s="144"/>
      <c r="AH68" s="144"/>
      <c r="AI68" s="144"/>
      <c r="AJ68" s="144"/>
      <c r="AK68" s="144"/>
      <c r="AL68" s="144"/>
      <c r="AM68" s="144"/>
      <c r="AN68" s="144"/>
      <c r="AO68" s="144"/>
      <c r="AP68" s="144"/>
      <c r="AQ68" s="144"/>
      <c r="AR68" s="144"/>
      <c r="AS68" s="144"/>
      <c r="AT68" s="144"/>
      <c r="AU68" s="144"/>
      <c r="AV68" s="144"/>
      <c r="AW68" s="144"/>
      <c r="AX68" s="144"/>
      <c r="AY68" s="144"/>
      <c r="AZ68" s="144"/>
      <c r="BA68" s="144"/>
      <c r="BB68" s="144"/>
      <c r="BC68" s="144"/>
      <c r="BD68" s="144"/>
    </row>
  </sheetData>
  <mergeCells count="253">
    <mergeCell ref="AG5:AI5"/>
    <mergeCell ref="A9:F9"/>
    <mergeCell ref="G9:K9"/>
    <mergeCell ref="L9:R9"/>
    <mergeCell ref="L5:M5"/>
    <mergeCell ref="O5:P5"/>
    <mergeCell ref="R5:S5"/>
    <mergeCell ref="G10:K10"/>
    <mergeCell ref="L10:R10"/>
    <mergeCell ref="A10:F10"/>
    <mergeCell ref="AU12:AW12"/>
    <mergeCell ref="AX12:AZ12"/>
    <mergeCell ref="BA12:BC12"/>
    <mergeCell ref="A11:F11"/>
    <mergeCell ref="G11:K11"/>
    <mergeCell ref="L11:R11"/>
    <mergeCell ref="AU11:AW11"/>
    <mergeCell ref="AX11:AZ11"/>
    <mergeCell ref="BA11:BC11"/>
    <mergeCell ref="A12:F12"/>
    <mergeCell ref="G12:K12"/>
    <mergeCell ref="L12:R12"/>
    <mergeCell ref="A2:BC2"/>
    <mergeCell ref="A4:R4"/>
    <mergeCell ref="S4:AE4"/>
    <mergeCell ref="AF4:AM4"/>
    <mergeCell ref="AN4:BC4"/>
    <mergeCell ref="A5:K5"/>
    <mergeCell ref="BA6:BC8"/>
    <mergeCell ref="Q7:R7"/>
    <mergeCell ref="Q8:R8"/>
    <mergeCell ref="A6:F8"/>
    <mergeCell ref="G6:K8"/>
    <mergeCell ref="L6:P8"/>
    <mergeCell ref="S6:Y6"/>
    <mergeCell ref="Z6:AF6"/>
    <mergeCell ref="AG6:AM6"/>
    <mergeCell ref="AN6:AT6"/>
    <mergeCell ref="U5:V5"/>
    <mergeCell ref="AU6:AW8"/>
    <mergeCell ref="AX6:AZ8"/>
    <mergeCell ref="AK5:AS5"/>
    <mergeCell ref="AT5:BC5"/>
    <mergeCell ref="X5:Y5"/>
    <mergeCell ref="AA5:AB5"/>
    <mergeCell ref="AD5:AF5"/>
    <mergeCell ref="AU13:AW13"/>
    <mergeCell ref="AX13:AZ13"/>
    <mergeCell ref="BA13:BC13"/>
    <mergeCell ref="AU16:AW16"/>
    <mergeCell ref="AX16:AZ16"/>
    <mergeCell ref="BA16:BC16"/>
    <mergeCell ref="A15:F15"/>
    <mergeCell ref="G15:K15"/>
    <mergeCell ref="L15:R15"/>
    <mergeCell ref="AU15:AW15"/>
    <mergeCell ref="AX15:AZ15"/>
    <mergeCell ref="BA15:BC15"/>
    <mergeCell ref="A16:F16"/>
    <mergeCell ref="AU14:AW14"/>
    <mergeCell ref="AX14:AZ14"/>
    <mergeCell ref="BA14:BC14"/>
    <mergeCell ref="A13:F13"/>
    <mergeCell ref="G13:K13"/>
    <mergeCell ref="G16:K16"/>
    <mergeCell ref="L16:R16"/>
    <mergeCell ref="A14:F14"/>
    <mergeCell ref="G14:K14"/>
    <mergeCell ref="L14:R14"/>
    <mergeCell ref="L13:R13"/>
    <mergeCell ref="A17:F17"/>
    <mergeCell ref="G17:K17"/>
    <mergeCell ref="L17:R17"/>
    <mergeCell ref="AU17:AW17"/>
    <mergeCell ref="AX17:AZ17"/>
    <mergeCell ref="BA17:BC17"/>
    <mergeCell ref="A18:F18"/>
    <mergeCell ref="G18:K18"/>
    <mergeCell ref="L18:R18"/>
    <mergeCell ref="AU18:AW18"/>
    <mergeCell ref="AX18:AZ18"/>
    <mergeCell ref="BA18:BC18"/>
    <mergeCell ref="AU20:AW20"/>
    <mergeCell ref="AX20:AZ20"/>
    <mergeCell ref="BA20:BC20"/>
    <mergeCell ref="A19:F19"/>
    <mergeCell ref="G19:K19"/>
    <mergeCell ref="L19:R19"/>
    <mergeCell ref="AU19:AW19"/>
    <mergeCell ref="AX19:AZ19"/>
    <mergeCell ref="BA19:BC19"/>
    <mergeCell ref="E24:N24"/>
    <mergeCell ref="O24:P24"/>
    <mergeCell ref="O25:P25"/>
    <mergeCell ref="A20:F20"/>
    <mergeCell ref="G20:K20"/>
    <mergeCell ref="L20:R20"/>
    <mergeCell ref="AG24:AK24"/>
    <mergeCell ref="AB24:AF24"/>
    <mergeCell ref="AB25:AE25"/>
    <mergeCell ref="A24:D26"/>
    <mergeCell ref="BA21:BC21"/>
    <mergeCell ref="A22:AT22"/>
    <mergeCell ref="AU22:BC22"/>
    <mergeCell ref="A28:BD28"/>
    <mergeCell ref="A30:BD30"/>
    <mergeCell ref="A31:BD31"/>
    <mergeCell ref="A32:BD32"/>
    <mergeCell ref="A33:BD33"/>
    <mergeCell ref="A34:BD34"/>
    <mergeCell ref="E26:N26"/>
    <mergeCell ref="O26:P26"/>
    <mergeCell ref="Q26:R26"/>
    <mergeCell ref="Q25:R25"/>
    <mergeCell ref="Q24:R24"/>
    <mergeCell ref="E25:N25"/>
    <mergeCell ref="AB26:AE26"/>
    <mergeCell ref="U26:AA26"/>
    <mergeCell ref="U24:AA24"/>
    <mergeCell ref="U25:AA25"/>
    <mergeCell ref="AG25:AK25"/>
    <mergeCell ref="AG26:AJ26"/>
    <mergeCell ref="A21:R21"/>
    <mergeCell ref="AU21:AW21"/>
    <mergeCell ref="AX21:AZ21"/>
    <mergeCell ref="A36:BC36"/>
    <mergeCell ref="A38:R38"/>
    <mergeCell ref="S38:AE38"/>
    <mergeCell ref="AF38:AM38"/>
    <mergeCell ref="AN38:BC38"/>
    <mergeCell ref="A39:K39"/>
    <mergeCell ref="L39:M39"/>
    <mergeCell ref="O39:P39"/>
    <mergeCell ref="R39:S39"/>
    <mergeCell ref="U39:V39"/>
    <mergeCell ref="X39:Y39"/>
    <mergeCell ref="AA39:AB39"/>
    <mergeCell ref="AD39:AF39"/>
    <mergeCell ref="AG39:AI39"/>
    <mergeCell ref="AK39:AS39"/>
    <mergeCell ref="AT39:BC39"/>
    <mergeCell ref="BA43:BC43"/>
    <mergeCell ref="AN40:AT40"/>
    <mergeCell ref="AU40:AW42"/>
    <mergeCell ref="AX40:AZ42"/>
    <mergeCell ref="BA40:BC42"/>
    <mergeCell ref="Q41:R41"/>
    <mergeCell ref="Q42:R42"/>
    <mergeCell ref="A43:F43"/>
    <mergeCell ref="G43:K43"/>
    <mergeCell ref="L43:R43"/>
    <mergeCell ref="AU43:AW43"/>
    <mergeCell ref="AX43:AZ43"/>
    <mergeCell ref="L44:R44"/>
    <mergeCell ref="A45:F45"/>
    <mergeCell ref="G45:K45"/>
    <mergeCell ref="L45:R45"/>
    <mergeCell ref="AU48:AW48"/>
    <mergeCell ref="AX48:AZ48"/>
    <mergeCell ref="A44:F44"/>
    <mergeCell ref="G44:K44"/>
    <mergeCell ref="A40:F42"/>
    <mergeCell ref="G40:K42"/>
    <mergeCell ref="L40:P42"/>
    <mergeCell ref="S40:Y40"/>
    <mergeCell ref="Z40:AF40"/>
    <mergeCell ref="AG40:AM40"/>
    <mergeCell ref="BA48:BC48"/>
    <mergeCell ref="A47:F47"/>
    <mergeCell ref="G47:K47"/>
    <mergeCell ref="L47:R47"/>
    <mergeCell ref="AU47:AW47"/>
    <mergeCell ref="AX47:AZ47"/>
    <mergeCell ref="BA47:BC47"/>
    <mergeCell ref="A48:F48"/>
    <mergeCell ref="BA45:BC45"/>
    <mergeCell ref="A46:F46"/>
    <mergeCell ref="G46:K46"/>
    <mergeCell ref="L46:R46"/>
    <mergeCell ref="AU46:AW46"/>
    <mergeCell ref="AX46:AZ46"/>
    <mergeCell ref="BA46:BC46"/>
    <mergeCell ref="AU45:AW45"/>
    <mergeCell ref="AX45:AZ45"/>
    <mergeCell ref="G48:K48"/>
    <mergeCell ref="L48:R48"/>
    <mergeCell ref="AU50:AW50"/>
    <mergeCell ref="AX50:AZ50"/>
    <mergeCell ref="BA50:BC50"/>
    <mergeCell ref="A49:F49"/>
    <mergeCell ref="G49:K49"/>
    <mergeCell ref="L49:R49"/>
    <mergeCell ref="AU49:AW49"/>
    <mergeCell ref="AX49:AZ49"/>
    <mergeCell ref="BA49:BC49"/>
    <mergeCell ref="A50:F50"/>
    <mergeCell ref="G50:K50"/>
    <mergeCell ref="L50:R50"/>
    <mergeCell ref="AU52:AW52"/>
    <mergeCell ref="AX52:AZ52"/>
    <mergeCell ref="BA52:BC52"/>
    <mergeCell ref="A51:F51"/>
    <mergeCell ref="G51:K51"/>
    <mergeCell ref="L51:R51"/>
    <mergeCell ref="AU51:AW51"/>
    <mergeCell ref="AX51:AZ51"/>
    <mergeCell ref="BA51:BC51"/>
    <mergeCell ref="A52:F52"/>
    <mergeCell ref="G52:K52"/>
    <mergeCell ref="L52:R52"/>
    <mergeCell ref="AU54:AW54"/>
    <mergeCell ref="AX54:AZ54"/>
    <mergeCell ref="BA54:BC54"/>
    <mergeCell ref="A53:F53"/>
    <mergeCell ref="G53:K53"/>
    <mergeCell ref="L53:R53"/>
    <mergeCell ref="AU53:AW53"/>
    <mergeCell ref="AX53:AZ53"/>
    <mergeCell ref="BA53:BC53"/>
    <mergeCell ref="A54:F54"/>
    <mergeCell ref="G54:K54"/>
    <mergeCell ref="L54:R54"/>
    <mergeCell ref="AU55:AW55"/>
    <mergeCell ref="AX55:AZ55"/>
    <mergeCell ref="BA55:BC55"/>
    <mergeCell ref="A56:AT56"/>
    <mergeCell ref="AU56:BC56"/>
    <mergeCell ref="P58:Q58"/>
    <mergeCell ref="R58:S58"/>
    <mergeCell ref="V58:AB58"/>
    <mergeCell ref="AC58:AG58"/>
    <mergeCell ref="AH58:AL58"/>
    <mergeCell ref="A55:R55"/>
    <mergeCell ref="A58:D60"/>
    <mergeCell ref="E58:O58"/>
    <mergeCell ref="E59:O59"/>
    <mergeCell ref="E60:O60"/>
    <mergeCell ref="A68:BD68"/>
    <mergeCell ref="A62:BD62"/>
    <mergeCell ref="A64:BD64"/>
    <mergeCell ref="A65:BD65"/>
    <mergeCell ref="A66:BD66"/>
    <mergeCell ref="A67:BD67"/>
    <mergeCell ref="V59:AB59"/>
    <mergeCell ref="AC59:AF59"/>
    <mergeCell ref="AH59:AL59"/>
    <mergeCell ref="V60:AB60"/>
    <mergeCell ref="AC60:AF60"/>
    <mergeCell ref="AH60:AK60"/>
    <mergeCell ref="P60:Q60"/>
    <mergeCell ref="R60:S60"/>
    <mergeCell ref="P59:Q59"/>
    <mergeCell ref="R59:S59"/>
  </mergeCells>
  <phoneticPr fontId="3"/>
  <printOptions horizontalCentered="1"/>
  <pageMargins left="0.39370078740157483" right="0.39370078740157483" top="0.51181102362204722" bottom="0.19685039370078741" header="0.39370078740157483" footer="0.39370078740157483"/>
  <pageSetup paperSize="9" scale="88" orientation="landscape" r:id="rId1"/>
  <headerFooter alignWithMargins="0"/>
  <rowBreaks count="1" manualBreakCount="1">
    <brk id="34" max="56"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68"/>
  <sheetViews>
    <sheetView showZeros="0" view="pageBreakPreview" topLeftCell="A15" zoomScale="90" zoomScaleNormal="100" zoomScaleSheetLayoutView="90" workbookViewId="0">
      <selection activeCell="O27" sqref="O27"/>
    </sheetView>
  </sheetViews>
  <sheetFormatPr defaultColWidth="9" defaultRowHeight="21" customHeight="1" x14ac:dyDescent="0.2"/>
  <cols>
    <col min="1" max="4" width="2.6328125" style="2" customWidth="1"/>
    <col min="5" max="18" width="2.6328125" style="1" customWidth="1"/>
    <col min="19" max="46" width="2.90625" style="1" customWidth="1"/>
    <col min="47" max="70" width="2.6328125" style="1" customWidth="1"/>
    <col min="71" max="16384" width="9" style="1"/>
  </cols>
  <sheetData>
    <row r="1" spans="1:55" ht="19.5" customHeight="1" x14ac:dyDescent="0.2">
      <c r="A1" s="1" t="s">
        <v>137</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row>
    <row r="2" spans="1:55" ht="19.5" customHeight="1" x14ac:dyDescent="0.2">
      <c r="A2" s="243" t="s">
        <v>71</v>
      </c>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c r="AK2" s="243"/>
      <c r="AL2" s="243"/>
      <c r="AM2" s="243"/>
      <c r="AN2" s="243"/>
      <c r="AO2" s="243"/>
      <c r="AP2" s="243"/>
      <c r="AQ2" s="243"/>
      <c r="AR2" s="243"/>
      <c r="AS2" s="243"/>
      <c r="AT2" s="243"/>
      <c r="AU2" s="243"/>
      <c r="AV2" s="243"/>
      <c r="AW2" s="243"/>
      <c r="AX2" s="243"/>
      <c r="AY2" s="243"/>
      <c r="AZ2" s="243"/>
      <c r="BA2" s="243"/>
      <c r="BB2" s="243"/>
      <c r="BC2" s="243"/>
    </row>
    <row r="3" spans="1:55" s="4" customFormat="1" ht="4.5" customHeight="1" thickBot="1" x14ac:dyDescent="0.25"/>
    <row r="4" spans="1:55" s="4" customFormat="1" ht="21" customHeight="1" thickBot="1" x14ac:dyDescent="0.25">
      <c r="A4" s="244" t="s">
        <v>57</v>
      </c>
      <c r="B4" s="245"/>
      <c r="C4" s="245"/>
      <c r="D4" s="245"/>
      <c r="E4" s="245"/>
      <c r="F4" s="245"/>
      <c r="G4" s="245"/>
      <c r="H4" s="245"/>
      <c r="I4" s="245"/>
      <c r="J4" s="245"/>
      <c r="K4" s="245"/>
      <c r="L4" s="245"/>
      <c r="M4" s="245"/>
      <c r="N4" s="245"/>
      <c r="O4" s="245"/>
      <c r="P4" s="245"/>
      <c r="Q4" s="245"/>
      <c r="R4" s="245"/>
      <c r="S4" s="245" t="s">
        <v>70</v>
      </c>
      <c r="T4" s="245"/>
      <c r="U4" s="245"/>
      <c r="V4" s="245"/>
      <c r="W4" s="245"/>
      <c r="X4" s="245"/>
      <c r="Y4" s="245"/>
      <c r="Z4" s="245"/>
      <c r="AA4" s="245"/>
      <c r="AB4" s="245"/>
      <c r="AC4" s="245"/>
      <c r="AD4" s="245"/>
      <c r="AE4" s="226"/>
      <c r="AF4" s="244" t="s">
        <v>55</v>
      </c>
      <c r="AG4" s="245"/>
      <c r="AH4" s="245"/>
      <c r="AI4" s="245"/>
      <c r="AJ4" s="245"/>
      <c r="AK4" s="247"/>
      <c r="AL4" s="247"/>
      <c r="AM4" s="247"/>
      <c r="AN4" s="245"/>
      <c r="AO4" s="245"/>
      <c r="AP4" s="245"/>
      <c r="AQ4" s="245"/>
      <c r="AR4" s="245"/>
      <c r="AS4" s="245"/>
      <c r="AT4" s="245"/>
      <c r="AU4" s="245"/>
      <c r="AV4" s="245"/>
      <c r="AW4" s="245"/>
      <c r="AX4" s="245"/>
      <c r="AY4" s="245"/>
      <c r="AZ4" s="245"/>
      <c r="BA4" s="245"/>
      <c r="BB4" s="245"/>
      <c r="BC4" s="248"/>
    </row>
    <row r="5" spans="1:55" s="4" customFormat="1" ht="21" customHeight="1" thickBot="1" x14ac:dyDescent="0.25">
      <c r="A5" s="163" t="s">
        <v>53</v>
      </c>
      <c r="B5" s="164"/>
      <c r="C5" s="164"/>
      <c r="D5" s="164"/>
      <c r="E5" s="164"/>
      <c r="F5" s="164"/>
      <c r="G5" s="164"/>
      <c r="H5" s="164"/>
      <c r="I5" s="164"/>
      <c r="J5" s="164"/>
      <c r="K5" s="257"/>
      <c r="L5" s="252"/>
      <c r="M5" s="164"/>
      <c r="N5" s="35" t="s">
        <v>52</v>
      </c>
      <c r="O5" s="253"/>
      <c r="P5" s="253"/>
      <c r="Q5" s="38" t="s">
        <v>3</v>
      </c>
      <c r="R5" s="253"/>
      <c r="S5" s="253"/>
      <c r="T5" s="37" t="s">
        <v>52</v>
      </c>
      <c r="U5" s="253"/>
      <c r="V5" s="253"/>
      <c r="W5" s="36" t="s">
        <v>3</v>
      </c>
      <c r="X5" s="164"/>
      <c r="Y5" s="164"/>
      <c r="Z5" s="35" t="s">
        <v>52</v>
      </c>
      <c r="AA5" s="164"/>
      <c r="AB5" s="164"/>
      <c r="AC5" s="36" t="s">
        <v>3</v>
      </c>
      <c r="AD5" s="254" t="s">
        <v>51</v>
      </c>
      <c r="AE5" s="255"/>
      <c r="AF5" s="255"/>
      <c r="AG5" s="256">
        <f>ROUNDUP((O5+U5+AA5)/3,1)</f>
        <v>0</v>
      </c>
      <c r="AH5" s="256"/>
      <c r="AI5" s="256"/>
      <c r="AJ5" s="34" t="s">
        <v>3</v>
      </c>
      <c r="AK5" s="164" t="s">
        <v>50</v>
      </c>
      <c r="AL5" s="164"/>
      <c r="AM5" s="164"/>
      <c r="AN5" s="164"/>
      <c r="AO5" s="164"/>
      <c r="AP5" s="164"/>
      <c r="AQ5" s="164"/>
      <c r="AR5" s="164"/>
      <c r="AS5" s="257"/>
      <c r="AT5" s="252"/>
      <c r="AU5" s="164"/>
      <c r="AV5" s="164"/>
      <c r="AW5" s="164"/>
      <c r="AX5" s="164"/>
      <c r="AY5" s="164"/>
      <c r="AZ5" s="164"/>
      <c r="BA5" s="164"/>
      <c r="BB5" s="164"/>
      <c r="BC5" s="167"/>
    </row>
    <row r="6" spans="1:55" s="4" customFormat="1" ht="21" customHeight="1" thickBot="1" x14ac:dyDescent="0.25">
      <c r="A6" s="192" t="s">
        <v>49</v>
      </c>
      <c r="B6" s="193"/>
      <c r="C6" s="193"/>
      <c r="D6" s="193"/>
      <c r="E6" s="193"/>
      <c r="F6" s="193"/>
      <c r="G6" s="285" t="s">
        <v>48</v>
      </c>
      <c r="H6" s="285"/>
      <c r="I6" s="285"/>
      <c r="J6" s="285"/>
      <c r="K6" s="285"/>
      <c r="L6" s="174" t="s">
        <v>47</v>
      </c>
      <c r="M6" s="175"/>
      <c r="N6" s="175"/>
      <c r="O6" s="175"/>
      <c r="P6" s="175"/>
      <c r="Q6" s="49"/>
      <c r="R6" s="48"/>
      <c r="S6" s="192" t="s">
        <v>46</v>
      </c>
      <c r="T6" s="193"/>
      <c r="U6" s="193"/>
      <c r="V6" s="193"/>
      <c r="W6" s="193"/>
      <c r="X6" s="193"/>
      <c r="Y6" s="286"/>
      <c r="Z6" s="192" t="s">
        <v>45</v>
      </c>
      <c r="AA6" s="193"/>
      <c r="AB6" s="193"/>
      <c r="AC6" s="193"/>
      <c r="AD6" s="193"/>
      <c r="AE6" s="193"/>
      <c r="AF6" s="286"/>
      <c r="AG6" s="192" t="s">
        <v>44</v>
      </c>
      <c r="AH6" s="193"/>
      <c r="AI6" s="193"/>
      <c r="AJ6" s="193"/>
      <c r="AK6" s="220"/>
      <c r="AL6" s="220"/>
      <c r="AM6" s="228"/>
      <c r="AN6" s="212" t="s">
        <v>43</v>
      </c>
      <c r="AO6" s="220"/>
      <c r="AP6" s="220"/>
      <c r="AQ6" s="220"/>
      <c r="AR6" s="220"/>
      <c r="AS6" s="220"/>
      <c r="AT6" s="228"/>
      <c r="AU6" s="229" t="s">
        <v>42</v>
      </c>
      <c r="AV6" s="224"/>
      <c r="AW6" s="224"/>
      <c r="AX6" s="224" t="s">
        <v>41</v>
      </c>
      <c r="AY6" s="224"/>
      <c r="AZ6" s="224"/>
      <c r="BA6" s="224" t="s">
        <v>40</v>
      </c>
      <c r="BB6" s="224"/>
      <c r="BC6" s="231"/>
    </row>
    <row r="7" spans="1:55" s="4" customFormat="1" ht="21" customHeight="1" x14ac:dyDescent="0.2">
      <c r="A7" s="190"/>
      <c r="B7" s="149"/>
      <c r="C7" s="149"/>
      <c r="D7" s="149"/>
      <c r="E7" s="149"/>
      <c r="F7" s="149"/>
      <c r="G7" s="225"/>
      <c r="H7" s="225"/>
      <c r="I7" s="225"/>
      <c r="J7" s="225"/>
      <c r="K7" s="225"/>
      <c r="L7" s="174"/>
      <c r="M7" s="175"/>
      <c r="N7" s="175"/>
      <c r="O7" s="175"/>
      <c r="P7" s="175"/>
      <c r="Q7" s="223" t="s">
        <v>39</v>
      </c>
      <c r="R7" s="220"/>
      <c r="S7" s="29">
        <v>1</v>
      </c>
      <c r="T7" s="28">
        <v>2</v>
      </c>
      <c r="U7" s="28">
        <v>3</v>
      </c>
      <c r="V7" s="28">
        <v>4</v>
      </c>
      <c r="W7" s="28">
        <v>5</v>
      </c>
      <c r="X7" s="28">
        <v>6</v>
      </c>
      <c r="Y7" s="32">
        <v>7</v>
      </c>
      <c r="Z7" s="30">
        <v>8</v>
      </c>
      <c r="AA7" s="28">
        <v>9</v>
      </c>
      <c r="AB7" s="28">
        <v>10</v>
      </c>
      <c r="AC7" s="28">
        <v>11</v>
      </c>
      <c r="AD7" s="28">
        <v>12</v>
      </c>
      <c r="AE7" s="28">
        <v>13</v>
      </c>
      <c r="AF7" s="32">
        <v>14</v>
      </c>
      <c r="AG7" s="30">
        <v>15</v>
      </c>
      <c r="AH7" s="28">
        <v>16</v>
      </c>
      <c r="AI7" s="28">
        <v>17</v>
      </c>
      <c r="AJ7" s="28">
        <v>18</v>
      </c>
      <c r="AK7" s="28">
        <v>19</v>
      </c>
      <c r="AL7" s="28">
        <v>20</v>
      </c>
      <c r="AM7" s="32">
        <v>21</v>
      </c>
      <c r="AN7" s="29">
        <v>22</v>
      </c>
      <c r="AO7" s="28">
        <v>23</v>
      </c>
      <c r="AP7" s="28">
        <v>24</v>
      </c>
      <c r="AQ7" s="28">
        <v>25</v>
      </c>
      <c r="AR7" s="28">
        <v>26</v>
      </c>
      <c r="AS7" s="28">
        <v>27</v>
      </c>
      <c r="AT7" s="32">
        <v>28</v>
      </c>
      <c r="AU7" s="230"/>
      <c r="AV7" s="225"/>
      <c r="AW7" s="225"/>
      <c r="AX7" s="225"/>
      <c r="AY7" s="225"/>
      <c r="AZ7" s="225"/>
      <c r="BA7" s="225"/>
      <c r="BB7" s="225"/>
      <c r="BC7" s="232"/>
    </row>
    <row r="8" spans="1:55" s="4" customFormat="1" ht="21" customHeight="1" thickBot="1" x14ac:dyDescent="0.25">
      <c r="A8" s="190"/>
      <c r="B8" s="149"/>
      <c r="C8" s="149"/>
      <c r="D8" s="149"/>
      <c r="E8" s="149"/>
      <c r="F8" s="149"/>
      <c r="G8" s="225"/>
      <c r="H8" s="225"/>
      <c r="I8" s="225"/>
      <c r="J8" s="225"/>
      <c r="K8" s="225"/>
      <c r="L8" s="177"/>
      <c r="M8" s="178"/>
      <c r="N8" s="178"/>
      <c r="O8" s="178"/>
      <c r="P8" s="178"/>
      <c r="Q8" s="233" t="s">
        <v>38</v>
      </c>
      <c r="R8" s="234"/>
      <c r="S8" s="29"/>
      <c r="T8" s="28"/>
      <c r="U8" s="28"/>
      <c r="V8" s="28"/>
      <c r="W8" s="28"/>
      <c r="X8" s="28"/>
      <c r="Y8" s="32"/>
      <c r="Z8" s="30"/>
      <c r="AA8" s="28"/>
      <c r="AB8" s="28"/>
      <c r="AC8" s="28"/>
      <c r="AD8" s="28"/>
      <c r="AE8" s="28"/>
      <c r="AF8" s="32"/>
      <c r="AG8" s="30"/>
      <c r="AH8" s="28"/>
      <c r="AI8" s="28"/>
      <c r="AJ8" s="28"/>
      <c r="AK8" s="28"/>
      <c r="AL8" s="28"/>
      <c r="AM8" s="32"/>
      <c r="AN8" s="29"/>
      <c r="AO8" s="28"/>
      <c r="AP8" s="28"/>
      <c r="AQ8" s="28"/>
      <c r="AR8" s="28"/>
      <c r="AS8" s="28"/>
      <c r="AT8" s="32"/>
      <c r="AU8" s="230"/>
      <c r="AV8" s="225"/>
      <c r="AW8" s="225"/>
      <c r="AX8" s="225"/>
      <c r="AY8" s="225"/>
      <c r="AZ8" s="225"/>
      <c r="BA8" s="225"/>
      <c r="BB8" s="225"/>
      <c r="BC8" s="232"/>
    </row>
    <row r="9" spans="1:55" s="4" customFormat="1" ht="21" customHeight="1" thickBot="1" x14ac:dyDescent="0.25">
      <c r="A9" s="235" t="s">
        <v>30</v>
      </c>
      <c r="B9" s="236"/>
      <c r="C9" s="236"/>
      <c r="D9" s="236"/>
      <c r="E9" s="236"/>
      <c r="F9" s="237"/>
      <c r="G9" s="292"/>
      <c r="H9" s="292"/>
      <c r="I9" s="292"/>
      <c r="J9" s="292"/>
      <c r="K9" s="292"/>
      <c r="L9" s="234"/>
      <c r="M9" s="234"/>
      <c r="N9" s="234"/>
      <c r="O9" s="234"/>
      <c r="P9" s="234"/>
      <c r="Q9" s="238"/>
      <c r="R9" s="239"/>
      <c r="S9" s="25"/>
      <c r="T9" s="24"/>
      <c r="U9" s="24"/>
      <c r="V9" s="24"/>
      <c r="W9" s="24"/>
      <c r="X9" s="23"/>
      <c r="Y9" s="22"/>
      <c r="Z9" s="25"/>
      <c r="AA9" s="24"/>
      <c r="AB9" s="24"/>
      <c r="AC9" s="24"/>
      <c r="AD9" s="24"/>
      <c r="AE9" s="23"/>
      <c r="AF9" s="22"/>
      <c r="AG9" s="25"/>
      <c r="AH9" s="24"/>
      <c r="AI9" s="24"/>
      <c r="AJ9" s="24"/>
      <c r="AK9" s="24"/>
      <c r="AL9" s="23"/>
      <c r="AM9" s="22"/>
      <c r="AN9" s="47"/>
      <c r="AO9" s="24"/>
      <c r="AP9" s="24"/>
      <c r="AQ9" s="24"/>
      <c r="AR9" s="24"/>
      <c r="AS9" s="23"/>
      <c r="AT9" s="22"/>
      <c r="AU9" s="44"/>
      <c r="AV9" s="44"/>
      <c r="AW9" s="46"/>
      <c r="AX9" s="45"/>
      <c r="AY9" s="44"/>
      <c r="AZ9" s="46"/>
      <c r="BA9" s="45"/>
      <c r="BB9" s="44"/>
      <c r="BC9" s="43"/>
    </row>
    <row r="10" spans="1:55" s="4" customFormat="1" ht="12" customHeight="1" thickBot="1" x14ac:dyDescent="0.25">
      <c r="A10" s="165"/>
      <c r="B10" s="165"/>
      <c r="C10" s="165"/>
      <c r="D10" s="165"/>
      <c r="E10" s="165"/>
      <c r="F10" s="165"/>
      <c r="G10" s="222"/>
      <c r="H10" s="222"/>
      <c r="I10" s="222"/>
      <c r="J10" s="222"/>
      <c r="K10" s="222"/>
      <c r="L10" s="165"/>
      <c r="M10" s="165"/>
      <c r="N10" s="165"/>
      <c r="O10" s="165"/>
      <c r="P10" s="165"/>
      <c r="Q10" s="165"/>
      <c r="R10" s="165"/>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0"/>
      <c r="AV10" s="20"/>
      <c r="AW10" s="20"/>
      <c r="AX10" s="20"/>
      <c r="AY10" s="20"/>
      <c r="AZ10" s="20"/>
      <c r="BA10" s="20"/>
      <c r="BB10" s="20"/>
      <c r="BC10" s="20"/>
    </row>
    <row r="11" spans="1:55" s="4" customFormat="1" ht="21" customHeight="1" x14ac:dyDescent="0.2">
      <c r="A11" s="216" t="s">
        <v>28</v>
      </c>
      <c r="B11" s="217"/>
      <c r="C11" s="217"/>
      <c r="D11" s="217"/>
      <c r="E11" s="217"/>
      <c r="F11" s="218"/>
      <c r="G11" s="219"/>
      <c r="H11" s="219"/>
      <c r="I11" s="219"/>
      <c r="J11" s="219"/>
      <c r="K11" s="219"/>
      <c r="L11" s="220"/>
      <c r="M11" s="220"/>
      <c r="N11" s="220"/>
      <c r="O11" s="220"/>
      <c r="P11" s="220"/>
      <c r="Q11" s="220"/>
      <c r="R11" s="221"/>
      <c r="S11" s="19"/>
      <c r="T11" s="18"/>
      <c r="U11" s="18"/>
      <c r="V11" s="18"/>
      <c r="W11" s="18"/>
      <c r="X11" s="18"/>
      <c r="Y11" s="17"/>
      <c r="Z11" s="19"/>
      <c r="AA11" s="18"/>
      <c r="AB11" s="18"/>
      <c r="AC11" s="18"/>
      <c r="AD11" s="18"/>
      <c r="AE11" s="18"/>
      <c r="AF11" s="17"/>
      <c r="AG11" s="19"/>
      <c r="AH11" s="18"/>
      <c r="AI11" s="18"/>
      <c r="AJ11" s="18"/>
      <c r="AK11" s="18"/>
      <c r="AL11" s="18"/>
      <c r="AM11" s="17"/>
      <c r="AN11" s="19"/>
      <c r="AO11" s="18"/>
      <c r="AP11" s="18"/>
      <c r="AQ11" s="18"/>
      <c r="AR11" s="18"/>
      <c r="AS11" s="18"/>
      <c r="AT11" s="17"/>
      <c r="AU11" s="287">
        <f t="shared" ref="AU11:AU20" si="0">SUM(S11:AT11)</f>
        <v>0</v>
      </c>
      <c r="AV11" s="287"/>
      <c r="AW11" s="288"/>
      <c r="AX11" s="289">
        <f>ROUNDDOWN(AU11/4,1)</f>
        <v>0</v>
      </c>
      <c r="AY11" s="290"/>
      <c r="AZ11" s="291"/>
      <c r="BA11" s="194"/>
      <c r="BB11" s="195"/>
      <c r="BC11" s="196"/>
    </row>
    <row r="12" spans="1:55" s="4" customFormat="1" ht="21" customHeight="1" x14ac:dyDescent="0.2">
      <c r="A12" s="216" t="s">
        <v>28</v>
      </c>
      <c r="B12" s="217"/>
      <c r="C12" s="217"/>
      <c r="D12" s="217"/>
      <c r="E12" s="217"/>
      <c r="F12" s="218"/>
      <c r="G12" s="191"/>
      <c r="H12" s="191"/>
      <c r="I12" s="191"/>
      <c r="J12" s="191"/>
      <c r="K12" s="191"/>
      <c r="L12" s="149"/>
      <c r="M12" s="149"/>
      <c r="N12" s="149"/>
      <c r="O12" s="149"/>
      <c r="P12" s="149"/>
      <c r="Q12" s="149"/>
      <c r="R12" s="150"/>
      <c r="S12" s="15"/>
      <c r="T12" s="16"/>
      <c r="U12" s="16"/>
      <c r="V12" s="16"/>
      <c r="W12" s="16"/>
      <c r="X12" s="13"/>
      <c r="Y12" s="12"/>
      <c r="Z12" s="15"/>
      <c r="AA12" s="13"/>
      <c r="AB12" s="13"/>
      <c r="AC12" s="13"/>
      <c r="AD12" s="13"/>
      <c r="AE12" s="13"/>
      <c r="AF12" s="12"/>
      <c r="AG12" s="15"/>
      <c r="AH12" s="13"/>
      <c r="AI12" s="13"/>
      <c r="AJ12" s="13"/>
      <c r="AK12" s="13"/>
      <c r="AL12" s="13"/>
      <c r="AM12" s="12"/>
      <c r="AN12" s="14"/>
      <c r="AO12" s="13"/>
      <c r="AP12" s="13"/>
      <c r="AQ12" s="13"/>
      <c r="AR12" s="13"/>
      <c r="AS12" s="13"/>
      <c r="AT12" s="12"/>
      <c r="AU12" s="274">
        <f t="shared" si="0"/>
        <v>0</v>
      </c>
      <c r="AV12" s="274"/>
      <c r="AW12" s="275"/>
      <c r="AX12" s="282">
        <f t="shared" ref="AX12:AX20" si="1">ROUND(AU12/4,1)</f>
        <v>0</v>
      </c>
      <c r="AY12" s="283"/>
      <c r="AZ12" s="284"/>
      <c r="BA12" s="187"/>
      <c r="BB12" s="188"/>
      <c r="BC12" s="189"/>
    </row>
    <row r="13" spans="1:55" s="4" customFormat="1" ht="21" customHeight="1" x14ac:dyDescent="0.2">
      <c r="A13" s="192"/>
      <c r="B13" s="193"/>
      <c r="C13" s="193"/>
      <c r="D13" s="193"/>
      <c r="E13" s="193"/>
      <c r="F13" s="193"/>
      <c r="G13" s="191"/>
      <c r="H13" s="191"/>
      <c r="I13" s="191"/>
      <c r="J13" s="191"/>
      <c r="K13" s="191"/>
      <c r="L13" s="149"/>
      <c r="M13" s="149"/>
      <c r="N13" s="149"/>
      <c r="O13" s="149"/>
      <c r="P13" s="149"/>
      <c r="Q13" s="149"/>
      <c r="R13" s="150"/>
      <c r="S13" s="15"/>
      <c r="T13" s="16"/>
      <c r="U13" s="16"/>
      <c r="V13" s="16"/>
      <c r="W13" s="16"/>
      <c r="X13" s="13"/>
      <c r="Y13" s="12"/>
      <c r="Z13" s="15"/>
      <c r="AA13" s="13"/>
      <c r="AB13" s="13"/>
      <c r="AC13" s="13"/>
      <c r="AD13" s="13"/>
      <c r="AE13" s="13"/>
      <c r="AF13" s="12"/>
      <c r="AG13" s="15"/>
      <c r="AH13" s="13"/>
      <c r="AI13" s="13"/>
      <c r="AJ13" s="13"/>
      <c r="AK13" s="13"/>
      <c r="AL13" s="13"/>
      <c r="AM13" s="12"/>
      <c r="AN13" s="14"/>
      <c r="AO13" s="13"/>
      <c r="AP13" s="13"/>
      <c r="AQ13" s="13"/>
      <c r="AR13" s="13"/>
      <c r="AS13" s="13"/>
      <c r="AT13" s="12"/>
      <c r="AU13" s="274">
        <f t="shared" si="0"/>
        <v>0</v>
      </c>
      <c r="AV13" s="274"/>
      <c r="AW13" s="275"/>
      <c r="AX13" s="282">
        <f t="shared" si="1"/>
        <v>0</v>
      </c>
      <c r="AY13" s="283"/>
      <c r="AZ13" s="284"/>
      <c r="BA13" s="187"/>
      <c r="BB13" s="188"/>
      <c r="BC13" s="189"/>
    </row>
    <row r="14" spans="1:55" s="4" customFormat="1" ht="21" customHeight="1" x14ac:dyDescent="0.2">
      <c r="A14" s="190"/>
      <c r="B14" s="149"/>
      <c r="C14" s="149"/>
      <c r="D14" s="149"/>
      <c r="E14" s="149"/>
      <c r="F14" s="149"/>
      <c r="G14" s="191"/>
      <c r="H14" s="191"/>
      <c r="I14" s="191"/>
      <c r="J14" s="191"/>
      <c r="K14" s="191"/>
      <c r="L14" s="149"/>
      <c r="M14" s="149"/>
      <c r="N14" s="149"/>
      <c r="O14" s="149"/>
      <c r="P14" s="149"/>
      <c r="Q14" s="149"/>
      <c r="R14" s="150"/>
      <c r="S14" s="15"/>
      <c r="T14" s="16"/>
      <c r="U14" s="16"/>
      <c r="V14" s="16"/>
      <c r="W14" s="16"/>
      <c r="X14" s="13"/>
      <c r="Y14" s="12"/>
      <c r="Z14" s="15"/>
      <c r="AA14" s="13"/>
      <c r="AB14" s="13"/>
      <c r="AC14" s="13"/>
      <c r="AD14" s="13"/>
      <c r="AE14" s="13"/>
      <c r="AF14" s="12"/>
      <c r="AG14" s="15"/>
      <c r="AH14" s="13"/>
      <c r="AI14" s="13"/>
      <c r="AJ14" s="13"/>
      <c r="AK14" s="13"/>
      <c r="AL14" s="13"/>
      <c r="AM14" s="12"/>
      <c r="AN14" s="14"/>
      <c r="AO14" s="13"/>
      <c r="AP14" s="13"/>
      <c r="AQ14" s="13"/>
      <c r="AR14" s="13"/>
      <c r="AS14" s="13"/>
      <c r="AT14" s="12"/>
      <c r="AU14" s="274">
        <f t="shared" si="0"/>
        <v>0</v>
      </c>
      <c r="AV14" s="274"/>
      <c r="AW14" s="275"/>
      <c r="AX14" s="282">
        <f t="shared" si="1"/>
        <v>0</v>
      </c>
      <c r="AY14" s="283"/>
      <c r="AZ14" s="284"/>
      <c r="BA14" s="187"/>
      <c r="BB14" s="188"/>
      <c r="BC14" s="189"/>
    </row>
    <row r="15" spans="1:55" s="4" customFormat="1" ht="21" customHeight="1" x14ac:dyDescent="0.2">
      <c r="A15" s="190"/>
      <c r="B15" s="149"/>
      <c r="C15" s="149"/>
      <c r="D15" s="149"/>
      <c r="E15" s="149"/>
      <c r="F15" s="149"/>
      <c r="G15" s="191"/>
      <c r="H15" s="191"/>
      <c r="I15" s="191"/>
      <c r="J15" s="191"/>
      <c r="K15" s="191"/>
      <c r="L15" s="149"/>
      <c r="M15" s="149"/>
      <c r="N15" s="149"/>
      <c r="O15" s="149"/>
      <c r="P15" s="149"/>
      <c r="Q15" s="149"/>
      <c r="R15" s="150"/>
      <c r="S15" s="15"/>
      <c r="T15" s="16"/>
      <c r="U15" s="16"/>
      <c r="V15" s="16"/>
      <c r="W15" s="16"/>
      <c r="X15" s="13"/>
      <c r="Y15" s="12"/>
      <c r="Z15" s="15"/>
      <c r="AA15" s="13"/>
      <c r="AB15" s="13"/>
      <c r="AC15" s="13"/>
      <c r="AD15" s="13"/>
      <c r="AE15" s="13"/>
      <c r="AF15" s="12"/>
      <c r="AG15" s="15"/>
      <c r="AH15" s="13"/>
      <c r="AI15" s="13"/>
      <c r="AJ15" s="13"/>
      <c r="AK15" s="13"/>
      <c r="AL15" s="13"/>
      <c r="AM15" s="12"/>
      <c r="AN15" s="14"/>
      <c r="AO15" s="13"/>
      <c r="AP15" s="13"/>
      <c r="AQ15" s="13"/>
      <c r="AR15" s="13"/>
      <c r="AS15" s="13"/>
      <c r="AT15" s="12"/>
      <c r="AU15" s="274">
        <f t="shared" si="0"/>
        <v>0</v>
      </c>
      <c r="AV15" s="274"/>
      <c r="AW15" s="275"/>
      <c r="AX15" s="282">
        <f t="shared" si="1"/>
        <v>0</v>
      </c>
      <c r="AY15" s="283"/>
      <c r="AZ15" s="284"/>
      <c r="BA15" s="187"/>
      <c r="BB15" s="188"/>
      <c r="BC15" s="189"/>
    </row>
    <row r="16" spans="1:55" s="4" customFormat="1" ht="21" customHeight="1" x14ac:dyDescent="0.2">
      <c r="A16" s="190"/>
      <c r="B16" s="149"/>
      <c r="C16" s="149"/>
      <c r="D16" s="149"/>
      <c r="E16" s="149"/>
      <c r="F16" s="149"/>
      <c r="G16" s="191"/>
      <c r="H16" s="191"/>
      <c r="I16" s="191"/>
      <c r="J16" s="191"/>
      <c r="K16" s="191"/>
      <c r="L16" s="149"/>
      <c r="M16" s="149"/>
      <c r="N16" s="149"/>
      <c r="O16" s="149"/>
      <c r="P16" s="149"/>
      <c r="Q16" s="149"/>
      <c r="R16" s="150"/>
      <c r="S16" s="15"/>
      <c r="T16" s="16"/>
      <c r="U16" s="16"/>
      <c r="V16" s="16"/>
      <c r="W16" s="16"/>
      <c r="X16" s="13"/>
      <c r="Y16" s="12"/>
      <c r="Z16" s="15"/>
      <c r="AA16" s="13"/>
      <c r="AB16" s="13"/>
      <c r="AC16" s="13"/>
      <c r="AD16" s="13"/>
      <c r="AE16" s="13"/>
      <c r="AF16" s="12"/>
      <c r="AG16" s="15"/>
      <c r="AH16" s="13"/>
      <c r="AI16" s="13"/>
      <c r="AJ16" s="13"/>
      <c r="AK16" s="13"/>
      <c r="AL16" s="13"/>
      <c r="AM16" s="12"/>
      <c r="AN16" s="14"/>
      <c r="AO16" s="13"/>
      <c r="AP16" s="13"/>
      <c r="AQ16" s="13"/>
      <c r="AR16" s="13"/>
      <c r="AS16" s="13"/>
      <c r="AT16" s="12"/>
      <c r="AU16" s="274">
        <f t="shared" si="0"/>
        <v>0</v>
      </c>
      <c r="AV16" s="274"/>
      <c r="AW16" s="275"/>
      <c r="AX16" s="282">
        <f t="shared" si="1"/>
        <v>0</v>
      </c>
      <c r="AY16" s="283"/>
      <c r="AZ16" s="284"/>
      <c r="BA16" s="187"/>
      <c r="BB16" s="188"/>
      <c r="BC16" s="189"/>
    </row>
    <row r="17" spans="1:56" s="4" customFormat="1" ht="21" customHeight="1" x14ac:dyDescent="0.2">
      <c r="A17" s="190"/>
      <c r="B17" s="149"/>
      <c r="C17" s="149"/>
      <c r="D17" s="149"/>
      <c r="E17" s="149"/>
      <c r="F17" s="149"/>
      <c r="G17" s="191"/>
      <c r="H17" s="191"/>
      <c r="I17" s="191"/>
      <c r="J17" s="191"/>
      <c r="K17" s="191"/>
      <c r="L17" s="149"/>
      <c r="M17" s="149"/>
      <c r="N17" s="149"/>
      <c r="O17" s="149"/>
      <c r="P17" s="149"/>
      <c r="Q17" s="149"/>
      <c r="R17" s="150"/>
      <c r="S17" s="15"/>
      <c r="T17" s="13"/>
      <c r="U17" s="13"/>
      <c r="V17" s="13"/>
      <c r="W17" s="13"/>
      <c r="X17" s="13"/>
      <c r="Y17" s="12"/>
      <c r="Z17" s="15"/>
      <c r="AA17" s="13"/>
      <c r="AB17" s="13"/>
      <c r="AC17" s="13"/>
      <c r="AD17" s="13"/>
      <c r="AE17" s="13"/>
      <c r="AF17" s="12"/>
      <c r="AG17" s="15"/>
      <c r="AH17" s="13"/>
      <c r="AI17" s="13"/>
      <c r="AJ17" s="13"/>
      <c r="AK17" s="13"/>
      <c r="AL17" s="13"/>
      <c r="AM17" s="12"/>
      <c r="AN17" s="14"/>
      <c r="AO17" s="13"/>
      <c r="AP17" s="13"/>
      <c r="AQ17" s="13"/>
      <c r="AR17" s="13"/>
      <c r="AS17" s="13"/>
      <c r="AT17" s="12"/>
      <c r="AU17" s="274">
        <f t="shared" si="0"/>
        <v>0</v>
      </c>
      <c r="AV17" s="274"/>
      <c r="AW17" s="275"/>
      <c r="AX17" s="282">
        <f t="shared" si="1"/>
        <v>0</v>
      </c>
      <c r="AY17" s="283"/>
      <c r="AZ17" s="284"/>
      <c r="BA17" s="187"/>
      <c r="BB17" s="188"/>
      <c r="BC17" s="189"/>
    </row>
    <row r="18" spans="1:56" s="4" customFormat="1" ht="21" customHeight="1" x14ac:dyDescent="0.2">
      <c r="A18" s="190"/>
      <c r="B18" s="149"/>
      <c r="C18" s="149"/>
      <c r="D18" s="149"/>
      <c r="E18" s="149"/>
      <c r="F18" s="149"/>
      <c r="G18" s="191"/>
      <c r="H18" s="191"/>
      <c r="I18" s="191"/>
      <c r="J18" s="191"/>
      <c r="K18" s="191"/>
      <c r="L18" s="149"/>
      <c r="M18" s="149"/>
      <c r="N18" s="149"/>
      <c r="O18" s="149"/>
      <c r="P18" s="149"/>
      <c r="Q18" s="149"/>
      <c r="R18" s="150"/>
      <c r="S18" s="15"/>
      <c r="T18" s="13"/>
      <c r="U18" s="13"/>
      <c r="V18" s="13"/>
      <c r="W18" s="13"/>
      <c r="X18" s="13"/>
      <c r="Y18" s="12"/>
      <c r="Z18" s="15"/>
      <c r="AA18" s="13"/>
      <c r="AB18" s="13"/>
      <c r="AC18" s="13"/>
      <c r="AD18" s="13"/>
      <c r="AE18" s="13"/>
      <c r="AF18" s="12"/>
      <c r="AG18" s="15"/>
      <c r="AH18" s="13"/>
      <c r="AI18" s="13"/>
      <c r="AJ18" s="13"/>
      <c r="AK18" s="13"/>
      <c r="AL18" s="13"/>
      <c r="AM18" s="12"/>
      <c r="AN18" s="14"/>
      <c r="AO18" s="13"/>
      <c r="AP18" s="13"/>
      <c r="AQ18" s="13"/>
      <c r="AR18" s="13"/>
      <c r="AS18" s="13"/>
      <c r="AT18" s="12"/>
      <c r="AU18" s="274">
        <f t="shared" si="0"/>
        <v>0</v>
      </c>
      <c r="AV18" s="274"/>
      <c r="AW18" s="275"/>
      <c r="AX18" s="282">
        <f t="shared" si="1"/>
        <v>0</v>
      </c>
      <c r="AY18" s="283"/>
      <c r="AZ18" s="284"/>
      <c r="BA18" s="187"/>
      <c r="BB18" s="188"/>
      <c r="BC18" s="189"/>
    </row>
    <row r="19" spans="1:56" s="4" customFormat="1" ht="21" customHeight="1" x14ac:dyDescent="0.2">
      <c r="A19" s="190"/>
      <c r="B19" s="149"/>
      <c r="C19" s="149"/>
      <c r="D19" s="149"/>
      <c r="E19" s="149"/>
      <c r="F19" s="149"/>
      <c r="G19" s="191"/>
      <c r="H19" s="191"/>
      <c r="I19" s="191"/>
      <c r="J19" s="191"/>
      <c r="K19" s="191"/>
      <c r="L19" s="149"/>
      <c r="M19" s="149"/>
      <c r="N19" s="149"/>
      <c r="O19" s="149"/>
      <c r="P19" s="149"/>
      <c r="Q19" s="149"/>
      <c r="R19" s="150"/>
      <c r="S19" s="15"/>
      <c r="T19" s="13"/>
      <c r="U19" s="13"/>
      <c r="V19" s="13"/>
      <c r="W19" s="13"/>
      <c r="X19" s="13"/>
      <c r="Y19" s="12"/>
      <c r="Z19" s="15"/>
      <c r="AA19" s="13"/>
      <c r="AB19" s="13"/>
      <c r="AC19" s="13"/>
      <c r="AD19" s="13"/>
      <c r="AE19" s="13"/>
      <c r="AF19" s="12"/>
      <c r="AG19" s="15"/>
      <c r="AH19" s="13"/>
      <c r="AI19" s="13"/>
      <c r="AJ19" s="13"/>
      <c r="AK19" s="13"/>
      <c r="AL19" s="13"/>
      <c r="AM19" s="12"/>
      <c r="AN19" s="14"/>
      <c r="AO19" s="13"/>
      <c r="AP19" s="13"/>
      <c r="AQ19" s="13"/>
      <c r="AR19" s="13"/>
      <c r="AS19" s="13"/>
      <c r="AT19" s="12"/>
      <c r="AU19" s="274">
        <f t="shared" si="0"/>
        <v>0</v>
      </c>
      <c r="AV19" s="274"/>
      <c r="AW19" s="275"/>
      <c r="AX19" s="282">
        <f t="shared" si="1"/>
        <v>0</v>
      </c>
      <c r="AY19" s="283"/>
      <c r="AZ19" s="284"/>
      <c r="BA19" s="187"/>
      <c r="BB19" s="188"/>
      <c r="BC19" s="189"/>
    </row>
    <row r="20" spans="1:56" s="4" customFormat="1" ht="21" customHeight="1" thickBot="1" x14ac:dyDescent="0.25">
      <c r="A20" s="190"/>
      <c r="B20" s="149"/>
      <c r="C20" s="149"/>
      <c r="D20" s="149"/>
      <c r="E20" s="149"/>
      <c r="F20" s="149"/>
      <c r="G20" s="149"/>
      <c r="H20" s="149"/>
      <c r="I20" s="149"/>
      <c r="J20" s="149"/>
      <c r="K20" s="149"/>
      <c r="L20" s="149"/>
      <c r="M20" s="149"/>
      <c r="N20" s="149"/>
      <c r="O20" s="149"/>
      <c r="P20" s="149"/>
      <c r="Q20" s="149"/>
      <c r="R20" s="150"/>
      <c r="S20" s="15"/>
      <c r="T20" s="13"/>
      <c r="U20" s="13"/>
      <c r="V20" s="13"/>
      <c r="W20" s="13"/>
      <c r="X20" s="13"/>
      <c r="Y20" s="12"/>
      <c r="Z20" s="15"/>
      <c r="AA20" s="13"/>
      <c r="AB20" s="13"/>
      <c r="AC20" s="13"/>
      <c r="AD20" s="13"/>
      <c r="AE20" s="13"/>
      <c r="AF20" s="12"/>
      <c r="AG20" s="15"/>
      <c r="AH20" s="13"/>
      <c r="AI20" s="13"/>
      <c r="AJ20" s="13"/>
      <c r="AK20" s="13"/>
      <c r="AL20" s="13"/>
      <c r="AM20" s="12"/>
      <c r="AN20" s="14"/>
      <c r="AO20" s="13"/>
      <c r="AP20" s="13"/>
      <c r="AQ20" s="13"/>
      <c r="AR20" s="13"/>
      <c r="AS20" s="13"/>
      <c r="AT20" s="12"/>
      <c r="AU20" s="274">
        <f t="shared" si="0"/>
        <v>0</v>
      </c>
      <c r="AV20" s="274"/>
      <c r="AW20" s="275"/>
      <c r="AX20" s="276">
        <f t="shared" si="1"/>
        <v>0</v>
      </c>
      <c r="AY20" s="277"/>
      <c r="AZ20" s="278"/>
      <c r="BA20" s="279"/>
      <c r="BB20" s="280"/>
      <c r="BC20" s="281"/>
    </row>
    <row r="21" spans="1:56" s="4" customFormat="1" ht="21" customHeight="1" thickBot="1" x14ac:dyDescent="0.25">
      <c r="A21" s="163" t="s">
        <v>15</v>
      </c>
      <c r="B21" s="164"/>
      <c r="C21" s="164"/>
      <c r="D21" s="164"/>
      <c r="E21" s="164"/>
      <c r="F21" s="164"/>
      <c r="G21" s="164"/>
      <c r="H21" s="164"/>
      <c r="I21" s="164"/>
      <c r="J21" s="164"/>
      <c r="K21" s="164"/>
      <c r="L21" s="164"/>
      <c r="M21" s="164"/>
      <c r="N21" s="164"/>
      <c r="O21" s="164"/>
      <c r="P21" s="164"/>
      <c r="Q21" s="164"/>
      <c r="R21" s="167"/>
      <c r="S21" s="42">
        <f t="shared" ref="S21:AT21" si="2">SUM(S11:S20)</f>
        <v>0</v>
      </c>
      <c r="T21" s="41">
        <f t="shared" si="2"/>
        <v>0</v>
      </c>
      <c r="U21" s="41">
        <f t="shared" si="2"/>
        <v>0</v>
      </c>
      <c r="V21" s="41">
        <f t="shared" si="2"/>
        <v>0</v>
      </c>
      <c r="W21" s="41">
        <f t="shared" si="2"/>
        <v>0</v>
      </c>
      <c r="X21" s="41">
        <f t="shared" si="2"/>
        <v>0</v>
      </c>
      <c r="Y21" s="40">
        <f t="shared" si="2"/>
        <v>0</v>
      </c>
      <c r="Z21" s="42">
        <f t="shared" si="2"/>
        <v>0</v>
      </c>
      <c r="AA21" s="41">
        <f t="shared" si="2"/>
        <v>0</v>
      </c>
      <c r="AB21" s="41">
        <f t="shared" si="2"/>
        <v>0</v>
      </c>
      <c r="AC21" s="41">
        <f t="shared" si="2"/>
        <v>0</v>
      </c>
      <c r="AD21" s="41">
        <f t="shared" si="2"/>
        <v>0</v>
      </c>
      <c r="AE21" s="41">
        <f t="shared" si="2"/>
        <v>0</v>
      </c>
      <c r="AF21" s="40">
        <f t="shared" si="2"/>
        <v>0</v>
      </c>
      <c r="AG21" s="42">
        <f t="shared" si="2"/>
        <v>0</v>
      </c>
      <c r="AH21" s="41">
        <f t="shared" si="2"/>
        <v>0</v>
      </c>
      <c r="AI21" s="41">
        <f t="shared" si="2"/>
        <v>0</v>
      </c>
      <c r="AJ21" s="41">
        <f t="shared" si="2"/>
        <v>0</v>
      </c>
      <c r="AK21" s="41">
        <f t="shared" si="2"/>
        <v>0</v>
      </c>
      <c r="AL21" s="41">
        <f t="shared" si="2"/>
        <v>0</v>
      </c>
      <c r="AM21" s="40">
        <f t="shared" si="2"/>
        <v>0</v>
      </c>
      <c r="AN21" s="42">
        <f t="shared" si="2"/>
        <v>0</v>
      </c>
      <c r="AO21" s="41">
        <f t="shared" si="2"/>
        <v>0</v>
      </c>
      <c r="AP21" s="41">
        <f t="shared" si="2"/>
        <v>0</v>
      </c>
      <c r="AQ21" s="41">
        <f t="shared" si="2"/>
        <v>0</v>
      </c>
      <c r="AR21" s="41">
        <f t="shared" si="2"/>
        <v>0</v>
      </c>
      <c r="AS21" s="41">
        <f t="shared" si="2"/>
        <v>0</v>
      </c>
      <c r="AT21" s="40">
        <f t="shared" si="2"/>
        <v>0</v>
      </c>
      <c r="AU21" s="265">
        <f>SUM(AU11:AW20)</f>
        <v>0</v>
      </c>
      <c r="AV21" s="265"/>
      <c r="AW21" s="266"/>
      <c r="AX21" s="267">
        <f>ROUNDDOWN(AU21/4,1)</f>
        <v>0</v>
      </c>
      <c r="AY21" s="268"/>
      <c r="AZ21" s="269"/>
      <c r="BA21" s="258" t="e">
        <f>ROUNDDOWN(AX21/AU22,1)</f>
        <v>#DIV/0!</v>
      </c>
      <c r="BB21" s="259"/>
      <c r="BC21" s="260"/>
    </row>
    <row r="22" spans="1:56" s="4" customFormat="1" ht="21" customHeight="1" thickBot="1" x14ac:dyDescent="0.25">
      <c r="A22" s="163" t="s">
        <v>14</v>
      </c>
      <c r="B22" s="164"/>
      <c r="C22" s="164"/>
      <c r="D22" s="164"/>
      <c r="E22" s="164"/>
      <c r="F22" s="164"/>
      <c r="G22" s="164"/>
      <c r="H22" s="164"/>
      <c r="I22" s="164"/>
      <c r="J22" s="164"/>
      <c r="K22" s="164"/>
      <c r="L22" s="164"/>
      <c r="M22" s="164"/>
      <c r="N22" s="164"/>
      <c r="O22" s="164"/>
      <c r="P22" s="164"/>
      <c r="Q22" s="164"/>
      <c r="R22" s="164"/>
      <c r="S22" s="165"/>
      <c r="T22" s="165"/>
      <c r="U22" s="165"/>
      <c r="V22" s="165"/>
      <c r="W22" s="165"/>
      <c r="X22" s="165"/>
      <c r="Y22" s="165"/>
      <c r="Z22" s="165"/>
      <c r="AA22" s="165"/>
      <c r="AB22" s="165"/>
      <c r="AC22" s="165"/>
      <c r="AD22" s="165"/>
      <c r="AE22" s="165"/>
      <c r="AF22" s="165"/>
      <c r="AG22" s="165"/>
      <c r="AH22" s="165"/>
      <c r="AI22" s="165"/>
      <c r="AJ22" s="165"/>
      <c r="AK22" s="165"/>
      <c r="AL22" s="165"/>
      <c r="AM22" s="165"/>
      <c r="AN22" s="165"/>
      <c r="AO22" s="165"/>
      <c r="AP22" s="165"/>
      <c r="AQ22" s="165"/>
      <c r="AR22" s="165"/>
      <c r="AS22" s="165"/>
      <c r="AT22" s="166"/>
      <c r="AU22" s="163"/>
      <c r="AV22" s="164"/>
      <c r="AW22" s="164"/>
      <c r="AX22" s="164"/>
      <c r="AY22" s="164"/>
      <c r="AZ22" s="164"/>
      <c r="BA22" s="164"/>
      <c r="BB22" s="164"/>
      <c r="BC22" s="167"/>
    </row>
    <row r="23" spans="1:56" s="4" customFormat="1" ht="11.25" customHeight="1" x14ac:dyDescent="0.2">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row>
    <row r="24" spans="1:56" s="4" customFormat="1" ht="21" customHeight="1" x14ac:dyDescent="0.2">
      <c r="A24" s="171" t="s">
        <v>260</v>
      </c>
      <c r="B24" s="172"/>
      <c r="C24" s="172"/>
      <c r="D24" s="173"/>
      <c r="E24" s="263" t="s">
        <v>12</v>
      </c>
      <c r="F24" s="263"/>
      <c r="G24" s="263"/>
      <c r="H24" s="263"/>
      <c r="I24" s="263"/>
      <c r="J24" s="263"/>
      <c r="K24" s="263"/>
      <c r="L24" s="263"/>
      <c r="M24" s="263"/>
      <c r="N24" s="263"/>
      <c r="O24" s="150"/>
      <c r="P24" s="168"/>
      <c r="Q24" s="155" t="s">
        <v>11</v>
      </c>
      <c r="R24" s="156"/>
      <c r="U24" s="264" t="s">
        <v>10</v>
      </c>
      <c r="V24" s="264"/>
      <c r="W24" s="264"/>
      <c r="X24" s="264"/>
      <c r="Y24" s="264"/>
      <c r="Z24" s="264"/>
      <c r="AA24" s="264"/>
      <c r="AB24" s="273" t="s">
        <v>9</v>
      </c>
      <c r="AC24" s="273"/>
      <c r="AD24" s="273"/>
      <c r="AE24" s="273"/>
      <c r="AF24" s="273"/>
      <c r="AG24" s="270" t="s">
        <v>8</v>
      </c>
      <c r="AH24" s="271"/>
      <c r="AI24" s="271"/>
      <c r="AJ24" s="271"/>
      <c r="AK24" s="272"/>
      <c r="AZ24" s="5"/>
      <c r="BA24" s="5"/>
      <c r="BB24" s="5"/>
      <c r="BC24" s="5"/>
    </row>
    <row r="25" spans="1:56" s="4" customFormat="1" ht="21" customHeight="1" x14ac:dyDescent="0.2">
      <c r="A25" s="174"/>
      <c r="B25" s="175"/>
      <c r="C25" s="175"/>
      <c r="D25" s="176"/>
      <c r="E25" s="263" t="s">
        <v>7</v>
      </c>
      <c r="F25" s="263"/>
      <c r="G25" s="263"/>
      <c r="H25" s="263"/>
      <c r="I25" s="263"/>
      <c r="J25" s="263"/>
      <c r="K25" s="263"/>
      <c r="L25" s="263"/>
      <c r="M25" s="263"/>
      <c r="N25" s="263"/>
      <c r="O25" s="149"/>
      <c r="P25" s="150"/>
      <c r="Q25" s="155" t="s">
        <v>3</v>
      </c>
      <c r="R25" s="156"/>
      <c r="U25" s="148" t="s">
        <v>6</v>
      </c>
      <c r="V25" s="148"/>
      <c r="W25" s="148"/>
      <c r="X25" s="148"/>
      <c r="Y25" s="148"/>
      <c r="Z25" s="148"/>
      <c r="AA25" s="148"/>
      <c r="AB25" s="149"/>
      <c r="AC25" s="149"/>
      <c r="AD25" s="149"/>
      <c r="AE25" s="150"/>
      <c r="AF25" s="8" t="s">
        <v>3</v>
      </c>
      <c r="AG25" s="151"/>
      <c r="AH25" s="151"/>
      <c r="AI25" s="151"/>
      <c r="AJ25" s="151"/>
      <c r="AK25" s="151"/>
      <c r="AZ25" s="5"/>
      <c r="BA25" s="5"/>
      <c r="BB25" s="5"/>
      <c r="BC25" s="5"/>
    </row>
    <row r="26" spans="1:56" s="4" customFormat="1" ht="21" customHeight="1" x14ac:dyDescent="0.2">
      <c r="A26" s="177"/>
      <c r="B26" s="178"/>
      <c r="C26" s="178"/>
      <c r="D26" s="179"/>
      <c r="E26" s="263" t="s">
        <v>261</v>
      </c>
      <c r="F26" s="263"/>
      <c r="G26" s="263"/>
      <c r="H26" s="263"/>
      <c r="I26" s="263"/>
      <c r="J26" s="263"/>
      <c r="K26" s="263"/>
      <c r="L26" s="263"/>
      <c r="M26" s="263"/>
      <c r="N26" s="263"/>
      <c r="O26" s="154">
        <f>AG5</f>
        <v>0</v>
      </c>
      <c r="P26" s="150"/>
      <c r="Q26" s="155" t="s">
        <v>3</v>
      </c>
      <c r="R26" s="156"/>
      <c r="S26" s="5"/>
      <c r="T26" s="5"/>
      <c r="U26" s="148" t="s">
        <v>4</v>
      </c>
      <c r="V26" s="148"/>
      <c r="W26" s="148"/>
      <c r="X26" s="148"/>
      <c r="Y26" s="148"/>
      <c r="Z26" s="148"/>
      <c r="AA26" s="148"/>
      <c r="AB26" s="149"/>
      <c r="AC26" s="149"/>
      <c r="AD26" s="149"/>
      <c r="AE26" s="150"/>
      <c r="AF26" s="8" t="s">
        <v>3</v>
      </c>
      <c r="AG26" s="149"/>
      <c r="AH26" s="149"/>
      <c r="AI26" s="149"/>
      <c r="AJ26" s="150"/>
      <c r="AK26" s="8" t="s">
        <v>3</v>
      </c>
      <c r="AZ26" s="5"/>
      <c r="BA26" s="5"/>
      <c r="BB26" s="5"/>
      <c r="BC26" s="5"/>
    </row>
    <row r="27" spans="1:56" s="4" customFormat="1" ht="10.5" customHeight="1" x14ac:dyDescent="0.2">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row>
    <row r="28" spans="1:56" ht="14.25" customHeight="1" x14ac:dyDescent="0.2">
      <c r="A28" s="145" t="s">
        <v>129</v>
      </c>
      <c r="B28" s="145"/>
      <c r="C28" s="145"/>
      <c r="D28" s="145"/>
      <c r="E28" s="145"/>
      <c r="F28" s="145"/>
      <c r="G28" s="145"/>
      <c r="H28" s="145"/>
      <c r="I28" s="145"/>
      <c r="J28" s="145"/>
      <c r="K28" s="145"/>
      <c r="L28" s="145"/>
      <c r="M28" s="145"/>
      <c r="N28" s="145"/>
      <c r="O28" s="145"/>
      <c r="P28" s="145"/>
      <c r="Q28" s="145"/>
      <c r="R28" s="145"/>
      <c r="S28" s="145"/>
      <c r="T28" s="145"/>
      <c r="U28" s="145"/>
      <c r="V28" s="145"/>
      <c r="W28" s="145"/>
      <c r="X28" s="145"/>
      <c r="Y28" s="145"/>
      <c r="Z28" s="145"/>
      <c r="AA28" s="145"/>
      <c r="AB28" s="145"/>
      <c r="AC28" s="145"/>
      <c r="AD28" s="145"/>
      <c r="AE28" s="145"/>
      <c r="AF28" s="145"/>
      <c r="AG28" s="145"/>
      <c r="AH28" s="145"/>
      <c r="AI28" s="145"/>
      <c r="AJ28" s="145"/>
      <c r="AK28" s="145"/>
      <c r="AL28" s="145"/>
      <c r="AM28" s="145"/>
      <c r="AN28" s="145"/>
      <c r="AO28" s="145"/>
      <c r="AP28" s="145"/>
      <c r="AQ28" s="145"/>
      <c r="AR28" s="145"/>
      <c r="AS28" s="145"/>
      <c r="AT28" s="145"/>
      <c r="AU28" s="145"/>
      <c r="AV28" s="145"/>
      <c r="AW28" s="145"/>
      <c r="AX28" s="145"/>
      <c r="AY28" s="145"/>
      <c r="AZ28" s="145"/>
      <c r="BA28" s="145"/>
      <c r="BB28" s="145"/>
      <c r="BC28" s="145"/>
      <c r="BD28" s="145"/>
    </row>
    <row r="29" spans="1:56" ht="14.25" customHeight="1" x14ac:dyDescent="0.2">
      <c r="A29" s="3" t="s">
        <v>123</v>
      </c>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row>
    <row r="30" spans="1:56" ht="18.75" customHeight="1" x14ac:dyDescent="0.2">
      <c r="A30" s="144" t="s">
        <v>124</v>
      </c>
      <c r="B30" s="146"/>
      <c r="C30" s="146"/>
      <c r="D30" s="146"/>
      <c r="E30" s="146"/>
      <c r="F30" s="146"/>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F30" s="146"/>
      <c r="AG30" s="146"/>
      <c r="AH30" s="146"/>
      <c r="AI30" s="146"/>
      <c r="AJ30" s="146"/>
      <c r="AK30" s="146"/>
      <c r="AL30" s="146"/>
      <c r="AM30" s="146"/>
      <c r="AN30" s="146"/>
      <c r="AO30" s="146"/>
      <c r="AP30" s="146"/>
      <c r="AQ30" s="146"/>
      <c r="AR30" s="146"/>
      <c r="AS30" s="146"/>
      <c r="AT30" s="146"/>
      <c r="AU30" s="146"/>
      <c r="AV30" s="146"/>
      <c r="AW30" s="146"/>
      <c r="AX30" s="146"/>
      <c r="AY30" s="146"/>
      <c r="AZ30" s="146"/>
      <c r="BA30" s="146"/>
      <c r="BB30" s="146"/>
      <c r="BC30" s="146"/>
      <c r="BD30" s="146"/>
    </row>
    <row r="31" spans="1:56" ht="26.25" customHeight="1" x14ac:dyDescent="0.2">
      <c r="A31" s="144" t="s">
        <v>125</v>
      </c>
      <c r="B31" s="144"/>
      <c r="C31" s="144"/>
      <c r="D31" s="144"/>
      <c r="E31" s="144"/>
      <c r="F31" s="144"/>
      <c r="G31" s="144"/>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144"/>
      <c r="AM31" s="144"/>
      <c r="AN31" s="144"/>
      <c r="AO31" s="144"/>
      <c r="AP31" s="144"/>
      <c r="AQ31" s="144"/>
      <c r="AR31" s="144"/>
      <c r="AS31" s="144"/>
      <c r="AT31" s="144"/>
      <c r="AU31" s="144"/>
      <c r="AV31" s="144"/>
      <c r="AW31" s="144"/>
      <c r="AX31" s="144"/>
      <c r="AY31" s="144"/>
      <c r="AZ31" s="144"/>
      <c r="BA31" s="144"/>
      <c r="BB31" s="144"/>
      <c r="BC31" s="144"/>
      <c r="BD31" s="144"/>
    </row>
    <row r="32" spans="1:56" ht="26.25" customHeight="1" x14ac:dyDescent="0.2">
      <c r="A32" s="147" t="s">
        <v>126</v>
      </c>
      <c r="B32" s="145"/>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5"/>
      <c r="BC32" s="145"/>
      <c r="BD32" s="145"/>
    </row>
    <row r="33" spans="1:56" ht="18.75" customHeight="1" x14ac:dyDescent="0.2">
      <c r="A33" s="145" t="s">
        <v>127</v>
      </c>
      <c r="B33" s="145"/>
      <c r="C33" s="145"/>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5"/>
      <c r="BC33" s="145"/>
      <c r="BD33" s="145"/>
    </row>
    <row r="34" spans="1:56" ht="26.25" customHeight="1" x14ac:dyDescent="0.2">
      <c r="A34" s="144" t="s">
        <v>128</v>
      </c>
      <c r="B34" s="144"/>
      <c r="C34" s="144"/>
      <c r="D34" s="144"/>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4"/>
      <c r="BC34" s="144"/>
      <c r="BD34" s="144"/>
    </row>
    <row r="35" spans="1:56" ht="21" customHeight="1" x14ac:dyDescent="0.2">
      <c r="A35" s="1" t="s">
        <v>72</v>
      </c>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row>
    <row r="36" spans="1:56" ht="21" customHeight="1" x14ac:dyDescent="0.2">
      <c r="A36" s="243" t="s">
        <v>71</v>
      </c>
      <c r="B36" s="243"/>
      <c r="C36" s="243"/>
      <c r="D36" s="243"/>
      <c r="E36" s="243"/>
      <c r="F36" s="243"/>
      <c r="G36" s="243"/>
      <c r="H36" s="243"/>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43"/>
      <c r="AH36" s="243"/>
      <c r="AI36" s="243"/>
      <c r="AJ36" s="243"/>
      <c r="AK36" s="243"/>
      <c r="AL36" s="243"/>
      <c r="AM36" s="243"/>
      <c r="AN36" s="243"/>
      <c r="AO36" s="243"/>
      <c r="AP36" s="243"/>
      <c r="AQ36" s="243"/>
      <c r="AR36" s="243"/>
      <c r="AS36" s="243"/>
      <c r="AT36" s="243"/>
      <c r="AU36" s="243"/>
      <c r="AV36" s="243"/>
      <c r="AW36" s="243"/>
      <c r="AX36" s="243"/>
      <c r="AY36" s="243"/>
      <c r="AZ36" s="243"/>
      <c r="BA36" s="243"/>
      <c r="BB36" s="243"/>
      <c r="BC36" s="243"/>
    </row>
    <row r="37" spans="1:56" s="4" customFormat="1" ht="4.5" customHeight="1" thickBot="1" x14ac:dyDescent="0.25"/>
    <row r="38" spans="1:56" s="4" customFormat="1" ht="21" customHeight="1" thickBot="1" x14ac:dyDescent="0.25">
      <c r="A38" s="244" t="s">
        <v>57</v>
      </c>
      <c r="B38" s="245"/>
      <c r="C38" s="245"/>
      <c r="D38" s="245"/>
      <c r="E38" s="245"/>
      <c r="F38" s="245"/>
      <c r="G38" s="245"/>
      <c r="H38" s="245"/>
      <c r="I38" s="245"/>
      <c r="J38" s="245"/>
      <c r="K38" s="245"/>
      <c r="L38" s="245"/>
      <c r="M38" s="245"/>
      <c r="N38" s="245"/>
      <c r="O38" s="245"/>
      <c r="P38" s="245"/>
      <c r="Q38" s="245"/>
      <c r="R38" s="245"/>
      <c r="S38" s="245" t="s">
        <v>70</v>
      </c>
      <c r="T38" s="245"/>
      <c r="U38" s="245"/>
      <c r="V38" s="245"/>
      <c r="W38" s="245"/>
      <c r="X38" s="245"/>
      <c r="Y38" s="245"/>
      <c r="Z38" s="245"/>
      <c r="AA38" s="245"/>
      <c r="AB38" s="245"/>
      <c r="AC38" s="245"/>
      <c r="AD38" s="245"/>
      <c r="AE38" s="226"/>
      <c r="AF38" s="246" t="s">
        <v>55</v>
      </c>
      <c r="AG38" s="247"/>
      <c r="AH38" s="247"/>
      <c r="AI38" s="247"/>
      <c r="AJ38" s="247"/>
      <c r="AK38" s="247"/>
      <c r="AL38" s="247"/>
      <c r="AM38" s="247"/>
      <c r="AN38" s="245" t="s">
        <v>54</v>
      </c>
      <c r="AO38" s="245"/>
      <c r="AP38" s="245"/>
      <c r="AQ38" s="245"/>
      <c r="AR38" s="245"/>
      <c r="AS38" s="245"/>
      <c r="AT38" s="245"/>
      <c r="AU38" s="245"/>
      <c r="AV38" s="245"/>
      <c r="AW38" s="245"/>
      <c r="AX38" s="245"/>
      <c r="AY38" s="245"/>
      <c r="AZ38" s="245"/>
      <c r="BA38" s="245"/>
      <c r="BB38" s="245"/>
      <c r="BC38" s="248"/>
    </row>
    <row r="39" spans="1:56" s="4" customFormat="1" ht="21" customHeight="1" thickBot="1" x14ac:dyDescent="0.25">
      <c r="A39" s="163" t="s">
        <v>53</v>
      </c>
      <c r="B39" s="164"/>
      <c r="C39" s="164"/>
      <c r="D39" s="164"/>
      <c r="E39" s="164"/>
      <c r="F39" s="164"/>
      <c r="G39" s="164"/>
      <c r="H39" s="164"/>
      <c r="I39" s="164"/>
      <c r="J39" s="164"/>
      <c r="K39" s="257"/>
      <c r="L39" s="252">
        <v>1</v>
      </c>
      <c r="M39" s="164"/>
      <c r="N39" s="35" t="s">
        <v>52</v>
      </c>
      <c r="O39" s="253">
        <v>8</v>
      </c>
      <c r="P39" s="253"/>
      <c r="Q39" s="38" t="s">
        <v>3</v>
      </c>
      <c r="R39" s="253">
        <v>2</v>
      </c>
      <c r="S39" s="253"/>
      <c r="T39" s="37" t="s">
        <v>52</v>
      </c>
      <c r="U39" s="253">
        <v>6</v>
      </c>
      <c r="V39" s="253"/>
      <c r="W39" s="36" t="s">
        <v>3</v>
      </c>
      <c r="X39" s="164">
        <v>3</v>
      </c>
      <c r="Y39" s="164"/>
      <c r="Z39" s="35" t="s">
        <v>52</v>
      </c>
      <c r="AA39" s="164">
        <v>8</v>
      </c>
      <c r="AB39" s="164"/>
      <c r="AC39" s="36" t="s">
        <v>3</v>
      </c>
      <c r="AD39" s="254" t="s">
        <v>51</v>
      </c>
      <c r="AE39" s="255"/>
      <c r="AF39" s="255"/>
      <c r="AG39" s="256">
        <f>ROUNDUP((O39+U39+AA39)/3,1)</f>
        <v>7.3999999999999995</v>
      </c>
      <c r="AH39" s="256"/>
      <c r="AI39" s="256"/>
      <c r="AJ39" s="34" t="s">
        <v>3</v>
      </c>
      <c r="AK39" s="164" t="s">
        <v>50</v>
      </c>
      <c r="AL39" s="164"/>
      <c r="AM39" s="164"/>
      <c r="AN39" s="164"/>
      <c r="AO39" s="164"/>
      <c r="AP39" s="164"/>
      <c r="AQ39" s="164"/>
      <c r="AR39" s="164"/>
      <c r="AS39" s="257"/>
      <c r="AT39" s="252">
        <v>2.5</v>
      </c>
      <c r="AU39" s="164"/>
      <c r="AV39" s="164"/>
      <c r="AW39" s="164"/>
      <c r="AX39" s="164"/>
      <c r="AY39" s="164"/>
      <c r="AZ39" s="164"/>
      <c r="BA39" s="164"/>
      <c r="BB39" s="164"/>
      <c r="BC39" s="167"/>
    </row>
    <row r="40" spans="1:56" s="4" customFormat="1" ht="21" customHeight="1" thickBot="1" x14ac:dyDescent="0.25">
      <c r="A40" s="223" t="s">
        <v>49</v>
      </c>
      <c r="B40" s="220"/>
      <c r="C40" s="220"/>
      <c r="D40" s="220"/>
      <c r="E40" s="220"/>
      <c r="F40" s="220"/>
      <c r="G40" s="224" t="s">
        <v>48</v>
      </c>
      <c r="H40" s="224"/>
      <c r="I40" s="224"/>
      <c r="J40" s="224"/>
      <c r="K40" s="224"/>
      <c r="L40" s="226" t="s">
        <v>47</v>
      </c>
      <c r="M40" s="227"/>
      <c r="N40" s="227"/>
      <c r="O40" s="227"/>
      <c r="P40" s="227"/>
      <c r="Q40" s="35"/>
      <c r="R40" s="34"/>
      <c r="S40" s="223" t="s">
        <v>46</v>
      </c>
      <c r="T40" s="220"/>
      <c r="U40" s="220"/>
      <c r="V40" s="220"/>
      <c r="W40" s="220"/>
      <c r="X40" s="220"/>
      <c r="Y40" s="221"/>
      <c r="Z40" s="223" t="s">
        <v>45</v>
      </c>
      <c r="AA40" s="220"/>
      <c r="AB40" s="220"/>
      <c r="AC40" s="220"/>
      <c r="AD40" s="220"/>
      <c r="AE40" s="220"/>
      <c r="AF40" s="228"/>
      <c r="AG40" s="223" t="s">
        <v>44</v>
      </c>
      <c r="AH40" s="220"/>
      <c r="AI40" s="220"/>
      <c r="AJ40" s="220"/>
      <c r="AK40" s="220"/>
      <c r="AL40" s="220"/>
      <c r="AM40" s="228"/>
      <c r="AN40" s="223" t="s">
        <v>43</v>
      </c>
      <c r="AO40" s="220"/>
      <c r="AP40" s="220"/>
      <c r="AQ40" s="220"/>
      <c r="AR40" s="220"/>
      <c r="AS40" s="220"/>
      <c r="AT40" s="228"/>
      <c r="AU40" s="229" t="s">
        <v>42</v>
      </c>
      <c r="AV40" s="224"/>
      <c r="AW40" s="224"/>
      <c r="AX40" s="224" t="s">
        <v>41</v>
      </c>
      <c r="AY40" s="224"/>
      <c r="AZ40" s="224"/>
      <c r="BA40" s="224" t="s">
        <v>40</v>
      </c>
      <c r="BB40" s="224"/>
      <c r="BC40" s="231"/>
    </row>
    <row r="41" spans="1:56" s="4" customFormat="1" ht="21" customHeight="1" x14ac:dyDescent="0.2">
      <c r="A41" s="190"/>
      <c r="B41" s="149"/>
      <c r="C41" s="149"/>
      <c r="D41" s="149"/>
      <c r="E41" s="149"/>
      <c r="F41" s="149"/>
      <c r="G41" s="225"/>
      <c r="H41" s="225"/>
      <c r="I41" s="225"/>
      <c r="J41" s="225"/>
      <c r="K41" s="225"/>
      <c r="L41" s="174"/>
      <c r="M41" s="175"/>
      <c r="N41" s="175"/>
      <c r="O41" s="175"/>
      <c r="P41" s="175"/>
      <c r="Q41" s="223" t="s">
        <v>39</v>
      </c>
      <c r="R41" s="220"/>
      <c r="S41" s="29">
        <v>1</v>
      </c>
      <c r="T41" s="28">
        <v>2</v>
      </c>
      <c r="U41" s="28">
        <v>3</v>
      </c>
      <c r="V41" s="28">
        <v>4</v>
      </c>
      <c r="W41" s="28">
        <v>5</v>
      </c>
      <c r="X41" s="28">
        <v>6</v>
      </c>
      <c r="Y41" s="33">
        <v>7</v>
      </c>
      <c r="Z41" s="30">
        <v>8</v>
      </c>
      <c r="AA41" s="28">
        <v>9</v>
      </c>
      <c r="AB41" s="28">
        <v>10</v>
      </c>
      <c r="AC41" s="28">
        <v>11</v>
      </c>
      <c r="AD41" s="28">
        <v>12</v>
      </c>
      <c r="AE41" s="28">
        <v>13</v>
      </c>
      <c r="AF41" s="32">
        <v>14</v>
      </c>
      <c r="AG41" s="30">
        <v>15</v>
      </c>
      <c r="AH41" s="28">
        <v>16</v>
      </c>
      <c r="AI41" s="28">
        <v>17</v>
      </c>
      <c r="AJ41" s="28">
        <v>18</v>
      </c>
      <c r="AK41" s="28">
        <v>19</v>
      </c>
      <c r="AL41" s="28">
        <v>20</v>
      </c>
      <c r="AM41" s="32">
        <v>21</v>
      </c>
      <c r="AN41" s="30">
        <v>22</v>
      </c>
      <c r="AO41" s="28">
        <v>23</v>
      </c>
      <c r="AP41" s="28">
        <v>24</v>
      </c>
      <c r="AQ41" s="28">
        <v>25</v>
      </c>
      <c r="AR41" s="28">
        <v>26</v>
      </c>
      <c r="AS41" s="28">
        <v>27</v>
      </c>
      <c r="AT41" s="32">
        <v>28</v>
      </c>
      <c r="AU41" s="230"/>
      <c r="AV41" s="225"/>
      <c r="AW41" s="225"/>
      <c r="AX41" s="225"/>
      <c r="AY41" s="225"/>
      <c r="AZ41" s="225"/>
      <c r="BA41" s="225"/>
      <c r="BB41" s="225"/>
      <c r="BC41" s="232"/>
    </row>
    <row r="42" spans="1:56" s="4" customFormat="1" ht="21" customHeight="1" thickBot="1" x14ac:dyDescent="0.25">
      <c r="A42" s="190"/>
      <c r="B42" s="149"/>
      <c r="C42" s="149"/>
      <c r="D42" s="149"/>
      <c r="E42" s="149"/>
      <c r="F42" s="149"/>
      <c r="G42" s="225"/>
      <c r="H42" s="225"/>
      <c r="I42" s="225"/>
      <c r="J42" s="225"/>
      <c r="K42" s="225"/>
      <c r="L42" s="177"/>
      <c r="M42" s="178"/>
      <c r="N42" s="178"/>
      <c r="O42" s="178"/>
      <c r="P42" s="178"/>
      <c r="Q42" s="233" t="s">
        <v>38</v>
      </c>
      <c r="R42" s="234"/>
      <c r="S42" s="29" t="s">
        <v>37</v>
      </c>
      <c r="T42" s="28" t="s">
        <v>36</v>
      </c>
      <c r="U42" s="29" t="s">
        <v>35</v>
      </c>
      <c r="V42" s="28" t="s">
        <v>34</v>
      </c>
      <c r="W42" s="29" t="s">
        <v>33</v>
      </c>
      <c r="X42" s="28" t="s">
        <v>32</v>
      </c>
      <c r="Y42" s="31" t="s">
        <v>31</v>
      </c>
      <c r="Z42" s="30" t="s">
        <v>37</v>
      </c>
      <c r="AA42" s="28" t="s">
        <v>36</v>
      </c>
      <c r="AB42" s="29" t="s">
        <v>35</v>
      </c>
      <c r="AC42" s="28" t="s">
        <v>34</v>
      </c>
      <c r="AD42" s="29" t="s">
        <v>33</v>
      </c>
      <c r="AE42" s="28" t="s">
        <v>32</v>
      </c>
      <c r="AF42" s="27" t="s">
        <v>31</v>
      </c>
      <c r="AG42" s="30" t="s">
        <v>37</v>
      </c>
      <c r="AH42" s="28" t="s">
        <v>36</v>
      </c>
      <c r="AI42" s="29" t="s">
        <v>35</v>
      </c>
      <c r="AJ42" s="28" t="s">
        <v>34</v>
      </c>
      <c r="AK42" s="29" t="s">
        <v>33</v>
      </c>
      <c r="AL42" s="28" t="s">
        <v>32</v>
      </c>
      <c r="AM42" s="27" t="s">
        <v>31</v>
      </c>
      <c r="AN42" s="30" t="s">
        <v>37</v>
      </c>
      <c r="AO42" s="28" t="s">
        <v>36</v>
      </c>
      <c r="AP42" s="29" t="s">
        <v>35</v>
      </c>
      <c r="AQ42" s="28" t="s">
        <v>34</v>
      </c>
      <c r="AR42" s="29" t="s">
        <v>33</v>
      </c>
      <c r="AS42" s="28" t="s">
        <v>32</v>
      </c>
      <c r="AT42" s="27" t="s">
        <v>31</v>
      </c>
      <c r="AU42" s="230"/>
      <c r="AV42" s="225"/>
      <c r="AW42" s="225"/>
      <c r="AX42" s="225"/>
      <c r="AY42" s="225"/>
      <c r="AZ42" s="225"/>
      <c r="BA42" s="225"/>
      <c r="BB42" s="225"/>
      <c r="BC42" s="232"/>
    </row>
    <row r="43" spans="1:56" s="4" customFormat="1" ht="21" customHeight="1" thickBot="1" x14ac:dyDescent="0.25">
      <c r="A43" s="235" t="s">
        <v>30</v>
      </c>
      <c r="B43" s="236"/>
      <c r="C43" s="236"/>
      <c r="D43" s="236"/>
      <c r="E43" s="236"/>
      <c r="F43" s="237"/>
      <c r="G43" s="191" t="s">
        <v>26</v>
      </c>
      <c r="H43" s="191"/>
      <c r="I43" s="191"/>
      <c r="J43" s="191"/>
      <c r="K43" s="191"/>
      <c r="L43" s="234" t="s">
        <v>69</v>
      </c>
      <c r="M43" s="234"/>
      <c r="N43" s="234"/>
      <c r="O43" s="234"/>
      <c r="P43" s="234"/>
      <c r="Q43" s="238"/>
      <c r="R43" s="239"/>
      <c r="S43" s="25">
        <v>8</v>
      </c>
      <c r="T43" s="24">
        <v>8</v>
      </c>
      <c r="U43" s="24">
        <v>8</v>
      </c>
      <c r="V43" s="24">
        <v>8</v>
      </c>
      <c r="W43" s="24">
        <v>8</v>
      </c>
      <c r="X43" s="23"/>
      <c r="Y43" s="26"/>
      <c r="Z43" s="25">
        <v>8</v>
      </c>
      <c r="AA43" s="24">
        <v>8</v>
      </c>
      <c r="AB43" s="24">
        <v>8</v>
      </c>
      <c r="AC43" s="24">
        <v>8</v>
      </c>
      <c r="AD43" s="24">
        <v>8</v>
      </c>
      <c r="AE43" s="23"/>
      <c r="AF43" s="22"/>
      <c r="AG43" s="25">
        <v>8</v>
      </c>
      <c r="AH43" s="24">
        <v>8</v>
      </c>
      <c r="AI43" s="24">
        <v>8</v>
      </c>
      <c r="AJ43" s="24">
        <v>8</v>
      </c>
      <c r="AK43" s="24">
        <v>8</v>
      </c>
      <c r="AL43" s="23"/>
      <c r="AM43" s="22"/>
      <c r="AN43" s="25">
        <v>8</v>
      </c>
      <c r="AO43" s="24">
        <v>8</v>
      </c>
      <c r="AP43" s="24">
        <v>8</v>
      </c>
      <c r="AQ43" s="24">
        <v>8</v>
      </c>
      <c r="AR43" s="24">
        <v>8</v>
      </c>
      <c r="AS43" s="23"/>
      <c r="AT43" s="22"/>
      <c r="AU43" s="235">
        <f>SUM(S43:AT43)</f>
        <v>160</v>
      </c>
      <c r="AV43" s="236"/>
      <c r="AW43" s="237"/>
      <c r="AX43" s="240">
        <f>ROUND(AU43/4,1)</f>
        <v>40</v>
      </c>
      <c r="AY43" s="241"/>
      <c r="AZ43" s="242"/>
      <c r="BA43" s="159">
        <f>ROUNDDOWN(AX43/AU56,1)</f>
        <v>1</v>
      </c>
      <c r="BB43" s="160"/>
      <c r="BC43" s="162"/>
    </row>
    <row r="44" spans="1:56" s="4" customFormat="1" ht="12" customHeight="1" thickBot="1" x14ac:dyDescent="0.25">
      <c r="A44" s="165"/>
      <c r="B44" s="165"/>
      <c r="C44" s="165"/>
      <c r="D44" s="165"/>
      <c r="E44" s="165"/>
      <c r="F44" s="165"/>
      <c r="G44" s="222"/>
      <c r="H44" s="222"/>
      <c r="I44" s="222"/>
      <c r="J44" s="222"/>
      <c r="K44" s="222"/>
      <c r="L44" s="165"/>
      <c r="M44" s="165"/>
      <c r="N44" s="165"/>
      <c r="O44" s="165"/>
      <c r="P44" s="165"/>
      <c r="Q44" s="165"/>
      <c r="R44" s="165"/>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0"/>
      <c r="AV44" s="20"/>
      <c r="AW44" s="20"/>
      <c r="AX44" s="20"/>
      <c r="AY44" s="20"/>
      <c r="AZ44" s="20"/>
      <c r="BA44" s="20"/>
      <c r="BB44" s="20"/>
      <c r="BC44" s="20"/>
    </row>
    <row r="45" spans="1:56" s="4" customFormat="1" ht="21" customHeight="1" x14ac:dyDescent="0.2">
      <c r="A45" s="216" t="s">
        <v>28</v>
      </c>
      <c r="B45" s="217"/>
      <c r="C45" s="217"/>
      <c r="D45" s="217"/>
      <c r="E45" s="217"/>
      <c r="F45" s="218"/>
      <c r="G45" s="219" t="s">
        <v>26</v>
      </c>
      <c r="H45" s="219"/>
      <c r="I45" s="219"/>
      <c r="J45" s="219"/>
      <c r="K45" s="219"/>
      <c r="L45" s="220" t="s">
        <v>69</v>
      </c>
      <c r="M45" s="220"/>
      <c r="N45" s="220"/>
      <c r="O45" s="220"/>
      <c r="P45" s="220"/>
      <c r="Q45" s="220"/>
      <c r="R45" s="221"/>
      <c r="S45" s="19">
        <v>8</v>
      </c>
      <c r="T45" s="18">
        <v>8</v>
      </c>
      <c r="U45" s="18">
        <v>8</v>
      </c>
      <c r="V45" s="18">
        <v>8</v>
      </c>
      <c r="W45" s="18">
        <v>8</v>
      </c>
      <c r="X45" s="18"/>
      <c r="Y45" s="17"/>
      <c r="Z45" s="19">
        <v>8</v>
      </c>
      <c r="AA45" s="18">
        <v>8</v>
      </c>
      <c r="AB45" s="18">
        <v>8</v>
      </c>
      <c r="AC45" s="18">
        <v>8</v>
      </c>
      <c r="AD45" s="18">
        <v>8</v>
      </c>
      <c r="AE45" s="18"/>
      <c r="AF45" s="17"/>
      <c r="AG45" s="19">
        <v>8</v>
      </c>
      <c r="AH45" s="18">
        <v>8</v>
      </c>
      <c r="AI45" s="18">
        <v>8</v>
      </c>
      <c r="AJ45" s="18">
        <v>8</v>
      </c>
      <c r="AK45" s="18">
        <v>8</v>
      </c>
      <c r="AL45" s="18"/>
      <c r="AM45" s="17"/>
      <c r="AN45" s="19">
        <v>8</v>
      </c>
      <c r="AO45" s="18">
        <v>8</v>
      </c>
      <c r="AP45" s="18">
        <v>8</v>
      </c>
      <c r="AQ45" s="18">
        <v>8</v>
      </c>
      <c r="AR45" s="18">
        <v>8</v>
      </c>
      <c r="AS45" s="18"/>
      <c r="AT45" s="17"/>
      <c r="AU45" s="211">
        <f t="shared" ref="AU45:AU54" si="3">SUM(S45:AT45)</f>
        <v>160</v>
      </c>
      <c r="AV45" s="211"/>
      <c r="AW45" s="212"/>
      <c r="AX45" s="213">
        <f>ROUNDDOWN(AU45/4,1)</f>
        <v>40</v>
      </c>
      <c r="AY45" s="214"/>
      <c r="AZ45" s="215"/>
      <c r="BA45" s="194"/>
      <c r="BB45" s="195"/>
      <c r="BC45" s="196"/>
    </row>
    <row r="46" spans="1:56" s="4" customFormat="1" ht="21" customHeight="1" x14ac:dyDescent="0.2">
      <c r="A46" s="216" t="s">
        <v>28</v>
      </c>
      <c r="B46" s="217"/>
      <c r="C46" s="217"/>
      <c r="D46" s="217"/>
      <c r="E46" s="217"/>
      <c r="F46" s="218"/>
      <c r="G46" s="191" t="s">
        <v>24</v>
      </c>
      <c r="H46" s="191"/>
      <c r="I46" s="191"/>
      <c r="J46" s="191"/>
      <c r="K46" s="191"/>
      <c r="L46" s="149" t="s">
        <v>68</v>
      </c>
      <c r="M46" s="149"/>
      <c r="N46" s="149"/>
      <c r="O46" s="149"/>
      <c r="P46" s="149"/>
      <c r="Q46" s="149"/>
      <c r="R46" s="150"/>
      <c r="S46" s="15">
        <v>8</v>
      </c>
      <c r="T46" s="16">
        <v>8</v>
      </c>
      <c r="U46" s="16">
        <v>8</v>
      </c>
      <c r="V46" s="16">
        <v>8</v>
      </c>
      <c r="W46" s="16">
        <v>8</v>
      </c>
      <c r="X46" s="13"/>
      <c r="Y46" s="12"/>
      <c r="Z46" s="15">
        <v>8</v>
      </c>
      <c r="AA46" s="13">
        <v>8</v>
      </c>
      <c r="AB46" s="13">
        <v>8</v>
      </c>
      <c r="AC46" s="13">
        <v>8</v>
      </c>
      <c r="AD46" s="13">
        <v>8</v>
      </c>
      <c r="AE46" s="13"/>
      <c r="AF46" s="12"/>
      <c r="AG46" s="15">
        <v>8</v>
      </c>
      <c r="AH46" s="13">
        <v>8</v>
      </c>
      <c r="AI46" s="13">
        <v>8</v>
      </c>
      <c r="AJ46" s="13">
        <v>8</v>
      </c>
      <c r="AK46" s="13">
        <v>8</v>
      </c>
      <c r="AL46" s="13"/>
      <c r="AM46" s="12"/>
      <c r="AN46" s="14">
        <v>8</v>
      </c>
      <c r="AO46" s="13">
        <v>8</v>
      </c>
      <c r="AP46" s="13">
        <v>8</v>
      </c>
      <c r="AQ46" s="13">
        <v>8</v>
      </c>
      <c r="AR46" s="13">
        <v>8</v>
      </c>
      <c r="AS46" s="13"/>
      <c r="AT46" s="12"/>
      <c r="AU46" s="168">
        <f t="shared" si="3"/>
        <v>160</v>
      </c>
      <c r="AV46" s="168"/>
      <c r="AW46" s="183"/>
      <c r="AX46" s="184">
        <f t="shared" ref="AX46:AX54" si="4">ROUND(AU46/4,1)</f>
        <v>40</v>
      </c>
      <c r="AY46" s="185"/>
      <c r="AZ46" s="186"/>
      <c r="BA46" s="187"/>
      <c r="BB46" s="188"/>
      <c r="BC46" s="189"/>
    </row>
    <row r="47" spans="1:56" s="4" customFormat="1" ht="18.75" customHeight="1" x14ac:dyDescent="0.2">
      <c r="A47" s="192" t="s">
        <v>62</v>
      </c>
      <c r="B47" s="193"/>
      <c r="C47" s="193"/>
      <c r="D47" s="193"/>
      <c r="E47" s="193"/>
      <c r="F47" s="193"/>
      <c r="G47" s="191" t="s">
        <v>26</v>
      </c>
      <c r="H47" s="191"/>
      <c r="I47" s="191"/>
      <c r="J47" s="191"/>
      <c r="K47" s="191"/>
      <c r="L47" s="149" t="s">
        <v>67</v>
      </c>
      <c r="M47" s="149"/>
      <c r="N47" s="149"/>
      <c r="O47" s="149"/>
      <c r="P47" s="149"/>
      <c r="Q47" s="149"/>
      <c r="R47" s="150"/>
      <c r="S47" s="15">
        <v>8</v>
      </c>
      <c r="T47" s="16">
        <v>8</v>
      </c>
      <c r="U47" s="16">
        <v>8</v>
      </c>
      <c r="V47" s="16">
        <v>8</v>
      </c>
      <c r="W47" s="16">
        <v>8</v>
      </c>
      <c r="X47" s="13"/>
      <c r="Y47" s="12"/>
      <c r="Z47" s="15">
        <v>8</v>
      </c>
      <c r="AA47" s="13">
        <v>8</v>
      </c>
      <c r="AB47" s="13">
        <v>8</v>
      </c>
      <c r="AC47" s="13">
        <v>8</v>
      </c>
      <c r="AD47" s="13">
        <v>8</v>
      </c>
      <c r="AE47" s="13"/>
      <c r="AF47" s="12"/>
      <c r="AG47" s="15">
        <v>8</v>
      </c>
      <c r="AH47" s="13">
        <v>8</v>
      </c>
      <c r="AI47" s="13">
        <v>8</v>
      </c>
      <c r="AJ47" s="13">
        <v>8</v>
      </c>
      <c r="AK47" s="13">
        <v>8</v>
      </c>
      <c r="AL47" s="13"/>
      <c r="AM47" s="12"/>
      <c r="AN47" s="14">
        <v>8</v>
      </c>
      <c r="AO47" s="13">
        <v>8</v>
      </c>
      <c r="AP47" s="13">
        <v>8</v>
      </c>
      <c r="AQ47" s="13">
        <v>8</v>
      </c>
      <c r="AR47" s="13">
        <v>8</v>
      </c>
      <c r="AS47" s="13"/>
      <c r="AT47" s="12"/>
      <c r="AU47" s="168">
        <f t="shared" si="3"/>
        <v>160</v>
      </c>
      <c r="AV47" s="168"/>
      <c r="AW47" s="183"/>
      <c r="AX47" s="184">
        <f t="shared" si="4"/>
        <v>40</v>
      </c>
      <c r="AY47" s="185"/>
      <c r="AZ47" s="186"/>
      <c r="BA47" s="187"/>
      <c r="BB47" s="188"/>
      <c r="BC47" s="189"/>
    </row>
    <row r="48" spans="1:56" s="4" customFormat="1" ht="18.75" customHeight="1" x14ac:dyDescent="0.2">
      <c r="A48" s="190" t="s">
        <v>62</v>
      </c>
      <c r="B48" s="149"/>
      <c r="C48" s="149"/>
      <c r="D48" s="149"/>
      <c r="E48" s="149"/>
      <c r="F48" s="149"/>
      <c r="G48" s="191" t="s">
        <v>24</v>
      </c>
      <c r="H48" s="191"/>
      <c r="I48" s="191"/>
      <c r="J48" s="191"/>
      <c r="K48" s="191"/>
      <c r="L48" s="149" t="s">
        <v>66</v>
      </c>
      <c r="M48" s="149"/>
      <c r="N48" s="149"/>
      <c r="O48" s="149"/>
      <c r="P48" s="149"/>
      <c r="Q48" s="149"/>
      <c r="R48" s="150"/>
      <c r="S48" s="15">
        <v>8</v>
      </c>
      <c r="T48" s="16">
        <v>8</v>
      </c>
      <c r="U48" s="16">
        <v>8</v>
      </c>
      <c r="V48" s="16">
        <v>8</v>
      </c>
      <c r="W48" s="16">
        <v>8</v>
      </c>
      <c r="X48" s="13"/>
      <c r="Y48" s="12"/>
      <c r="Z48" s="15">
        <v>8</v>
      </c>
      <c r="AA48" s="13">
        <v>8</v>
      </c>
      <c r="AB48" s="13">
        <v>8</v>
      </c>
      <c r="AC48" s="13">
        <v>8</v>
      </c>
      <c r="AD48" s="13">
        <v>8</v>
      </c>
      <c r="AE48" s="13"/>
      <c r="AF48" s="12"/>
      <c r="AG48" s="15">
        <v>8</v>
      </c>
      <c r="AH48" s="13">
        <v>8</v>
      </c>
      <c r="AI48" s="13">
        <v>8</v>
      </c>
      <c r="AJ48" s="13">
        <v>8</v>
      </c>
      <c r="AK48" s="13">
        <v>8</v>
      </c>
      <c r="AL48" s="13"/>
      <c r="AM48" s="12"/>
      <c r="AN48" s="14">
        <v>8</v>
      </c>
      <c r="AO48" s="13">
        <v>8</v>
      </c>
      <c r="AP48" s="13">
        <v>8</v>
      </c>
      <c r="AQ48" s="13">
        <v>8</v>
      </c>
      <c r="AR48" s="13">
        <v>8</v>
      </c>
      <c r="AS48" s="13"/>
      <c r="AT48" s="12"/>
      <c r="AU48" s="168">
        <f t="shared" si="3"/>
        <v>160</v>
      </c>
      <c r="AV48" s="168"/>
      <c r="AW48" s="183"/>
      <c r="AX48" s="184">
        <f t="shared" si="4"/>
        <v>40</v>
      </c>
      <c r="AY48" s="185"/>
      <c r="AZ48" s="186"/>
      <c r="BA48" s="187"/>
      <c r="BB48" s="188"/>
      <c r="BC48" s="189"/>
    </row>
    <row r="49" spans="1:56" s="4" customFormat="1" ht="18.75" customHeight="1" x14ac:dyDescent="0.2">
      <c r="A49" s="190" t="s">
        <v>62</v>
      </c>
      <c r="B49" s="149"/>
      <c r="C49" s="149"/>
      <c r="D49" s="149"/>
      <c r="E49" s="149"/>
      <c r="F49" s="149"/>
      <c r="G49" s="191" t="s">
        <v>21</v>
      </c>
      <c r="H49" s="191"/>
      <c r="I49" s="191"/>
      <c r="J49" s="191"/>
      <c r="K49" s="191"/>
      <c r="L49" s="149" t="s">
        <v>65</v>
      </c>
      <c r="M49" s="149"/>
      <c r="N49" s="149"/>
      <c r="O49" s="149"/>
      <c r="P49" s="149"/>
      <c r="Q49" s="149"/>
      <c r="R49" s="150"/>
      <c r="S49" s="15">
        <v>4</v>
      </c>
      <c r="T49" s="16">
        <v>4</v>
      </c>
      <c r="U49" s="16">
        <v>4</v>
      </c>
      <c r="V49" s="16">
        <v>4</v>
      </c>
      <c r="W49" s="16">
        <v>4</v>
      </c>
      <c r="X49" s="13"/>
      <c r="Y49" s="12"/>
      <c r="Z49" s="15">
        <v>4</v>
      </c>
      <c r="AA49" s="13">
        <v>4</v>
      </c>
      <c r="AB49" s="13">
        <v>4</v>
      </c>
      <c r="AC49" s="13">
        <v>4</v>
      </c>
      <c r="AD49" s="13">
        <v>4</v>
      </c>
      <c r="AE49" s="13"/>
      <c r="AF49" s="12"/>
      <c r="AG49" s="15">
        <v>4</v>
      </c>
      <c r="AH49" s="13">
        <v>4</v>
      </c>
      <c r="AI49" s="13">
        <v>4</v>
      </c>
      <c r="AJ49" s="13">
        <v>4</v>
      </c>
      <c r="AK49" s="13">
        <v>4</v>
      </c>
      <c r="AL49" s="13"/>
      <c r="AM49" s="12"/>
      <c r="AN49" s="14">
        <v>4</v>
      </c>
      <c r="AO49" s="13">
        <v>4</v>
      </c>
      <c r="AP49" s="13">
        <v>4</v>
      </c>
      <c r="AQ49" s="13">
        <v>4</v>
      </c>
      <c r="AR49" s="13">
        <v>4</v>
      </c>
      <c r="AS49" s="13"/>
      <c r="AT49" s="12"/>
      <c r="AU49" s="168">
        <f t="shared" si="3"/>
        <v>80</v>
      </c>
      <c r="AV49" s="168"/>
      <c r="AW49" s="183"/>
      <c r="AX49" s="184">
        <f t="shared" si="4"/>
        <v>20</v>
      </c>
      <c r="AY49" s="185"/>
      <c r="AZ49" s="186"/>
      <c r="BA49" s="187"/>
      <c r="BB49" s="188"/>
      <c r="BC49" s="189"/>
    </row>
    <row r="50" spans="1:56" s="4" customFormat="1" ht="18.75" customHeight="1" x14ac:dyDescent="0.2">
      <c r="A50" s="190" t="s">
        <v>62</v>
      </c>
      <c r="B50" s="149"/>
      <c r="C50" s="149"/>
      <c r="D50" s="149"/>
      <c r="E50" s="149"/>
      <c r="F50" s="149"/>
      <c r="G50" s="191" t="s">
        <v>21</v>
      </c>
      <c r="H50" s="191"/>
      <c r="I50" s="191"/>
      <c r="J50" s="191"/>
      <c r="K50" s="191"/>
      <c r="L50" s="149" t="s">
        <v>64</v>
      </c>
      <c r="M50" s="149"/>
      <c r="N50" s="149"/>
      <c r="O50" s="149"/>
      <c r="P50" s="149"/>
      <c r="Q50" s="149"/>
      <c r="R50" s="150"/>
      <c r="S50" s="15">
        <v>4</v>
      </c>
      <c r="T50" s="16"/>
      <c r="U50" s="16">
        <v>4</v>
      </c>
      <c r="V50" s="16"/>
      <c r="W50" s="16">
        <v>4</v>
      </c>
      <c r="X50" s="13"/>
      <c r="Y50" s="12"/>
      <c r="Z50" s="15">
        <v>4</v>
      </c>
      <c r="AA50" s="13"/>
      <c r="AB50" s="13">
        <v>4</v>
      </c>
      <c r="AC50" s="13"/>
      <c r="AD50" s="13">
        <v>4</v>
      </c>
      <c r="AE50" s="13"/>
      <c r="AF50" s="12"/>
      <c r="AG50" s="15">
        <v>4</v>
      </c>
      <c r="AH50" s="13"/>
      <c r="AI50" s="13">
        <v>4</v>
      </c>
      <c r="AJ50" s="13"/>
      <c r="AK50" s="13">
        <v>4</v>
      </c>
      <c r="AL50" s="13"/>
      <c r="AM50" s="12"/>
      <c r="AN50" s="14">
        <v>4</v>
      </c>
      <c r="AO50" s="13"/>
      <c r="AP50" s="13">
        <v>4</v>
      </c>
      <c r="AQ50" s="13"/>
      <c r="AR50" s="13">
        <v>4</v>
      </c>
      <c r="AS50" s="13"/>
      <c r="AT50" s="12"/>
      <c r="AU50" s="168">
        <f t="shared" si="3"/>
        <v>48</v>
      </c>
      <c r="AV50" s="168"/>
      <c r="AW50" s="183"/>
      <c r="AX50" s="184">
        <f t="shared" si="4"/>
        <v>12</v>
      </c>
      <c r="AY50" s="185"/>
      <c r="AZ50" s="186"/>
      <c r="BA50" s="187"/>
      <c r="BB50" s="188"/>
      <c r="BC50" s="189"/>
    </row>
    <row r="51" spans="1:56" s="4" customFormat="1" ht="18.75" customHeight="1" x14ac:dyDescent="0.2">
      <c r="A51" s="190" t="s">
        <v>62</v>
      </c>
      <c r="B51" s="149"/>
      <c r="C51" s="149"/>
      <c r="D51" s="149"/>
      <c r="E51" s="149"/>
      <c r="F51" s="149"/>
      <c r="G51" s="191" t="s">
        <v>17</v>
      </c>
      <c r="H51" s="191"/>
      <c r="I51" s="191"/>
      <c r="J51" s="191"/>
      <c r="K51" s="191"/>
      <c r="L51" s="149" t="s">
        <v>63</v>
      </c>
      <c r="M51" s="149"/>
      <c r="N51" s="149"/>
      <c r="O51" s="149"/>
      <c r="P51" s="149"/>
      <c r="Q51" s="149"/>
      <c r="R51" s="150"/>
      <c r="S51" s="15">
        <v>3</v>
      </c>
      <c r="T51" s="13">
        <v>3</v>
      </c>
      <c r="U51" s="13">
        <v>3</v>
      </c>
      <c r="V51" s="13"/>
      <c r="W51" s="13"/>
      <c r="X51" s="13"/>
      <c r="Y51" s="12"/>
      <c r="Z51" s="15">
        <v>3</v>
      </c>
      <c r="AA51" s="13">
        <v>3</v>
      </c>
      <c r="AB51" s="13">
        <v>3</v>
      </c>
      <c r="AC51" s="13"/>
      <c r="AD51" s="13"/>
      <c r="AE51" s="13"/>
      <c r="AF51" s="12"/>
      <c r="AG51" s="15">
        <v>3</v>
      </c>
      <c r="AH51" s="13">
        <v>3</v>
      </c>
      <c r="AI51" s="13">
        <v>3</v>
      </c>
      <c r="AJ51" s="13"/>
      <c r="AK51" s="13"/>
      <c r="AL51" s="13"/>
      <c r="AM51" s="12"/>
      <c r="AN51" s="14">
        <v>3</v>
      </c>
      <c r="AO51" s="13">
        <v>3</v>
      </c>
      <c r="AP51" s="13">
        <v>3</v>
      </c>
      <c r="AQ51" s="13"/>
      <c r="AR51" s="13"/>
      <c r="AS51" s="13"/>
      <c r="AT51" s="12"/>
      <c r="AU51" s="168">
        <f t="shared" si="3"/>
        <v>36</v>
      </c>
      <c r="AV51" s="168"/>
      <c r="AW51" s="183"/>
      <c r="AX51" s="184">
        <f t="shared" si="4"/>
        <v>9</v>
      </c>
      <c r="AY51" s="185"/>
      <c r="AZ51" s="186"/>
      <c r="BA51" s="187"/>
      <c r="BB51" s="188"/>
      <c r="BC51" s="189"/>
    </row>
    <row r="52" spans="1:56" s="4" customFormat="1" ht="18.75" customHeight="1" x14ac:dyDescent="0.2">
      <c r="A52" s="190" t="s">
        <v>62</v>
      </c>
      <c r="B52" s="149"/>
      <c r="C52" s="149"/>
      <c r="D52" s="149"/>
      <c r="E52" s="149"/>
      <c r="F52" s="149"/>
      <c r="G52" s="191" t="s">
        <v>17</v>
      </c>
      <c r="H52" s="191"/>
      <c r="I52" s="191"/>
      <c r="J52" s="191"/>
      <c r="K52" s="191"/>
      <c r="L52" s="149" t="s">
        <v>61</v>
      </c>
      <c r="M52" s="149"/>
      <c r="N52" s="149"/>
      <c r="O52" s="149"/>
      <c r="P52" s="149"/>
      <c r="Q52" s="149"/>
      <c r="R52" s="150"/>
      <c r="S52" s="15"/>
      <c r="T52" s="13"/>
      <c r="U52" s="13"/>
      <c r="V52" s="13">
        <v>4</v>
      </c>
      <c r="W52" s="13">
        <v>4</v>
      </c>
      <c r="X52" s="13"/>
      <c r="Y52" s="12"/>
      <c r="Z52" s="15"/>
      <c r="AA52" s="13"/>
      <c r="AB52" s="13"/>
      <c r="AC52" s="13">
        <v>4</v>
      </c>
      <c r="AD52" s="13">
        <v>4</v>
      </c>
      <c r="AE52" s="13"/>
      <c r="AF52" s="12"/>
      <c r="AG52" s="15"/>
      <c r="AH52" s="13"/>
      <c r="AI52" s="13"/>
      <c r="AJ52" s="13">
        <v>4</v>
      </c>
      <c r="AK52" s="13">
        <v>4</v>
      </c>
      <c r="AL52" s="13"/>
      <c r="AM52" s="12"/>
      <c r="AN52" s="14"/>
      <c r="AO52" s="13"/>
      <c r="AP52" s="13"/>
      <c r="AQ52" s="13">
        <v>4</v>
      </c>
      <c r="AR52" s="13">
        <v>4</v>
      </c>
      <c r="AS52" s="13"/>
      <c r="AT52" s="12"/>
      <c r="AU52" s="168">
        <f t="shared" si="3"/>
        <v>32</v>
      </c>
      <c r="AV52" s="168"/>
      <c r="AW52" s="183"/>
      <c r="AX52" s="184">
        <f t="shared" si="4"/>
        <v>8</v>
      </c>
      <c r="AY52" s="185"/>
      <c r="AZ52" s="186"/>
      <c r="BA52" s="187"/>
      <c r="BB52" s="188"/>
      <c r="BC52" s="189"/>
    </row>
    <row r="53" spans="1:56" s="4" customFormat="1" ht="18.75" customHeight="1" x14ac:dyDescent="0.2">
      <c r="A53" s="190"/>
      <c r="B53" s="149"/>
      <c r="C53" s="149"/>
      <c r="D53" s="149"/>
      <c r="E53" s="149"/>
      <c r="F53" s="149"/>
      <c r="G53" s="149"/>
      <c r="H53" s="149"/>
      <c r="I53" s="149"/>
      <c r="J53" s="149"/>
      <c r="K53" s="149"/>
      <c r="L53" s="149"/>
      <c r="M53" s="149"/>
      <c r="N53" s="149"/>
      <c r="O53" s="149"/>
      <c r="P53" s="149"/>
      <c r="Q53" s="149"/>
      <c r="R53" s="150"/>
      <c r="S53" s="15"/>
      <c r="T53" s="13"/>
      <c r="U53" s="13"/>
      <c r="V53" s="13"/>
      <c r="W53" s="13"/>
      <c r="X53" s="13"/>
      <c r="Y53" s="12"/>
      <c r="Z53" s="15"/>
      <c r="AA53" s="13"/>
      <c r="AB53" s="13"/>
      <c r="AC53" s="13"/>
      <c r="AD53" s="13"/>
      <c r="AE53" s="13"/>
      <c r="AF53" s="12"/>
      <c r="AG53" s="15"/>
      <c r="AH53" s="13"/>
      <c r="AI53" s="13"/>
      <c r="AJ53" s="13"/>
      <c r="AK53" s="13"/>
      <c r="AL53" s="13"/>
      <c r="AM53" s="12"/>
      <c r="AN53" s="14"/>
      <c r="AO53" s="13"/>
      <c r="AP53" s="13"/>
      <c r="AQ53" s="13"/>
      <c r="AR53" s="13"/>
      <c r="AS53" s="13"/>
      <c r="AT53" s="12"/>
      <c r="AU53" s="168">
        <f t="shared" si="3"/>
        <v>0</v>
      </c>
      <c r="AV53" s="168"/>
      <c r="AW53" s="183"/>
      <c r="AX53" s="184">
        <f t="shared" si="4"/>
        <v>0</v>
      </c>
      <c r="AY53" s="185"/>
      <c r="AZ53" s="186"/>
      <c r="BA53" s="187"/>
      <c r="BB53" s="188"/>
      <c r="BC53" s="189"/>
    </row>
    <row r="54" spans="1:56" s="4" customFormat="1" ht="18.75" customHeight="1" thickBot="1" x14ac:dyDescent="0.25">
      <c r="A54" s="190"/>
      <c r="B54" s="149"/>
      <c r="C54" s="149"/>
      <c r="D54" s="149"/>
      <c r="E54" s="149"/>
      <c r="F54" s="149"/>
      <c r="G54" s="149"/>
      <c r="H54" s="149"/>
      <c r="I54" s="149"/>
      <c r="J54" s="149"/>
      <c r="K54" s="149"/>
      <c r="L54" s="149"/>
      <c r="M54" s="149"/>
      <c r="N54" s="149"/>
      <c r="O54" s="149"/>
      <c r="P54" s="149"/>
      <c r="Q54" s="149"/>
      <c r="R54" s="150"/>
      <c r="S54" s="15"/>
      <c r="T54" s="13"/>
      <c r="U54" s="13"/>
      <c r="V54" s="13"/>
      <c r="W54" s="13"/>
      <c r="X54" s="13"/>
      <c r="Y54" s="12"/>
      <c r="Z54" s="15"/>
      <c r="AA54" s="13"/>
      <c r="AB54" s="13"/>
      <c r="AC54" s="13"/>
      <c r="AD54" s="13"/>
      <c r="AE54" s="13"/>
      <c r="AF54" s="12"/>
      <c r="AG54" s="15"/>
      <c r="AH54" s="13"/>
      <c r="AI54" s="13"/>
      <c r="AJ54" s="13"/>
      <c r="AK54" s="13"/>
      <c r="AL54" s="13"/>
      <c r="AM54" s="12"/>
      <c r="AN54" s="14"/>
      <c r="AO54" s="13"/>
      <c r="AP54" s="13"/>
      <c r="AQ54" s="13"/>
      <c r="AR54" s="13"/>
      <c r="AS54" s="13"/>
      <c r="AT54" s="12"/>
      <c r="AU54" s="168">
        <f t="shared" si="3"/>
        <v>0</v>
      </c>
      <c r="AV54" s="168"/>
      <c r="AW54" s="183"/>
      <c r="AX54" s="184">
        <f t="shared" si="4"/>
        <v>0</v>
      </c>
      <c r="AY54" s="185"/>
      <c r="AZ54" s="186"/>
      <c r="BA54" s="187"/>
      <c r="BB54" s="188"/>
      <c r="BC54" s="189"/>
    </row>
    <row r="55" spans="1:56" s="4" customFormat="1" ht="21" customHeight="1" thickBot="1" x14ac:dyDescent="0.25">
      <c r="A55" s="163" t="s">
        <v>15</v>
      </c>
      <c r="B55" s="164"/>
      <c r="C55" s="164"/>
      <c r="D55" s="164"/>
      <c r="E55" s="164"/>
      <c r="F55" s="164"/>
      <c r="G55" s="164"/>
      <c r="H55" s="164"/>
      <c r="I55" s="164"/>
      <c r="J55" s="164"/>
      <c r="K55" s="164"/>
      <c r="L55" s="164"/>
      <c r="M55" s="164"/>
      <c r="N55" s="164"/>
      <c r="O55" s="164"/>
      <c r="P55" s="164"/>
      <c r="Q55" s="164"/>
      <c r="R55" s="167"/>
      <c r="S55" s="11">
        <f t="shared" ref="S55:AT55" si="5">SUM(S45:S54)</f>
        <v>43</v>
      </c>
      <c r="T55" s="10">
        <f t="shared" si="5"/>
        <v>39</v>
      </c>
      <c r="U55" s="10">
        <f t="shared" si="5"/>
        <v>43</v>
      </c>
      <c r="V55" s="10">
        <f t="shared" si="5"/>
        <v>40</v>
      </c>
      <c r="W55" s="10">
        <f t="shared" si="5"/>
        <v>44</v>
      </c>
      <c r="X55" s="10">
        <f t="shared" si="5"/>
        <v>0</v>
      </c>
      <c r="Y55" s="9">
        <f t="shared" si="5"/>
        <v>0</v>
      </c>
      <c r="Z55" s="11">
        <f t="shared" si="5"/>
        <v>43</v>
      </c>
      <c r="AA55" s="10">
        <f t="shared" si="5"/>
        <v>39</v>
      </c>
      <c r="AB55" s="10">
        <f t="shared" si="5"/>
        <v>43</v>
      </c>
      <c r="AC55" s="10">
        <f t="shared" si="5"/>
        <v>40</v>
      </c>
      <c r="AD55" s="10">
        <f t="shared" si="5"/>
        <v>44</v>
      </c>
      <c r="AE55" s="10">
        <f t="shared" si="5"/>
        <v>0</v>
      </c>
      <c r="AF55" s="9">
        <f t="shared" si="5"/>
        <v>0</v>
      </c>
      <c r="AG55" s="11">
        <f t="shared" si="5"/>
        <v>43</v>
      </c>
      <c r="AH55" s="10">
        <f t="shared" si="5"/>
        <v>39</v>
      </c>
      <c r="AI55" s="10">
        <f t="shared" si="5"/>
        <v>43</v>
      </c>
      <c r="AJ55" s="10">
        <f t="shared" si="5"/>
        <v>40</v>
      </c>
      <c r="AK55" s="10">
        <f t="shared" si="5"/>
        <v>44</v>
      </c>
      <c r="AL55" s="10">
        <f t="shared" si="5"/>
        <v>0</v>
      </c>
      <c r="AM55" s="9">
        <f t="shared" si="5"/>
        <v>0</v>
      </c>
      <c r="AN55" s="11">
        <f t="shared" si="5"/>
        <v>43</v>
      </c>
      <c r="AO55" s="10">
        <f t="shared" si="5"/>
        <v>39</v>
      </c>
      <c r="AP55" s="10">
        <f t="shared" si="5"/>
        <v>43</v>
      </c>
      <c r="AQ55" s="10">
        <f t="shared" si="5"/>
        <v>40</v>
      </c>
      <c r="AR55" s="10">
        <f t="shared" si="5"/>
        <v>44</v>
      </c>
      <c r="AS55" s="10">
        <f t="shared" si="5"/>
        <v>0</v>
      </c>
      <c r="AT55" s="9">
        <f t="shared" si="5"/>
        <v>0</v>
      </c>
      <c r="AU55" s="157">
        <f>SUM(AU45:AW54)</f>
        <v>836</v>
      </c>
      <c r="AV55" s="157"/>
      <c r="AW55" s="158"/>
      <c r="AX55" s="159">
        <f>ROUNDDOWN(AU55/4,1)</f>
        <v>209</v>
      </c>
      <c r="AY55" s="160"/>
      <c r="AZ55" s="161"/>
      <c r="BA55" s="159">
        <f>ROUNDDOWN(AX55/AU56,1)</f>
        <v>5.2</v>
      </c>
      <c r="BB55" s="160"/>
      <c r="BC55" s="162"/>
    </row>
    <row r="56" spans="1:56" s="4" customFormat="1" ht="21" customHeight="1" thickBot="1" x14ac:dyDescent="0.25">
      <c r="A56" s="163" t="s">
        <v>14</v>
      </c>
      <c r="B56" s="164"/>
      <c r="C56" s="164"/>
      <c r="D56" s="164"/>
      <c r="E56" s="164"/>
      <c r="F56" s="164"/>
      <c r="G56" s="164"/>
      <c r="H56" s="164"/>
      <c r="I56" s="164"/>
      <c r="J56" s="164"/>
      <c r="K56" s="164"/>
      <c r="L56" s="164"/>
      <c r="M56" s="164"/>
      <c r="N56" s="164"/>
      <c r="O56" s="164"/>
      <c r="P56" s="164"/>
      <c r="Q56" s="164"/>
      <c r="R56" s="164"/>
      <c r="S56" s="165"/>
      <c r="T56" s="165"/>
      <c r="U56" s="165"/>
      <c r="V56" s="165"/>
      <c r="W56" s="165"/>
      <c r="X56" s="165"/>
      <c r="Y56" s="165"/>
      <c r="Z56" s="165"/>
      <c r="AA56" s="165"/>
      <c r="AB56" s="165"/>
      <c r="AC56" s="165"/>
      <c r="AD56" s="165"/>
      <c r="AE56" s="165"/>
      <c r="AF56" s="165"/>
      <c r="AG56" s="165"/>
      <c r="AH56" s="165"/>
      <c r="AI56" s="165"/>
      <c r="AJ56" s="165"/>
      <c r="AK56" s="165"/>
      <c r="AL56" s="165"/>
      <c r="AM56" s="165"/>
      <c r="AN56" s="165"/>
      <c r="AO56" s="165"/>
      <c r="AP56" s="165"/>
      <c r="AQ56" s="165"/>
      <c r="AR56" s="165"/>
      <c r="AS56" s="165"/>
      <c r="AT56" s="166"/>
      <c r="AU56" s="163">
        <v>40</v>
      </c>
      <c r="AV56" s="164"/>
      <c r="AW56" s="164"/>
      <c r="AX56" s="164"/>
      <c r="AY56" s="164"/>
      <c r="AZ56" s="164"/>
      <c r="BA56" s="164"/>
      <c r="BB56" s="164"/>
      <c r="BC56" s="167"/>
    </row>
    <row r="57" spans="1:56" s="4" customFormat="1" ht="12" customHeight="1" x14ac:dyDescent="0.2">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row>
    <row r="58" spans="1:56" s="4" customFormat="1" ht="21" customHeight="1" x14ac:dyDescent="0.2">
      <c r="A58" s="171" t="s">
        <v>13</v>
      </c>
      <c r="B58" s="172"/>
      <c r="C58" s="172"/>
      <c r="D58" s="173"/>
      <c r="E58" s="180" t="s">
        <v>12</v>
      </c>
      <c r="F58" s="181"/>
      <c r="G58" s="181"/>
      <c r="H58" s="181"/>
      <c r="I58" s="181"/>
      <c r="J58" s="181"/>
      <c r="K58" s="181"/>
      <c r="L58" s="181"/>
      <c r="M58" s="181"/>
      <c r="N58" s="181"/>
      <c r="O58" s="182"/>
      <c r="P58" s="150">
        <v>250</v>
      </c>
      <c r="Q58" s="168"/>
      <c r="R58" s="155" t="s">
        <v>11</v>
      </c>
      <c r="S58" s="156"/>
      <c r="V58" s="169" t="s">
        <v>10</v>
      </c>
      <c r="W58" s="169"/>
      <c r="X58" s="169"/>
      <c r="Y58" s="169"/>
      <c r="Z58" s="169"/>
      <c r="AA58" s="169"/>
      <c r="AB58" s="169"/>
      <c r="AC58" s="148" t="s">
        <v>9</v>
      </c>
      <c r="AD58" s="148"/>
      <c r="AE58" s="148"/>
      <c r="AF58" s="148"/>
      <c r="AG58" s="148"/>
      <c r="AH58" s="170" t="s">
        <v>8</v>
      </c>
      <c r="AI58" s="155"/>
      <c r="AJ58" s="155"/>
      <c r="AK58" s="155"/>
      <c r="AL58" s="156"/>
      <c r="AP58" s="5"/>
      <c r="AQ58" s="5"/>
      <c r="AR58" s="5"/>
      <c r="AS58" s="5"/>
      <c r="AT58" s="5"/>
      <c r="AU58" s="5"/>
      <c r="AV58" s="5"/>
      <c r="AW58" s="5"/>
      <c r="AX58" s="5"/>
      <c r="AY58" s="5"/>
    </row>
    <row r="59" spans="1:56" s="4" customFormat="1" ht="21" customHeight="1" x14ac:dyDescent="0.2">
      <c r="A59" s="174"/>
      <c r="B59" s="175"/>
      <c r="C59" s="175"/>
      <c r="D59" s="176"/>
      <c r="E59" s="180" t="s">
        <v>7</v>
      </c>
      <c r="F59" s="181"/>
      <c r="G59" s="181"/>
      <c r="H59" s="181"/>
      <c r="I59" s="181"/>
      <c r="J59" s="181"/>
      <c r="K59" s="181"/>
      <c r="L59" s="181"/>
      <c r="M59" s="181"/>
      <c r="N59" s="181"/>
      <c r="O59" s="182"/>
      <c r="P59" s="149">
        <v>6</v>
      </c>
      <c r="Q59" s="150"/>
      <c r="R59" s="155" t="s">
        <v>3</v>
      </c>
      <c r="S59" s="156"/>
      <c r="V59" s="148" t="s">
        <v>6</v>
      </c>
      <c r="W59" s="148"/>
      <c r="X59" s="148"/>
      <c r="Y59" s="148"/>
      <c r="Z59" s="148"/>
      <c r="AA59" s="148"/>
      <c r="AB59" s="148"/>
      <c r="AC59" s="149">
        <v>2</v>
      </c>
      <c r="AD59" s="149"/>
      <c r="AE59" s="149"/>
      <c r="AF59" s="150"/>
      <c r="AG59" s="8" t="s">
        <v>3</v>
      </c>
      <c r="AH59" s="151"/>
      <c r="AI59" s="151"/>
      <c r="AJ59" s="151"/>
      <c r="AK59" s="151"/>
      <c r="AL59" s="151"/>
      <c r="AP59" s="5"/>
      <c r="AQ59" s="5"/>
      <c r="AR59" s="5"/>
      <c r="AS59" s="5"/>
      <c r="AT59" s="5"/>
      <c r="AU59" s="5"/>
      <c r="AV59" s="5"/>
      <c r="AW59" s="5"/>
      <c r="AX59" s="5"/>
      <c r="AY59" s="5"/>
    </row>
    <row r="60" spans="1:56" s="4" customFormat="1" ht="21" customHeight="1" x14ac:dyDescent="0.2">
      <c r="A60" s="177"/>
      <c r="B60" s="178"/>
      <c r="C60" s="178"/>
      <c r="D60" s="179"/>
      <c r="E60" s="180" t="s">
        <v>5</v>
      </c>
      <c r="F60" s="181"/>
      <c r="G60" s="181"/>
      <c r="H60" s="181"/>
      <c r="I60" s="181"/>
      <c r="J60" s="181"/>
      <c r="K60" s="181"/>
      <c r="L60" s="181"/>
      <c r="M60" s="181"/>
      <c r="N60" s="181"/>
      <c r="O60" s="182"/>
      <c r="P60" s="149">
        <v>8</v>
      </c>
      <c r="Q60" s="150"/>
      <c r="R60" s="155" t="s">
        <v>3</v>
      </c>
      <c r="S60" s="156"/>
      <c r="T60" s="5"/>
      <c r="U60" s="5"/>
      <c r="V60" s="148" t="s">
        <v>4</v>
      </c>
      <c r="W60" s="148"/>
      <c r="X60" s="148"/>
      <c r="Y60" s="148"/>
      <c r="Z60" s="148"/>
      <c r="AA60" s="148"/>
      <c r="AB60" s="148"/>
      <c r="AC60" s="152">
        <v>0</v>
      </c>
      <c r="AD60" s="152"/>
      <c r="AE60" s="152"/>
      <c r="AF60" s="153"/>
      <c r="AG60" s="8" t="s">
        <v>3</v>
      </c>
      <c r="AH60" s="149">
        <v>0</v>
      </c>
      <c r="AI60" s="149"/>
      <c r="AJ60" s="149"/>
      <c r="AK60" s="150"/>
      <c r="AL60" s="8" t="s">
        <v>3</v>
      </c>
      <c r="AP60" s="5"/>
      <c r="AQ60" s="5"/>
      <c r="AR60" s="5"/>
      <c r="AS60" s="5"/>
      <c r="AT60" s="5"/>
      <c r="AU60" s="5"/>
      <c r="AV60" s="5"/>
      <c r="AW60" s="5"/>
      <c r="AX60" s="5"/>
      <c r="AY60" s="5"/>
    </row>
    <row r="61" spans="1:56" s="4" customFormat="1" ht="15.75" customHeight="1" x14ac:dyDescent="0.2">
      <c r="A61" s="5"/>
      <c r="B61" s="5"/>
      <c r="C61" s="5"/>
      <c r="D61" s="5"/>
      <c r="E61" s="5"/>
      <c r="F61" s="5"/>
      <c r="G61" s="5"/>
      <c r="H61" s="5"/>
      <c r="I61" s="5"/>
      <c r="J61" s="5"/>
      <c r="K61" s="5"/>
      <c r="L61" s="5"/>
      <c r="M61" s="5"/>
      <c r="N61" s="5"/>
      <c r="O61" s="5"/>
      <c r="P61" s="5"/>
      <c r="Q61" s="5"/>
      <c r="R61" s="5"/>
      <c r="S61" s="5"/>
      <c r="T61" s="5"/>
      <c r="U61" s="5"/>
      <c r="V61" s="5"/>
      <c r="W61" s="5"/>
      <c r="X61" s="5"/>
      <c r="Y61" s="7"/>
      <c r="Z61" s="7"/>
      <c r="AA61" s="7"/>
      <c r="AB61" s="7"/>
      <c r="AC61" s="7"/>
      <c r="AD61" s="7"/>
      <c r="AE61" s="7"/>
      <c r="AF61" s="5"/>
      <c r="AG61" s="5"/>
      <c r="AH61" s="5"/>
      <c r="AI61" s="5"/>
      <c r="AJ61" s="6"/>
      <c r="AK61" s="5"/>
      <c r="AL61" s="5"/>
      <c r="AM61" s="5"/>
      <c r="AN61" s="5"/>
      <c r="AO61" s="6"/>
      <c r="AP61" s="5"/>
      <c r="AQ61" s="5"/>
      <c r="AR61" s="5"/>
      <c r="AS61" s="5"/>
      <c r="AT61" s="5"/>
      <c r="AU61" s="5"/>
      <c r="AV61" s="5"/>
      <c r="AW61" s="5"/>
      <c r="AX61" s="5"/>
      <c r="AY61" s="5"/>
      <c r="AZ61" s="5"/>
      <c r="BA61" s="5"/>
      <c r="BB61" s="5"/>
      <c r="BC61" s="5"/>
    </row>
    <row r="62" spans="1:56" ht="14.25" customHeight="1" x14ac:dyDescent="0.2">
      <c r="A62" s="145" t="s">
        <v>129</v>
      </c>
      <c r="B62" s="145"/>
      <c r="C62" s="145"/>
      <c r="D62" s="145"/>
      <c r="E62" s="145"/>
      <c r="F62" s="145"/>
      <c r="G62" s="145"/>
      <c r="H62" s="145"/>
      <c r="I62" s="145"/>
      <c r="J62" s="145"/>
      <c r="K62" s="145"/>
      <c r="L62" s="145"/>
      <c r="M62" s="145"/>
      <c r="N62" s="145"/>
      <c r="O62" s="145"/>
      <c r="P62" s="145"/>
      <c r="Q62" s="145"/>
      <c r="R62" s="145"/>
      <c r="S62" s="145"/>
      <c r="T62" s="145"/>
      <c r="U62" s="145"/>
      <c r="V62" s="145"/>
      <c r="W62" s="145"/>
      <c r="X62" s="145"/>
      <c r="Y62" s="145"/>
      <c r="Z62" s="145"/>
      <c r="AA62" s="145"/>
      <c r="AB62" s="145"/>
      <c r="AC62" s="145"/>
      <c r="AD62" s="145"/>
      <c r="AE62" s="145"/>
      <c r="AF62" s="145"/>
      <c r="AG62" s="145"/>
      <c r="AH62" s="145"/>
      <c r="AI62" s="145"/>
      <c r="AJ62" s="145"/>
      <c r="AK62" s="145"/>
      <c r="AL62" s="145"/>
      <c r="AM62" s="145"/>
      <c r="AN62" s="145"/>
      <c r="AO62" s="145"/>
      <c r="AP62" s="145"/>
      <c r="AQ62" s="145"/>
      <c r="AR62" s="145"/>
      <c r="AS62" s="145"/>
      <c r="AT62" s="145"/>
      <c r="AU62" s="145"/>
      <c r="AV62" s="145"/>
      <c r="AW62" s="145"/>
      <c r="AX62" s="145"/>
      <c r="AY62" s="145"/>
      <c r="AZ62" s="145"/>
      <c r="BA62" s="145"/>
      <c r="BB62" s="145"/>
      <c r="BC62" s="145"/>
      <c r="BD62" s="145"/>
    </row>
    <row r="63" spans="1:56" ht="14.25" customHeight="1" x14ac:dyDescent="0.2">
      <c r="A63" s="3" t="s">
        <v>123</v>
      </c>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row>
    <row r="64" spans="1:56" ht="18.75" customHeight="1" x14ac:dyDescent="0.2">
      <c r="A64" s="144" t="s">
        <v>124</v>
      </c>
      <c r="B64" s="146"/>
      <c r="C64" s="146"/>
      <c r="D64" s="146"/>
      <c r="E64" s="146"/>
      <c r="F64" s="146"/>
      <c r="G64" s="146"/>
      <c r="H64" s="146"/>
      <c r="I64" s="146"/>
      <c r="J64" s="146"/>
      <c r="K64" s="146"/>
      <c r="L64" s="146"/>
      <c r="M64" s="146"/>
      <c r="N64" s="146"/>
      <c r="O64" s="146"/>
      <c r="P64" s="146"/>
      <c r="Q64" s="146"/>
      <c r="R64" s="146"/>
      <c r="S64" s="146"/>
      <c r="T64" s="146"/>
      <c r="U64" s="146"/>
      <c r="V64" s="146"/>
      <c r="W64" s="146"/>
      <c r="X64" s="146"/>
      <c r="Y64" s="146"/>
      <c r="Z64" s="146"/>
      <c r="AA64" s="146"/>
      <c r="AB64" s="146"/>
      <c r="AC64" s="146"/>
      <c r="AD64" s="146"/>
      <c r="AE64" s="146"/>
      <c r="AF64" s="146"/>
      <c r="AG64" s="146"/>
      <c r="AH64" s="146"/>
      <c r="AI64" s="146"/>
      <c r="AJ64" s="146"/>
      <c r="AK64" s="146"/>
      <c r="AL64" s="146"/>
      <c r="AM64" s="146"/>
      <c r="AN64" s="146"/>
      <c r="AO64" s="146"/>
      <c r="AP64" s="146"/>
      <c r="AQ64" s="146"/>
      <c r="AR64" s="146"/>
      <c r="AS64" s="146"/>
      <c r="AT64" s="146"/>
      <c r="AU64" s="146"/>
      <c r="AV64" s="146"/>
      <c r="AW64" s="146"/>
      <c r="AX64" s="146"/>
      <c r="AY64" s="146"/>
      <c r="AZ64" s="146"/>
      <c r="BA64" s="146"/>
      <c r="BB64" s="146"/>
      <c r="BC64" s="146"/>
      <c r="BD64" s="146"/>
    </row>
    <row r="65" spans="1:56" ht="26.25" customHeight="1" x14ac:dyDescent="0.2">
      <c r="A65" s="144" t="s">
        <v>125</v>
      </c>
      <c r="B65" s="144"/>
      <c r="C65" s="144"/>
      <c r="D65" s="144"/>
      <c r="E65" s="144"/>
      <c r="F65" s="144"/>
      <c r="G65" s="144"/>
      <c r="H65" s="144"/>
      <c r="I65" s="144"/>
      <c r="J65" s="144"/>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c r="AI65" s="144"/>
      <c r="AJ65" s="144"/>
      <c r="AK65" s="144"/>
      <c r="AL65" s="144"/>
      <c r="AM65" s="144"/>
      <c r="AN65" s="144"/>
      <c r="AO65" s="144"/>
      <c r="AP65" s="144"/>
      <c r="AQ65" s="144"/>
      <c r="AR65" s="144"/>
      <c r="AS65" s="144"/>
      <c r="AT65" s="144"/>
      <c r="AU65" s="144"/>
      <c r="AV65" s="144"/>
      <c r="AW65" s="144"/>
      <c r="AX65" s="144"/>
      <c r="AY65" s="144"/>
      <c r="AZ65" s="144"/>
      <c r="BA65" s="144"/>
      <c r="BB65" s="144"/>
      <c r="BC65" s="144"/>
      <c r="BD65" s="144"/>
    </row>
    <row r="66" spans="1:56" ht="26.25" customHeight="1" x14ac:dyDescent="0.2">
      <c r="A66" s="147" t="s">
        <v>126</v>
      </c>
      <c r="B66" s="145"/>
      <c r="C66" s="145"/>
      <c r="D66" s="145"/>
      <c r="E66" s="145"/>
      <c r="F66" s="145"/>
      <c r="G66" s="145"/>
      <c r="H66" s="145"/>
      <c r="I66" s="145"/>
      <c r="J66" s="145"/>
      <c r="K66" s="145"/>
      <c r="L66" s="145"/>
      <c r="M66" s="145"/>
      <c r="N66" s="145"/>
      <c r="O66" s="145"/>
      <c r="P66" s="145"/>
      <c r="Q66" s="145"/>
      <c r="R66" s="145"/>
      <c r="S66" s="145"/>
      <c r="T66" s="145"/>
      <c r="U66" s="145"/>
      <c r="V66" s="145"/>
      <c r="W66" s="145"/>
      <c r="X66" s="145"/>
      <c r="Y66" s="145"/>
      <c r="Z66" s="145"/>
      <c r="AA66" s="145"/>
      <c r="AB66" s="145"/>
      <c r="AC66" s="145"/>
      <c r="AD66" s="145"/>
      <c r="AE66" s="145"/>
      <c r="AF66" s="145"/>
      <c r="AG66" s="145"/>
      <c r="AH66" s="145"/>
      <c r="AI66" s="145"/>
      <c r="AJ66" s="145"/>
      <c r="AK66" s="145"/>
      <c r="AL66" s="145"/>
      <c r="AM66" s="145"/>
      <c r="AN66" s="145"/>
      <c r="AO66" s="145"/>
      <c r="AP66" s="145"/>
      <c r="AQ66" s="145"/>
      <c r="AR66" s="145"/>
      <c r="AS66" s="145"/>
      <c r="AT66" s="145"/>
      <c r="AU66" s="145"/>
      <c r="AV66" s="145"/>
      <c r="AW66" s="145"/>
      <c r="AX66" s="145"/>
      <c r="AY66" s="145"/>
      <c r="AZ66" s="145"/>
      <c r="BA66" s="145"/>
      <c r="BB66" s="145"/>
      <c r="BC66" s="145"/>
      <c r="BD66" s="145"/>
    </row>
    <row r="67" spans="1:56" ht="18.75" customHeight="1" x14ac:dyDescent="0.2">
      <c r="A67" s="145" t="s">
        <v>127</v>
      </c>
      <c r="B67" s="145"/>
      <c r="C67" s="145"/>
      <c r="D67" s="145"/>
      <c r="E67" s="145"/>
      <c r="F67" s="145"/>
      <c r="G67" s="145"/>
      <c r="H67" s="145"/>
      <c r="I67" s="145"/>
      <c r="J67" s="145"/>
      <c r="K67" s="145"/>
      <c r="L67" s="145"/>
      <c r="M67" s="145"/>
      <c r="N67" s="145"/>
      <c r="O67" s="145"/>
      <c r="P67" s="145"/>
      <c r="Q67" s="145"/>
      <c r="R67" s="145"/>
      <c r="S67" s="145"/>
      <c r="T67" s="145"/>
      <c r="U67" s="145"/>
      <c r="V67" s="145"/>
      <c r="W67" s="145"/>
      <c r="X67" s="145"/>
      <c r="Y67" s="145"/>
      <c r="Z67" s="145"/>
      <c r="AA67" s="145"/>
      <c r="AB67" s="145"/>
      <c r="AC67" s="145"/>
      <c r="AD67" s="145"/>
      <c r="AE67" s="145"/>
      <c r="AF67" s="145"/>
      <c r="AG67" s="145"/>
      <c r="AH67" s="145"/>
      <c r="AI67" s="145"/>
      <c r="AJ67" s="145"/>
      <c r="AK67" s="145"/>
      <c r="AL67" s="145"/>
      <c r="AM67" s="145"/>
      <c r="AN67" s="145"/>
      <c r="AO67" s="145"/>
      <c r="AP67" s="145"/>
      <c r="AQ67" s="145"/>
      <c r="AR67" s="145"/>
      <c r="AS67" s="145"/>
      <c r="AT67" s="145"/>
      <c r="AU67" s="145"/>
      <c r="AV67" s="145"/>
      <c r="AW67" s="145"/>
      <c r="AX67" s="145"/>
      <c r="AY67" s="145"/>
      <c r="AZ67" s="145"/>
      <c r="BA67" s="145"/>
      <c r="BB67" s="145"/>
      <c r="BC67" s="145"/>
      <c r="BD67" s="145"/>
    </row>
    <row r="68" spans="1:56" ht="26.25" customHeight="1" x14ac:dyDescent="0.2">
      <c r="A68" s="144" t="s">
        <v>128</v>
      </c>
      <c r="B68" s="144"/>
      <c r="C68" s="144"/>
      <c r="D68" s="144"/>
      <c r="E68" s="144"/>
      <c r="F68" s="144"/>
      <c r="G68" s="144"/>
      <c r="H68" s="144"/>
      <c r="I68" s="144"/>
      <c r="J68" s="144"/>
      <c r="K68" s="144"/>
      <c r="L68" s="144"/>
      <c r="M68" s="144"/>
      <c r="N68" s="144"/>
      <c r="O68" s="144"/>
      <c r="P68" s="144"/>
      <c r="Q68" s="144"/>
      <c r="R68" s="144"/>
      <c r="S68" s="144"/>
      <c r="T68" s="144"/>
      <c r="U68" s="144"/>
      <c r="V68" s="144"/>
      <c r="W68" s="144"/>
      <c r="X68" s="144"/>
      <c r="Y68" s="144"/>
      <c r="Z68" s="144"/>
      <c r="AA68" s="144"/>
      <c r="AB68" s="144"/>
      <c r="AC68" s="144"/>
      <c r="AD68" s="144"/>
      <c r="AE68" s="144"/>
      <c r="AF68" s="144"/>
      <c r="AG68" s="144"/>
      <c r="AH68" s="144"/>
      <c r="AI68" s="144"/>
      <c r="AJ68" s="144"/>
      <c r="AK68" s="144"/>
      <c r="AL68" s="144"/>
      <c r="AM68" s="144"/>
      <c r="AN68" s="144"/>
      <c r="AO68" s="144"/>
      <c r="AP68" s="144"/>
      <c r="AQ68" s="144"/>
      <c r="AR68" s="144"/>
      <c r="AS68" s="144"/>
      <c r="AT68" s="144"/>
      <c r="AU68" s="144"/>
      <c r="AV68" s="144"/>
      <c r="AW68" s="144"/>
      <c r="AX68" s="144"/>
      <c r="AY68" s="144"/>
      <c r="AZ68" s="144"/>
      <c r="BA68" s="144"/>
      <c r="BB68" s="144"/>
      <c r="BC68" s="144"/>
      <c r="BD68" s="144"/>
    </row>
  </sheetData>
  <mergeCells count="253">
    <mergeCell ref="A54:F54"/>
    <mergeCell ref="G54:K54"/>
    <mergeCell ref="L54:R54"/>
    <mergeCell ref="AU54:AW54"/>
    <mergeCell ref="AX54:AZ54"/>
    <mergeCell ref="BA54:BC54"/>
    <mergeCell ref="A55:R55"/>
    <mergeCell ref="AU55:AW55"/>
    <mergeCell ref="AX55:AZ55"/>
    <mergeCell ref="BA55:BC55"/>
    <mergeCell ref="A56:AT56"/>
    <mergeCell ref="AU56:BC56"/>
    <mergeCell ref="A65:BD65"/>
    <mergeCell ref="P58:Q58"/>
    <mergeCell ref="R58:S58"/>
    <mergeCell ref="V58:AB58"/>
    <mergeCell ref="AC58:AG58"/>
    <mergeCell ref="AH58:AL58"/>
    <mergeCell ref="P59:Q59"/>
    <mergeCell ref="R59:S59"/>
    <mergeCell ref="V59:AB59"/>
    <mergeCell ref="AC59:AF59"/>
    <mergeCell ref="AH59:AL59"/>
    <mergeCell ref="A58:D60"/>
    <mergeCell ref="E58:O58"/>
    <mergeCell ref="E59:O59"/>
    <mergeCell ref="E60:O60"/>
    <mergeCell ref="A66:BD66"/>
    <mergeCell ref="A67:BD67"/>
    <mergeCell ref="P60:Q60"/>
    <mergeCell ref="R60:S60"/>
    <mergeCell ref="V60:AB60"/>
    <mergeCell ref="AC60:AF60"/>
    <mergeCell ref="AH60:AK60"/>
    <mergeCell ref="A62:BD62"/>
    <mergeCell ref="A64:BD64"/>
    <mergeCell ref="A52:F52"/>
    <mergeCell ref="G52:K52"/>
    <mergeCell ref="L52:R52"/>
    <mergeCell ref="AU52:AW52"/>
    <mergeCell ref="AX52:AZ52"/>
    <mergeCell ref="BA52:BC52"/>
    <mergeCell ref="A53:F53"/>
    <mergeCell ref="G53:K53"/>
    <mergeCell ref="L53:R53"/>
    <mergeCell ref="AU53:AW53"/>
    <mergeCell ref="AX53:AZ53"/>
    <mergeCell ref="BA53:BC53"/>
    <mergeCell ref="A50:F50"/>
    <mergeCell ref="G50:K50"/>
    <mergeCell ref="L50:R50"/>
    <mergeCell ref="AU50:AW50"/>
    <mergeCell ref="AX50:AZ50"/>
    <mergeCell ref="BA50:BC50"/>
    <mergeCell ref="A51:F51"/>
    <mergeCell ref="G51:K51"/>
    <mergeCell ref="L51:R51"/>
    <mergeCell ref="AU51:AW51"/>
    <mergeCell ref="AX51:AZ51"/>
    <mergeCell ref="BA51:BC51"/>
    <mergeCell ref="A48:F48"/>
    <mergeCell ref="G48:K48"/>
    <mergeCell ref="L48:R48"/>
    <mergeCell ref="AU48:AW48"/>
    <mergeCell ref="AX48:AZ48"/>
    <mergeCell ref="BA48:BC48"/>
    <mergeCell ref="A49:F49"/>
    <mergeCell ref="G49:K49"/>
    <mergeCell ref="L49:R49"/>
    <mergeCell ref="AU49:AW49"/>
    <mergeCell ref="AX49:AZ49"/>
    <mergeCell ref="BA49:BC49"/>
    <mergeCell ref="AU47:AW47"/>
    <mergeCell ref="AX47:AZ47"/>
    <mergeCell ref="BA47:BC47"/>
    <mergeCell ref="AU45:AW45"/>
    <mergeCell ref="AX45:AZ45"/>
    <mergeCell ref="BA45:BC45"/>
    <mergeCell ref="AU46:AW46"/>
    <mergeCell ref="AX46:AZ46"/>
    <mergeCell ref="BA46:BC46"/>
    <mergeCell ref="A47:F47"/>
    <mergeCell ref="G47:K47"/>
    <mergeCell ref="L47:R47"/>
    <mergeCell ref="A46:F46"/>
    <mergeCell ref="G46:K46"/>
    <mergeCell ref="L46:R46"/>
    <mergeCell ref="A44:F44"/>
    <mergeCell ref="G44:K44"/>
    <mergeCell ref="L44:R44"/>
    <mergeCell ref="A45:F45"/>
    <mergeCell ref="G45:K45"/>
    <mergeCell ref="L45:R45"/>
    <mergeCell ref="A40:F42"/>
    <mergeCell ref="G40:K42"/>
    <mergeCell ref="L40:P42"/>
    <mergeCell ref="S40:Y40"/>
    <mergeCell ref="Z40:AF40"/>
    <mergeCell ref="Q41:R41"/>
    <mergeCell ref="Q42:R42"/>
    <mergeCell ref="AT39:BC39"/>
    <mergeCell ref="AU43:AW43"/>
    <mergeCell ref="AX43:AZ43"/>
    <mergeCell ref="BA43:BC43"/>
    <mergeCell ref="AN40:AT40"/>
    <mergeCell ref="AU40:AW42"/>
    <mergeCell ref="AX40:AZ42"/>
    <mergeCell ref="BA40:BC42"/>
    <mergeCell ref="AG40:AM40"/>
    <mergeCell ref="X39:Y39"/>
    <mergeCell ref="AA39:AB39"/>
    <mergeCell ref="AD39:AF39"/>
    <mergeCell ref="AG39:AI39"/>
    <mergeCell ref="AK39:AS39"/>
    <mergeCell ref="A43:F43"/>
    <mergeCell ref="G43:K43"/>
    <mergeCell ref="L43:R43"/>
    <mergeCell ref="A36:BC36"/>
    <mergeCell ref="A38:R38"/>
    <mergeCell ref="S38:AE38"/>
    <mergeCell ref="AF38:AM38"/>
    <mergeCell ref="AN38:BC38"/>
    <mergeCell ref="A39:K39"/>
    <mergeCell ref="L39:M39"/>
    <mergeCell ref="O39:P39"/>
    <mergeCell ref="R39:S39"/>
    <mergeCell ref="U39:V39"/>
    <mergeCell ref="AB26:AE26"/>
    <mergeCell ref="AG26:AJ26"/>
    <mergeCell ref="A30:BD30"/>
    <mergeCell ref="A31:BD31"/>
    <mergeCell ref="Q25:R25"/>
    <mergeCell ref="U25:AA25"/>
    <mergeCell ref="AB25:AE25"/>
    <mergeCell ref="AG25:AK25"/>
    <mergeCell ref="E24:N24"/>
    <mergeCell ref="O24:P24"/>
    <mergeCell ref="Q24:R24"/>
    <mergeCell ref="U24:AA24"/>
    <mergeCell ref="AB24:AF24"/>
    <mergeCell ref="A32:BD32"/>
    <mergeCell ref="A33:BD33"/>
    <mergeCell ref="A34:BD34"/>
    <mergeCell ref="A20:F20"/>
    <mergeCell ref="G20:K20"/>
    <mergeCell ref="L20:R20"/>
    <mergeCell ref="AU20:AW20"/>
    <mergeCell ref="AX20:AZ20"/>
    <mergeCell ref="BA20:BC20"/>
    <mergeCell ref="AG24:AK24"/>
    <mergeCell ref="A21:R21"/>
    <mergeCell ref="AU21:AW21"/>
    <mergeCell ref="AX21:AZ21"/>
    <mergeCell ref="BA21:BC21"/>
    <mergeCell ref="A22:AT22"/>
    <mergeCell ref="AU22:BC22"/>
    <mergeCell ref="A24:D26"/>
    <mergeCell ref="E25:N25"/>
    <mergeCell ref="O25:P25"/>
    <mergeCell ref="A28:BD28"/>
    <mergeCell ref="E26:N26"/>
    <mergeCell ref="O26:P26"/>
    <mergeCell ref="Q26:R26"/>
    <mergeCell ref="U26:AA26"/>
    <mergeCell ref="A18:F18"/>
    <mergeCell ref="G18:K18"/>
    <mergeCell ref="L18:R18"/>
    <mergeCell ref="AU18:AW18"/>
    <mergeCell ref="AX18:AZ18"/>
    <mergeCell ref="BA18:BC18"/>
    <mergeCell ref="A19:F19"/>
    <mergeCell ref="G19:K19"/>
    <mergeCell ref="L19:R19"/>
    <mergeCell ref="AU19:AW19"/>
    <mergeCell ref="AX19:AZ19"/>
    <mergeCell ref="BA19:BC19"/>
    <mergeCell ref="A16:F16"/>
    <mergeCell ref="G16:K16"/>
    <mergeCell ref="L16:R16"/>
    <mergeCell ref="AU16:AW16"/>
    <mergeCell ref="AX16:AZ16"/>
    <mergeCell ref="BA16:BC16"/>
    <mergeCell ref="A17:F17"/>
    <mergeCell ref="G17:K17"/>
    <mergeCell ref="L17:R17"/>
    <mergeCell ref="AU17:AW17"/>
    <mergeCell ref="AX17:AZ17"/>
    <mergeCell ref="BA17:BC17"/>
    <mergeCell ref="A14:F14"/>
    <mergeCell ref="G14:K14"/>
    <mergeCell ref="L14:R14"/>
    <mergeCell ref="AU14:AW14"/>
    <mergeCell ref="AX14:AZ14"/>
    <mergeCell ref="BA14:BC14"/>
    <mergeCell ref="A15:F15"/>
    <mergeCell ref="G15:K15"/>
    <mergeCell ref="L15:R15"/>
    <mergeCell ref="AU15:AW15"/>
    <mergeCell ref="AX15:AZ15"/>
    <mergeCell ref="BA15:BC15"/>
    <mergeCell ref="AU12:AW12"/>
    <mergeCell ref="AX12:AZ12"/>
    <mergeCell ref="BA12:BC12"/>
    <mergeCell ref="A13:F13"/>
    <mergeCell ref="G13:K13"/>
    <mergeCell ref="L13:R13"/>
    <mergeCell ref="AU13:AW13"/>
    <mergeCell ref="AX13:AZ13"/>
    <mergeCell ref="BA13:BC13"/>
    <mergeCell ref="A10:F10"/>
    <mergeCell ref="G10:K10"/>
    <mergeCell ref="L10:R10"/>
    <mergeCell ref="A11:F11"/>
    <mergeCell ref="G11:K11"/>
    <mergeCell ref="L11:R11"/>
    <mergeCell ref="A12:F12"/>
    <mergeCell ref="G12:K12"/>
    <mergeCell ref="L12:R12"/>
    <mergeCell ref="Z6:AF6"/>
    <mergeCell ref="AG6:AM6"/>
    <mergeCell ref="AN6:AT6"/>
    <mergeCell ref="AU6:AW8"/>
    <mergeCell ref="AX6:AZ8"/>
    <mergeCell ref="BA6:BC8"/>
    <mergeCell ref="Q7:R7"/>
    <mergeCell ref="Q8:R8"/>
    <mergeCell ref="A9:F9"/>
    <mergeCell ref="G9:K9"/>
    <mergeCell ref="L9:R9"/>
    <mergeCell ref="A68:BD68"/>
    <mergeCell ref="A2:BC2"/>
    <mergeCell ref="A4:R4"/>
    <mergeCell ref="S4:AE4"/>
    <mergeCell ref="AF4:AM4"/>
    <mergeCell ref="AN4:BC4"/>
    <mergeCell ref="A5:K5"/>
    <mergeCell ref="L5:M5"/>
    <mergeCell ref="O5:P5"/>
    <mergeCell ref="R5:S5"/>
    <mergeCell ref="U5:V5"/>
    <mergeCell ref="X5:Y5"/>
    <mergeCell ref="AA5:AB5"/>
    <mergeCell ref="AD5:AF5"/>
    <mergeCell ref="AG5:AI5"/>
    <mergeCell ref="AK5:AS5"/>
    <mergeCell ref="AT5:BC5"/>
    <mergeCell ref="AU11:AW11"/>
    <mergeCell ref="AX11:AZ11"/>
    <mergeCell ref="BA11:BC11"/>
    <mergeCell ref="A6:F8"/>
    <mergeCell ref="G6:K8"/>
    <mergeCell ref="L6:P8"/>
    <mergeCell ref="S6:Y6"/>
  </mergeCells>
  <phoneticPr fontId="3"/>
  <printOptions horizontalCentered="1"/>
  <pageMargins left="0.39370078740157483" right="0.39370078740157483" top="0.51181102362204722" bottom="0.19685039370078741" header="0.39370078740157483" footer="0.39370078740157483"/>
  <pageSetup paperSize="9" scale="89" orientation="landscape" r:id="rId1"/>
  <headerFooter alignWithMargins="0"/>
  <rowBreaks count="1" manualBreakCount="1">
    <brk id="34" max="56"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D68"/>
  <sheetViews>
    <sheetView showZeros="0" view="pageBreakPreview" zoomScale="90" zoomScaleNormal="100" zoomScaleSheetLayoutView="90" workbookViewId="0">
      <selection activeCell="O27" sqref="O27"/>
    </sheetView>
  </sheetViews>
  <sheetFormatPr defaultColWidth="9" defaultRowHeight="21" customHeight="1" x14ac:dyDescent="0.2"/>
  <cols>
    <col min="1" max="4" width="2.6328125" style="2" customWidth="1"/>
    <col min="5" max="18" width="2.6328125" style="1" customWidth="1"/>
    <col min="19" max="46" width="2.90625" style="1" customWidth="1"/>
    <col min="47" max="70" width="2.6328125" style="1" customWidth="1"/>
    <col min="71" max="16384" width="9" style="1"/>
  </cols>
  <sheetData>
    <row r="1" spans="1:55" ht="21" customHeight="1" x14ac:dyDescent="0.2">
      <c r="A1" s="1" t="s">
        <v>138</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row>
    <row r="2" spans="1:55" ht="21" customHeight="1" x14ac:dyDescent="0.2">
      <c r="A2" s="243" t="s">
        <v>74</v>
      </c>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c r="AK2" s="243"/>
      <c r="AL2" s="243"/>
      <c r="AM2" s="243"/>
      <c r="AN2" s="243"/>
      <c r="AO2" s="243"/>
      <c r="AP2" s="243"/>
      <c r="AQ2" s="243"/>
      <c r="AR2" s="243"/>
      <c r="AS2" s="243"/>
      <c r="AT2" s="243"/>
      <c r="AU2" s="243"/>
      <c r="AV2" s="243"/>
      <c r="AW2" s="243"/>
      <c r="AX2" s="243"/>
      <c r="AY2" s="243"/>
      <c r="AZ2" s="243"/>
      <c r="BA2" s="243"/>
      <c r="BB2" s="243"/>
      <c r="BC2" s="243"/>
    </row>
    <row r="3" spans="1:55" s="4" customFormat="1" ht="5.25" customHeight="1" thickBot="1" x14ac:dyDescent="0.25"/>
    <row r="4" spans="1:55" s="4" customFormat="1" ht="21" customHeight="1" thickBot="1" x14ac:dyDescent="0.25">
      <c r="A4" s="244" t="s">
        <v>57</v>
      </c>
      <c r="B4" s="245"/>
      <c r="C4" s="245"/>
      <c r="D4" s="245"/>
      <c r="E4" s="245"/>
      <c r="F4" s="245"/>
      <c r="G4" s="245"/>
      <c r="H4" s="245"/>
      <c r="I4" s="245"/>
      <c r="J4" s="245"/>
      <c r="K4" s="245"/>
      <c r="L4" s="245"/>
      <c r="M4" s="245"/>
      <c r="N4" s="245"/>
      <c r="O4" s="245"/>
      <c r="P4" s="245"/>
      <c r="Q4" s="245"/>
      <c r="R4" s="245"/>
      <c r="S4" s="245" t="s">
        <v>73</v>
      </c>
      <c r="T4" s="245"/>
      <c r="U4" s="245"/>
      <c r="V4" s="245"/>
      <c r="W4" s="245"/>
      <c r="X4" s="245"/>
      <c r="Y4" s="245"/>
      <c r="Z4" s="245"/>
      <c r="AA4" s="245"/>
      <c r="AB4" s="245"/>
      <c r="AC4" s="245"/>
      <c r="AD4" s="245"/>
      <c r="AE4" s="226"/>
      <c r="AF4" s="244" t="s">
        <v>55</v>
      </c>
      <c r="AG4" s="245"/>
      <c r="AH4" s="245"/>
      <c r="AI4" s="245"/>
      <c r="AJ4" s="245"/>
      <c r="AK4" s="247"/>
      <c r="AL4" s="247"/>
      <c r="AM4" s="247"/>
      <c r="AN4" s="245"/>
      <c r="AO4" s="245"/>
      <c r="AP4" s="245"/>
      <c r="AQ4" s="245"/>
      <c r="AR4" s="245"/>
      <c r="AS4" s="245"/>
      <c r="AT4" s="245"/>
      <c r="AU4" s="245"/>
      <c r="AV4" s="245"/>
      <c r="AW4" s="245"/>
      <c r="AX4" s="245"/>
      <c r="AY4" s="245"/>
      <c r="AZ4" s="245"/>
      <c r="BA4" s="245"/>
      <c r="BB4" s="245"/>
      <c r="BC4" s="248"/>
    </row>
    <row r="5" spans="1:55" s="4" customFormat="1" ht="21" customHeight="1" thickBot="1" x14ac:dyDescent="0.25">
      <c r="A5" s="163" t="s">
        <v>53</v>
      </c>
      <c r="B5" s="164"/>
      <c r="C5" s="164"/>
      <c r="D5" s="164"/>
      <c r="E5" s="164"/>
      <c r="F5" s="164"/>
      <c r="G5" s="164"/>
      <c r="H5" s="164"/>
      <c r="I5" s="164"/>
      <c r="J5" s="164"/>
      <c r="K5" s="257"/>
      <c r="L5" s="252"/>
      <c r="M5" s="164"/>
      <c r="N5" s="35" t="s">
        <v>52</v>
      </c>
      <c r="O5" s="253"/>
      <c r="P5" s="253"/>
      <c r="Q5" s="38" t="s">
        <v>3</v>
      </c>
      <c r="R5" s="253"/>
      <c r="S5" s="253"/>
      <c r="T5" s="37" t="s">
        <v>52</v>
      </c>
      <c r="U5" s="253"/>
      <c r="V5" s="253"/>
      <c r="W5" s="36" t="s">
        <v>3</v>
      </c>
      <c r="X5" s="164"/>
      <c r="Y5" s="164"/>
      <c r="Z5" s="35" t="s">
        <v>52</v>
      </c>
      <c r="AA5" s="164"/>
      <c r="AB5" s="164"/>
      <c r="AC5" s="36" t="s">
        <v>3</v>
      </c>
      <c r="AD5" s="254" t="s">
        <v>51</v>
      </c>
      <c r="AE5" s="255"/>
      <c r="AF5" s="255"/>
      <c r="AG5" s="256">
        <f>ROUNDUP((O5+U5+AA5)/3,1)</f>
        <v>0</v>
      </c>
      <c r="AH5" s="256"/>
      <c r="AI5" s="256"/>
      <c r="AJ5" s="34" t="s">
        <v>3</v>
      </c>
      <c r="AK5" s="164" t="s">
        <v>50</v>
      </c>
      <c r="AL5" s="164"/>
      <c r="AM5" s="164"/>
      <c r="AN5" s="164"/>
      <c r="AO5" s="164"/>
      <c r="AP5" s="164"/>
      <c r="AQ5" s="164"/>
      <c r="AR5" s="164"/>
      <c r="AS5" s="257"/>
      <c r="AT5" s="252"/>
      <c r="AU5" s="164"/>
      <c r="AV5" s="164"/>
      <c r="AW5" s="164"/>
      <c r="AX5" s="164"/>
      <c r="AY5" s="164"/>
      <c r="AZ5" s="164"/>
      <c r="BA5" s="164"/>
      <c r="BB5" s="164"/>
      <c r="BC5" s="167"/>
    </row>
    <row r="6" spans="1:55" s="4" customFormat="1" ht="21" customHeight="1" thickBot="1" x14ac:dyDescent="0.25">
      <c r="A6" s="192" t="s">
        <v>49</v>
      </c>
      <c r="B6" s="193"/>
      <c r="C6" s="193"/>
      <c r="D6" s="193"/>
      <c r="E6" s="193"/>
      <c r="F6" s="193"/>
      <c r="G6" s="285" t="s">
        <v>48</v>
      </c>
      <c r="H6" s="285"/>
      <c r="I6" s="285"/>
      <c r="J6" s="285"/>
      <c r="K6" s="285"/>
      <c r="L6" s="174" t="s">
        <v>47</v>
      </c>
      <c r="M6" s="175"/>
      <c r="N6" s="175"/>
      <c r="O6" s="175"/>
      <c r="P6" s="175"/>
      <c r="Q6" s="49"/>
      <c r="R6" s="48"/>
      <c r="S6" s="192" t="s">
        <v>46</v>
      </c>
      <c r="T6" s="193"/>
      <c r="U6" s="193"/>
      <c r="V6" s="193"/>
      <c r="W6" s="193"/>
      <c r="X6" s="193"/>
      <c r="Y6" s="286"/>
      <c r="Z6" s="192" t="s">
        <v>45</v>
      </c>
      <c r="AA6" s="193"/>
      <c r="AB6" s="193"/>
      <c r="AC6" s="193"/>
      <c r="AD6" s="193"/>
      <c r="AE6" s="193"/>
      <c r="AF6" s="286"/>
      <c r="AG6" s="192" t="s">
        <v>44</v>
      </c>
      <c r="AH6" s="193"/>
      <c r="AI6" s="193"/>
      <c r="AJ6" s="193"/>
      <c r="AK6" s="220"/>
      <c r="AL6" s="220"/>
      <c r="AM6" s="228"/>
      <c r="AN6" s="212" t="s">
        <v>43</v>
      </c>
      <c r="AO6" s="220"/>
      <c r="AP6" s="220"/>
      <c r="AQ6" s="220"/>
      <c r="AR6" s="220"/>
      <c r="AS6" s="220"/>
      <c r="AT6" s="228"/>
      <c r="AU6" s="229" t="s">
        <v>42</v>
      </c>
      <c r="AV6" s="224"/>
      <c r="AW6" s="224"/>
      <c r="AX6" s="224" t="s">
        <v>41</v>
      </c>
      <c r="AY6" s="224"/>
      <c r="AZ6" s="224"/>
      <c r="BA6" s="224" t="s">
        <v>40</v>
      </c>
      <c r="BB6" s="224"/>
      <c r="BC6" s="231"/>
    </row>
    <row r="7" spans="1:55" s="4" customFormat="1" ht="21" customHeight="1" x14ac:dyDescent="0.2">
      <c r="A7" s="190"/>
      <c r="B7" s="149"/>
      <c r="C7" s="149"/>
      <c r="D7" s="149"/>
      <c r="E7" s="149"/>
      <c r="F7" s="149"/>
      <c r="G7" s="225"/>
      <c r="H7" s="225"/>
      <c r="I7" s="225"/>
      <c r="J7" s="225"/>
      <c r="K7" s="225"/>
      <c r="L7" s="174"/>
      <c r="M7" s="175"/>
      <c r="N7" s="175"/>
      <c r="O7" s="175"/>
      <c r="P7" s="175"/>
      <c r="Q7" s="223" t="s">
        <v>39</v>
      </c>
      <c r="R7" s="220"/>
      <c r="S7" s="29">
        <v>1</v>
      </c>
      <c r="T7" s="28">
        <v>2</v>
      </c>
      <c r="U7" s="28">
        <v>3</v>
      </c>
      <c r="V7" s="28">
        <v>4</v>
      </c>
      <c r="W7" s="28">
        <v>5</v>
      </c>
      <c r="X7" s="28">
        <v>6</v>
      </c>
      <c r="Y7" s="32">
        <v>7</v>
      </c>
      <c r="Z7" s="30">
        <v>8</v>
      </c>
      <c r="AA7" s="28">
        <v>9</v>
      </c>
      <c r="AB7" s="28">
        <v>10</v>
      </c>
      <c r="AC7" s="28">
        <v>11</v>
      </c>
      <c r="AD7" s="28">
        <v>12</v>
      </c>
      <c r="AE7" s="28">
        <v>13</v>
      </c>
      <c r="AF7" s="32">
        <v>14</v>
      </c>
      <c r="AG7" s="30">
        <v>15</v>
      </c>
      <c r="AH7" s="28">
        <v>16</v>
      </c>
      <c r="AI7" s="28">
        <v>17</v>
      </c>
      <c r="AJ7" s="28">
        <v>18</v>
      </c>
      <c r="AK7" s="28">
        <v>19</v>
      </c>
      <c r="AL7" s="28">
        <v>20</v>
      </c>
      <c r="AM7" s="32">
        <v>21</v>
      </c>
      <c r="AN7" s="29">
        <v>22</v>
      </c>
      <c r="AO7" s="28">
        <v>23</v>
      </c>
      <c r="AP7" s="28">
        <v>24</v>
      </c>
      <c r="AQ7" s="28">
        <v>25</v>
      </c>
      <c r="AR7" s="28">
        <v>26</v>
      </c>
      <c r="AS7" s="28">
        <v>27</v>
      </c>
      <c r="AT7" s="32">
        <v>28</v>
      </c>
      <c r="AU7" s="230"/>
      <c r="AV7" s="225"/>
      <c r="AW7" s="225"/>
      <c r="AX7" s="225"/>
      <c r="AY7" s="225"/>
      <c r="AZ7" s="225"/>
      <c r="BA7" s="225"/>
      <c r="BB7" s="225"/>
      <c r="BC7" s="232"/>
    </row>
    <row r="8" spans="1:55" s="4" customFormat="1" ht="21" customHeight="1" thickBot="1" x14ac:dyDescent="0.25">
      <c r="A8" s="190"/>
      <c r="B8" s="149"/>
      <c r="C8" s="149"/>
      <c r="D8" s="149"/>
      <c r="E8" s="149"/>
      <c r="F8" s="149"/>
      <c r="G8" s="225"/>
      <c r="H8" s="225"/>
      <c r="I8" s="225"/>
      <c r="J8" s="225"/>
      <c r="K8" s="225"/>
      <c r="L8" s="177"/>
      <c r="M8" s="178"/>
      <c r="N8" s="178"/>
      <c r="O8" s="178"/>
      <c r="P8" s="178"/>
      <c r="Q8" s="233" t="s">
        <v>38</v>
      </c>
      <c r="R8" s="234"/>
      <c r="S8" s="29"/>
      <c r="T8" s="28"/>
      <c r="U8" s="28"/>
      <c r="V8" s="28"/>
      <c r="W8" s="28"/>
      <c r="X8" s="28"/>
      <c r="Y8" s="32"/>
      <c r="Z8" s="30"/>
      <c r="AA8" s="28"/>
      <c r="AB8" s="28"/>
      <c r="AC8" s="28"/>
      <c r="AD8" s="28"/>
      <c r="AE8" s="28"/>
      <c r="AF8" s="32"/>
      <c r="AG8" s="30"/>
      <c r="AH8" s="28"/>
      <c r="AI8" s="28"/>
      <c r="AJ8" s="28"/>
      <c r="AK8" s="28"/>
      <c r="AL8" s="28"/>
      <c r="AM8" s="32"/>
      <c r="AN8" s="29"/>
      <c r="AO8" s="28"/>
      <c r="AP8" s="28"/>
      <c r="AQ8" s="28"/>
      <c r="AR8" s="28"/>
      <c r="AS8" s="28"/>
      <c r="AT8" s="32"/>
      <c r="AU8" s="230"/>
      <c r="AV8" s="225"/>
      <c r="AW8" s="225"/>
      <c r="AX8" s="225"/>
      <c r="AY8" s="225"/>
      <c r="AZ8" s="225"/>
      <c r="BA8" s="225"/>
      <c r="BB8" s="225"/>
      <c r="BC8" s="232"/>
    </row>
    <row r="9" spans="1:55" s="4" customFormat="1" ht="21" customHeight="1" thickBot="1" x14ac:dyDescent="0.25">
      <c r="A9" s="235" t="s">
        <v>30</v>
      </c>
      <c r="B9" s="236"/>
      <c r="C9" s="236"/>
      <c r="D9" s="236"/>
      <c r="E9" s="236"/>
      <c r="F9" s="237"/>
      <c r="G9" s="292"/>
      <c r="H9" s="292"/>
      <c r="I9" s="292"/>
      <c r="J9" s="292"/>
      <c r="K9" s="292"/>
      <c r="L9" s="234"/>
      <c r="M9" s="234"/>
      <c r="N9" s="234"/>
      <c r="O9" s="234"/>
      <c r="P9" s="234"/>
      <c r="Q9" s="238"/>
      <c r="R9" s="239"/>
      <c r="S9" s="25"/>
      <c r="T9" s="24"/>
      <c r="U9" s="24"/>
      <c r="V9" s="24"/>
      <c r="W9" s="24"/>
      <c r="X9" s="23"/>
      <c r="Y9" s="22"/>
      <c r="Z9" s="25"/>
      <c r="AA9" s="24"/>
      <c r="AB9" s="24"/>
      <c r="AC9" s="24"/>
      <c r="AD9" s="24"/>
      <c r="AE9" s="23"/>
      <c r="AF9" s="22"/>
      <c r="AG9" s="25"/>
      <c r="AH9" s="24"/>
      <c r="AI9" s="24"/>
      <c r="AJ9" s="24"/>
      <c r="AK9" s="24"/>
      <c r="AL9" s="23"/>
      <c r="AM9" s="22"/>
      <c r="AN9" s="47"/>
      <c r="AO9" s="24"/>
      <c r="AP9" s="24"/>
      <c r="AQ9" s="24"/>
      <c r="AR9" s="24"/>
      <c r="AS9" s="23"/>
      <c r="AT9" s="22"/>
      <c r="AU9" s="44"/>
      <c r="AV9" s="44"/>
      <c r="AW9" s="46"/>
      <c r="AX9" s="45"/>
      <c r="AY9" s="44"/>
      <c r="AZ9" s="46"/>
      <c r="BA9" s="45"/>
      <c r="BB9" s="44"/>
      <c r="BC9" s="43"/>
    </row>
    <row r="10" spans="1:55" s="4" customFormat="1" ht="12" customHeight="1" thickBot="1" x14ac:dyDescent="0.25">
      <c r="A10" s="165"/>
      <c r="B10" s="165"/>
      <c r="C10" s="165"/>
      <c r="D10" s="165"/>
      <c r="E10" s="165"/>
      <c r="F10" s="165"/>
      <c r="G10" s="222"/>
      <c r="H10" s="222"/>
      <c r="I10" s="222"/>
      <c r="J10" s="222"/>
      <c r="K10" s="222"/>
      <c r="L10" s="165"/>
      <c r="M10" s="165"/>
      <c r="N10" s="165"/>
      <c r="O10" s="165"/>
      <c r="P10" s="165"/>
      <c r="Q10" s="165"/>
      <c r="R10" s="165"/>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0"/>
      <c r="AV10" s="20"/>
      <c r="AW10" s="20"/>
      <c r="AX10" s="20"/>
      <c r="AY10" s="20"/>
      <c r="AZ10" s="20"/>
      <c r="BA10" s="20"/>
      <c r="BB10" s="20"/>
      <c r="BC10" s="20"/>
    </row>
    <row r="11" spans="1:55" s="4" customFormat="1" ht="21" customHeight="1" x14ac:dyDescent="0.2">
      <c r="A11" s="216" t="s">
        <v>28</v>
      </c>
      <c r="B11" s="217"/>
      <c r="C11" s="217"/>
      <c r="D11" s="217"/>
      <c r="E11" s="217"/>
      <c r="F11" s="218"/>
      <c r="G11" s="219"/>
      <c r="H11" s="219"/>
      <c r="I11" s="219"/>
      <c r="J11" s="219"/>
      <c r="K11" s="219"/>
      <c r="L11" s="220"/>
      <c r="M11" s="220"/>
      <c r="N11" s="220"/>
      <c r="O11" s="220"/>
      <c r="P11" s="220"/>
      <c r="Q11" s="220"/>
      <c r="R11" s="221"/>
      <c r="S11" s="19"/>
      <c r="T11" s="18"/>
      <c r="U11" s="18"/>
      <c r="V11" s="18"/>
      <c r="W11" s="18"/>
      <c r="X11" s="18"/>
      <c r="Y11" s="17"/>
      <c r="Z11" s="19"/>
      <c r="AA11" s="18"/>
      <c r="AB11" s="18"/>
      <c r="AC11" s="18"/>
      <c r="AD11" s="18"/>
      <c r="AE11" s="18"/>
      <c r="AF11" s="17"/>
      <c r="AG11" s="19"/>
      <c r="AH11" s="18"/>
      <c r="AI11" s="18"/>
      <c r="AJ11" s="18"/>
      <c r="AK11" s="18"/>
      <c r="AL11" s="18"/>
      <c r="AM11" s="17"/>
      <c r="AN11" s="19"/>
      <c r="AO11" s="18"/>
      <c r="AP11" s="18"/>
      <c r="AQ11" s="18"/>
      <c r="AR11" s="18"/>
      <c r="AS11" s="18"/>
      <c r="AT11" s="17"/>
      <c r="AU11" s="287">
        <f t="shared" ref="AU11:AU20" si="0">SUM(S11:AT11)</f>
        <v>0</v>
      </c>
      <c r="AV11" s="287"/>
      <c r="AW11" s="288"/>
      <c r="AX11" s="289">
        <f>ROUNDDOWN(AU11/4,1)</f>
        <v>0</v>
      </c>
      <c r="AY11" s="290"/>
      <c r="AZ11" s="291"/>
      <c r="BA11" s="194"/>
      <c r="BB11" s="195"/>
      <c r="BC11" s="196"/>
    </row>
    <row r="12" spans="1:55" s="4" customFormat="1" ht="21" customHeight="1" x14ac:dyDescent="0.2">
      <c r="A12" s="216" t="s">
        <v>28</v>
      </c>
      <c r="B12" s="217"/>
      <c r="C12" s="217"/>
      <c r="D12" s="217"/>
      <c r="E12" s="217"/>
      <c r="F12" s="218"/>
      <c r="G12" s="191"/>
      <c r="H12" s="191"/>
      <c r="I12" s="191"/>
      <c r="J12" s="191"/>
      <c r="K12" s="191"/>
      <c r="L12" s="149"/>
      <c r="M12" s="149"/>
      <c r="N12" s="149"/>
      <c r="O12" s="149"/>
      <c r="P12" s="149"/>
      <c r="Q12" s="149"/>
      <c r="R12" s="150"/>
      <c r="S12" s="15"/>
      <c r="T12" s="16"/>
      <c r="U12" s="16"/>
      <c r="V12" s="16"/>
      <c r="W12" s="16"/>
      <c r="X12" s="13"/>
      <c r="Y12" s="12"/>
      <c r="Z12" s="15"/>
      <c r="AA12" s="13"/>
      <c r="AB12" s="13"/>
      <c r="AC12" s="13"/>
      <c r="AD12" s="13"/>
      <c r="AE12" s="13"/>
      <c r="AF12" s="12"/>
      <c r="AG12" s="15"/>
      <c r="AH12" s="13"/>
      <c r="AI12" s="13"/>
      <c r="AJ12" s="13"/>
      <c r="AK12" s="13"/>
      <c r="AL12" s="13"/>
      <c r="AM12" s="12"/>
      <c r="AN12" s="14"/>
      <c r="AO12" s="13"/>
      <c r="AP12" s="13"/>
      <c r="AQ12" s="13"/>
      <c r="AR12" s="13"/>
      <c r="AS12" s="13"/>
      <c r="AT12" s="12"/>
      <c r="AU12" s="274">
        <f t="shared" si="0"/>
        <v>0</v>
      </c>
      <c r="AV12" s="274"/>
      <c r="AW12" s="275"/>
      <c r="AX12" s="282">
        <f t="shared" ref="AX12:AX20" si="1">ROUND(AU12/4,1)</f>
        <v>0</v>
      </c>
      <c r="AY12" s="283"/>
      <c r="AZ12" s="284"/>
      <c r="BA12" s="187"/>
      <c r="BB12" s="188"/>
      <c r="BC12" s="189"/>
    </row>
    <row r="13" spans="1:55" s="4" customFormat="1" ht="21" customHeight="1" x14ac:dyDescent="0.2">
      <c r="A13" s="192"/>
      <c r="B13" s="193"/>
      <c r="C13" s="193"/>
      <c r="D13" s="193"/>
      <c r="E13" s="193"/>
      <c r="F13" s="193"/>
      <c r="G13" s="191"/>
      <c r="H13" s="191"/>
      <c r="I13" s="191"/>
      <c r="J13" s="191"/>
      <c r="K13" s="191"/>
      <c r="L13" s="149"/>
      <c r="M13" s="149"/>
      <c r="N13" s="149"/>
      <c r="O13" s="149"/>
      <c r="P13" s="149"/>
      <c r="Q13" s="149"/>
      <c r="R13" s="150"/>
      <c r="S13" s="15"/>
      <c r="T13" s="16"/>
      <c r="U13" s="16"/>
      <c r="V13" s="16"/>
      <c r="W13" s="16"/>
      <c r="X13" s="13"/>
      <c r="Y13" s="12"/>
      <c r="Z13" s="15"/>
      <c r="AA13" s="13"/>
      <c r="AB13" s="13"/>
      <c r="AC13" s="13"/>
      <c r="AD13" s="13"/>
      <c r="AE13" s="13"/>
      <c r="AF13" s="12"/>
      <c r="AG13" s="15"/>
      <c r="AH13" s="13"/>
      <c r="AI13" s="13"/>
      <c r="AJ13" s="13"/>
      <c r="AK13" s="13"/>
      <c r="AL13" s="13"/>
      <c r="AM13" s="12"/>
      <c r="AN13" s="14"/>
      <c r="AO13" s="13"/>
      <c r="AP13" s="13"/>
      <c r="AQ13" s="13"/>
      <c r="AR13" s="13"/>
      <c r="AS13" s="13"/>
      <c r="AT13" s="12"/>
      <c r="AU13" s="274">
        <f t="shared" si="0"/>
        <v>0</v>
      </c>
      <c r="AV13" s="274"/>
      <c r="AW13" s="275"/>
      <c r="AX13" s="282">
        <f t="shared" si="1"/>
        <v>0</v>
      </c>
      <c r="AY13" s="283"/>
      <c r="AZ13" s="284"/>
      <c r="BA13" s="187"/>
      <c r="BB13" s="188"/>
      <c r="BC13" s="189"/>
    </row>
    <row r="14" spans="1:55" s="4" customFormat="1" ht="21" customHeight="1" x14ac:dyDescent="0.2">
      <c r="A14" s="190"/>
      <c r="B14" s="149"/>
      <c r="C14" s="149"/>
      <c r="D14" s="149"/>
      <c r="E14" s="149"/>
      <c r="F14" s="149"/>
      <c r="G14" s="191"/>
      <c r="H14" s="191"/>
      <c r="I14" s="191"/>
      <c r="J14" s="191"/>
      <c r="K14" s="191"/>
      <c r="L14" s="149"/>
      <c r="M14" s="149"/>
      <c r="N14" s="149"/>
      <c r="O14" s="149"/>
      <c r="P14" s="149"/>
      <c r="Q14" s="149"/>
      <c r="R14" s="150"/>
      <c r="S14" s="15"/>
      <c r="T14" s="16"/>
      <c r="U14" s="16"/>
      <c r="V14" s="16"/>
      <c r="W14" s="16"/>
      <c r="X14" s="13"/>
      <c r="Y14" s="12"/>
      <c r="Z14" s="15"/>
      <c r="AA14" s="13"/>
      <c r="AB14" s="13"/>
      <c r="AC14" s="13"/>
      <c r="AD14" s="13"/>
      <c r="AE14" s="13"/>
      <c r="AF14" s="12"/>
      <c r="AG14" s="15"/>
      <c r="AH14" s="13"/>
      <c r="AI14" s="13"/>
      <c r="AJ14" s="13"/>
      <c r="AK14" s="13"/>
      <c r="AL14" s="13"/>
      <c r="AM14" s="12"/>
      <c r="AN14" s="14"/>
      <c r="AO14" s="13"/>
      <c r="AP14" s="13"/>
      <c r="AQ14" s="13"/>
      <c r="AR14" s="13"/>
      <c r="AS14" s="13"/>
      <c r="AT14" s="12"/>
      <c r="AU14" s="274">
        <f t="shared" si="0"/>
        <v>0</v>
      </c>
      <c r="AV14" s="274"/>
      <c r="AW14" s="275"/>
      <c r="AX14" s="282">
        <f t="shared" si="1"/>
        <v>0</v>
      </c>
      <c r="AY14" s="283"/>
      <c r="AZ14" s="284"/>
      <c r="BA14" s="187"/>
      <c r="BB14" s="188"/>
      <c r="BC14" s="189"/>
    </row>
    <row r="15" spans="1:55" s="4" customFormat="1" ht="21" customHeight="1" x14ac:dyDescent="0.2">
      <c r="A15" s="190"/>
      <c r="B15" s="149"/>
      <c r="C15" s="149"/>
      <c r="D15" s="149"/>
      <c r="E15" s="149"/>
      <c r="F15" s="149"/>
      <c r="G15" s="191"/>
      <c r="H15" s="191"/>
      <c r="I15" s="191"/>
      <c r="J15" s="191"/>
      <c r="K15" s="191"/>
      <c r="L15" s="149"/>
      <c r="M15" s="149"/>
      <c r="N15" s="149"/>
      <c r="O15" s="149"/>
      <c r="P15" s="149"/>
      <c r="Q15" s="149"/>
      <c r="R15" s="150"/>
      <c r="S15" s="15"/>
      <c r="T15" s="16"/>
      <c r="U15" s="16"/>
      <c r="V15" s="16"/>
      <c r="W15" s="16"/>
      <c r="X15" s="13"/>
      <c r="Y15" s="12"/>
      <c r="Z15" s="15"/>
      <c r="AA15" s="13"/>
      <c r="AB15" s="13"/>
      <c r="AC15" s="13"/>
      <c r="AD15" s="13"/>
      <c r="AE15" s="13"/>
      <c r="AF15" s="12"/>
      <c r="AG15" s="15"/>
      <c r="AH15" s="13"/>
      <c r="AI15" s="13"/>
      <c r="AJ15" s="13"/>
      <c r="AK15" s="13"/>
      <c r="AL15" s="13"/>
      <c r="AM15" s="12"/>
      <c r="AN15" s="14"/>
      <c r="AO15" s="13"/>
      <c r="AP15" s="13"/>
      <c r="AQ15" s="13"/>
      <c r="AR15" s="13"/>
      <c r="AS15" s="13"/>
      <c r="AT15" s="12"/>
      <c r="AU15" s="274">
        <f t="shared" si="0"/>
        <v>0</v>
      </c>
      <c r="AV15" s="274"/>
      <c r="AW15" s="275"/>
      <c r="AX15" s="282">
        <f t="shared" si="1"/>
        <v>0</v>
      </c>
      <c r="AY15" s="283"/>
      <c r="AZ15" s="284"/>
      <c r="BA15" s="187"/>
      <c r="BB15" s="188"/>
      <c r="BC15" s="189"/>
    </row>
    <row r="16" spans="1:55" s="4" customFormat="1" ht="21" customHeight="1" x14ac:dyDescent="0.2">
      <c r="A16" s="190"/>
      <c r="B16" s="149"/>
      <c r="C16" s="149"/>
      <c r="D16" s="149"/>
      <c r="E16" s="149"/>
      <c r="F16" s="149"/>
      <c r="G16" s="191"/>
      <c r="H16" s="191"/>
      <c r="I16" s="191"/>
      <c r="J16" s="191"/>
      <c r="K16" s="191"/>
      <c r="L16" s="149"/>
      <c r="M16" s="149"/>
      <c r="N16" s="149"/>
      <c r="O16" s="149"/>
      <c r="P16" s="149"/>
      <c r="Q16" s="149"/>
      <c r="R16" s="150"/>
      <c r="S16" s="15"/>
      <c r="T16" s="16"/>
      <c r="U16" s="16"/>
      <c r="V16" s="16"/>
      <c r="W16" s="16"/>
      <c r="X16" s="13"/>
      <c r="Y16" s="12"/>
      <c r="Z16" s="15"/>
      <c r="AA16" s="13"/>
      <c r="AB16" s="13"/>
      <c r="AC16" s="13"/>
      <c r="AD16" s="13"/>
      <c r="AE16" s="13"/>
      <c r="AF16" s="12"/>
      <c r="AG16" s="15"/>
      <c r="AH16" s="13"/>
      <c r="AI16" s="13"/>
      <c r="AJ16" s="13"/>
      <c r="AK16" s="13"/>
      <c r="AL16" s="13"/>
      <c r="AM16" s="12"/>
      <c r="AN16" s="14"/>
      <c r="AO16" s="13"/>
      <c r="AP16" s="13"/>
      <c r="AQ16" s="13"/>
      <c r="AR16" s="13"/>
      <c r="AS16" s="13"/>
      <c r="AT16" s="12"/>
      <c r="AU16" s="274">
        <f t="shared" si="0"/>
        <v>0</v>
      </c>
      <c r="AV16" s="274"/>
      <c r="AW16" s="275"/>
      <c r="AX16" s="282">
        <f t="shared" si="1"/>
        <v>0</v>
      </c>
      <c r="AY16" s="283"/>
      <c r="AZ16" s="284"/>
      <c r="BA16" s="187"/>
      <c r="BB16" s="188"/>
      <c r="BC16" s="189"/>
    </row>
    <row r="17" spans="1:56" s="4" customFormat="1" ht="21" customHeight="1" x14ac:dyDescent="0.2">
      <c r="A17" s="190"/>
      <c r="B17" s="149"/>
      <c r="C17" s="149"/>
      <c r="D17" s="149"/>
      <c r="E17" s="149"/>
      <c r="F17" s="149"/>
      <c r="G17" s="191"/>
      <c r="H17" s="191"/>
      <c r="I17" s="191"/>
      <c r="J17" s="191"/>
      <c r="K17" s="191"/>
      <c r="L17" s="149"/>
      <c r="M17" s="149"/>
      <c r="N17" s="149"/>
      <c r="O17" s="149"/>
      <c r="P17" s="149"/>
      <c r="Q17" s="149"/>
      <c r="R17" s="150"/>
      <c r="S17" s="15"/>
      <c r="T17" s="13"/>
      <c r="U17" s="13"/>
      <c r="V17" s="13"/>
      <c r="W17" s="13"/>
      <c r="X17" s="13"/>
      <c r="Y17" s="12"/>
      <c r="Z17" s="15"/>
      <c r="AA17" s="13"/>
      <c r="AB17" s="13"/>
      <c r="AC17" s="13"/>
      <c r="AD17" s="13"/>
      <c r="AE17" s="13"/>
      <c r="AF17" s="12"/>
      <c r="AG17" s="15"/>
      <c r="AH17" s="13"/>
      <c r="AI17" s="13"/>
      <c r="AJ17" s="13"/>
      <c r="AK17" s="13"/>
      <c r="AL17" s="13"/>
      <c r="AM17" s="12"/>
      <c r="AN17" s="14"/>
      <c r="AO17" s="13"/>
      <c r="AP17" s="13"/>
      <c r="AQ17" s="13"/>
      <c r="AR17" s="13"/>
      <c r="AS17" s="13"/>
      <c r="AT17" s="12"/>
      <c r="AU17" s="274">
        <f t="shared" si="0"/>
        <v>0</v>
      </c>
      <c r="AV17" s="274"/>
      <c r="AW17" s="275"/>
      <c r="AX17" s="282">
        <f t="shared" si="1"/>
        <v>0</v>
      </c>
      <c r="AY17" s="283"/>
      <c r="AZ17" s="284"/>
      <c r="BA17" s="187"/>
      <c r="BB17" s="188"/>
      <c r="BC17" s="189"/>
    </row>
    <row r="18" spans="1:56" s="4" customFormat="1" ht="21" customHeight="1" x14ac:dyDescent="0.2">
      <c r="A18" s="190"/>
      <c r="B18" s="149"/>
      <c r="C18" s="149"/>
      <c r="D18" s="149"/>
      <c r="E18" s="149"/>
      <c r="F18" s="149"/>
      <c r="G18" s="191"/>
      <c r="H18" s="191"/>
      <c r="I18" s="191"/>
      <c r="J18" s="191"/>
      <c r="K18" s="191"/>
      <c r="L18" s="149"/>
      <c r="M18" s="149"/>
      <c r="N18" s="149"/>
      <c r="O18" s="149"/>
      <c r="P18" s="149"/>
      <c r="Q18" s="149"/>
      <c r="R18" s="150"/>
      <c r="S18" s="15"/>
      <c r="T18" s="13"/>
      <c r="U18" s="13"/>
      <c r="V18" s="13"/>
      <c r="W18" s="13"/>
      <c r="X18" s="13"/>
      <c r="Y18" s="12"/>
      <c r="Z18" s="15"/>
      <c r="AA18" s="13"/>
      <c r="AB18" s="13"/>
      <c r="AC18" s="13"/>
      <c r="AD18" s="13"/>
      <c r="AE18" s="13"/>
      <c r="AF18" s="12"/>
      <c r="AG18" s="15"/>
      <c r="AH18" s="13"/>
      <c r="AI18" s="13"/>
      <c r="AJ18" s="13"/>
      <c r="AK18" s="13"/>
      <c r="AL18" s="13"/>
      <c r="AM18" s="12"/>
      <c r="AN18" s="14"/>
      <c r="AO18" s="13"/>
      <c r="AP18" s="13"/>
      <c r="AQ18" s="13"/>
      <c r="AR18" s="13"/>
      <c r="AS18" s="13"/>
      <c r="AT18" s="12"/>
      <c r="AU18" s="274">
        <f t="shared" si="0"/>
        <v>0</v>
      </c>
      <c r="AV18" s="274"/>
      <c r="AW18" s="275"/>
      <c r="AX18" s="282">
        <f t="shared" si="1"/>
        <v>0</v>
      </c>
      <c r="AY18" s="283"/>
      <c r="AZ18" s="284"/>
      <c r="BA18" s="187"/>
      <c r="BB18" s="188"/>
      <c r="BC18" s="189"/>
    </row>
    <row r="19" spans="1:56" s="4" customFormat="1" ht="21" customHeight="1" x14ac:dyDescent="0.2">
      <c r="A19" s="190"/>
      <c r="B19" s="149"/>
      <c r="C19" s="149"/>
      <c r="D19" s="149"/>
      <c r="E19" s="149"/>
      <c r="F19" s="149"/>
      <c r="G19" s="191"/>
      <c r="H19" s="191"/>
      <c r="I19" s="191"/>
      <c r="J19" s="191"/>
      <c r="K19" s="191"/>
      <c r="L19" s="149"/>
      <c r="M19" s="149"/>
      <c r="N19" s="149"/>
      <c r="O19" s="149"/>
      <c r="P19" s="149"/>
      <c r="Q19" s="149"/>
      <c r="R19" s="150"/>
      <c r="S19" s="15"/>
      <c r="T19" s="13"/>
      <c r="U19" s="13"/>
      <c r="V19" s="13"/>
      <c r="W19" s="13"/>
      <c r="X19" s="13"/>
      <c r="Y19" s="12"/>
      <c r="Z19" s="15"/>
      <c r="AA19" s="13"/>
      <c r="AB19" s="13"/>
      <c r="AC19" s="13"/>
      <c r="AD19" s="13"/>
      <c r="AE19" s="13"/>
      <c r="AF19" s="12"/>
      <c r="AG19" s="15"/>
      <c r="AH19" s="13"/>
      <c r="AI19" s="13"/>
      <c r="AJ19" s="13"/>
      <c r="AK19" s="13"/>
      <c r="AL19" s="13"/>
      <c r="AM19" s="12"/>
      <c r="AN19" s="14"/>
      <c r="AO19" s="13"/>
      <c r="AP19" s="13"/>
      <c r="AQ19" s="13"/>
      <c r="AR19" s="13"/>
      <c r="AS19" s="13"/>
      <c r="AT19" s="12"/>
      <c r="AU19" s="274">
        <f t="shared" si="0"/>
        <v>0</v>
      </c>
      <c r="AV19" s="274"/>
      <c r="AW19" s="275"/>
      <c r="AX19" s="282">
        <f t="shared" si="1"/>
        <v>0</v>
      </c>
      <c r="AY19" s="283"/>
      <c r="AZ19" s="284"/>
      <c r="BA19" s="187"/>
      <c r="BB19" s="188"/>
      <c r="BC19" s="189"/>
    </row>
    <row r="20" spans="1:56" s="4" customFormat="1" ht="21" customHeight="1" thickBot="1" x14ac:dyDescent="0.25">
      <c r="A20" s="190"/>
      <c r="B20" s="149"/>
      <c r="C20" s="149"/>
      <c r="D20" s="149"/>
      <c r="E20" s="149"/>
      <c r="F20" s="149"/>
      <c r="G20" s="149"/>
      <c r="H20" s="149"/>
      <c r="I20" s="149"/>
      <c r="J20" s="149"/>
      <c r="K20" s="149"/>
      <c r="L20" s="149"/>
      <c r="M20" s="149"/>
      <c r="N20" s="149"/>
      <c r="O20" s="149"/>
      <c r="P20" s="149"/>
      <c r="Q20" s="149"/>
      <c r="R20" s="150"/>
      <c r="S20" s="15"/>
      <c r="T20" s="13"/>
      <c r="U20" s="13"/>
      <c r="V20" s="13"/>
      <c r="W20" s="13"/>
      <c r="X20" s="13"/>
      <c r="Y20" s="12"/>
      <c r="Z20" s="15"/>
      <c r="AA20" s="13"/>
      <c r="AB20" s="13"/>
      <c r="AC20" s="13"/>
      <c r="AD20" s="13"/>
      <c r="AE20" s="13"/>
      <c r="AF20" s="12"/>
      <c r="AG20" s="15"/>
      <c r="AH20" s="13"/>
      <c r="AI20" s="13"/>
      <c r="AJ20" s="13"/>
      <c r="AK20" s="13"/>
      <c r="AL20" s="13"/>
      <c r="AM20" s="12"/>
      <c r="AN20" s="14"/>
      <c r="AO20" s="13"/>
      <c r="AP20" s="13"/>
      <c r="AQ20" s="13"/>
      <c r="AR20" s="13"/>
      <c r="AS20" s="13"/>
      <c r="AT20" s="12"/>
      <c r="AU20" s="274">
        <f t="shared" si="0"/>
        <v>0</v>
      </c>
      <c r="AV20" s="274"/>
      <c r="AW20" s="275"/>
      <c r="AX20" s="276">
        <f t="shared" si="1"/>
        <v>0</v>
      </c>
      <c r="AY20" s="277"/>
      <c r="AZ20" s="278"/>
      <c r="BA20" s="279"/>
      <c r="BB20" s="280"/>
      <c r="BC20" s="281"/>
    </row>
    <row r="21" spans="1:56" s="4" customFormat="1" ht="21" customHeight="1" thickBot="1" x14ac:dyDescent="0.25">
      <c r="A21" s="163" t="s">
        <v>15</v>
      </c>
      <c r="B21" s="164"/>
      <c r="C21" s="164"/>
      <c r="D21" s="164"/>
      <c r="E21" s="164"/>
      <c r="F21" s="164"/>
      <c r="G21" s="164"/>
      <c r="H21" s="164"/>
      <c r="I21" s="164"/>
      <c r="J21" s="164"/>
      <c r="K21" s="164"/>
      <c r="L21" s="164"/>
      <c r="M21" s="164"/>
      <c r="N21" s="164"/>
      <c r="O21" s="164"/>
      <c r="P21" s="164"/>
      <c r="Q21" s="164"/>
      <c r="R21" s="167"/>
      <c r="S21" s="42">
        <f t="shared" ref="S21:AT21" si="2">SUM(S11:S20)</f>
        <v>0</v>
      </c>
      <c r="T21" s="41">
        <f t="shared" si="2"/>
        <v>0</v>
      </c>
      <c r="U21" s="41">
        <f t="shared" si="2"/>
        <v>0</v>
      </c>
      <c r="V21" s="41">
        <f t="shared" si="2"/>
        <v>0</v>
      </c>
      <c r="W21" s="41">
        <f t="shared" si="2"/>
        <v>0</v>
      </c>
      <c r="X21" s="41">
        <f t="shared" si="2"/>
        <v>0</v>
      </c>
      <c r="Y21" s="40">
        <f t="shared" si="2"/>
        <v>0</v>
      </c>
      <c r="Z21" s="42">
        <f t="shared" si="2"/>
        <v>0</v>
      </c>
      <c r="AA21" s="41">
        <f t="shared" si="2"/>
        <v>0</v>
      </c>
      <c r="AB21" s="41">
        <f t="shared" si="2"/>
        <v>0</v>
      </c>
      <c r="AC21" s="41">
        <f t="shared" si="2"/>
        <v>0</v>
      </c>
      <c r="AD21" s="41">
        <f t="shared" si="2"/>
        <v>0</v>
      </c>
      <c r="AE21" s="41">
        <f t="shared" si="2"/>
        <v>0</v>
      </c>
      <c r="AF21" s="40">
        <f t="shared" si="2"/>
        <v>0</v>
      </c>
      <c r="AG21" s="42">
        <f t="shared" si="2"/>
        <v>0</v>
      </c>
      <c r="AH21" s="41">
        <f t="shared" si="2"/>
        <v>0</v>
      </c>
      <c r="AI21" s="41">
        <f t="shared" si="2"/>
        <v>0</v>
      </c>
      <c r="AJ21" s="41">
        <f t="shared" si="2"/>
        <v>0</v>
      </c>
      <c r="AK21" s="41">
        <f t="shared" si="2"/>
        <v>0</v>
      </c>
      <c r="AL21" s="41">
        <f t="shared" si="2"/>
        <v>0</v>
      </c>
      <c r="AM21" s="40">
        <f t="shared" si="2"/>
        <v>0</v>
      </c>
      <c r="AN21" s="42">
        <f t="shared" si="2"/>
        <v>0</v>
      </c>
      <c r="AO21" s="41">
        <f t="shared" si="2"/>
        <v>0</v>
      </c>
      <c r="AP21" s="41">
        <f t="shared" si="2"/>
        <v>0</v>
      </c>
      <c r="AQ21" s="41">
        <f t="shared" si="2"/>
        <v>0</v>
      </c>
      <c r="AR21" s="41">
        <f t="shared" si="2"/>
        <v>0</v>
      </c>
      <c r="AS21" s="41">
        <f t="shared" si="2"/>
        <v>0</v>
      </c>
      <c r="AT21" s="40">
        <f t="shared" si="2"/>
        <v>0</v>
      </c>
      <c r="AU21" s="265">
        <f>SUM(AU11:AW20)</f>
        <v>0</v>
      </c>
      <c r="AV21" s="265"/>
      <c r="AW21" s="266"/>
      <c r="AX21" s="267">
        <f>ROUNDDOWN(AU21/4,1)</f>
        <v>0</v>
      </c>
      <c r="AY21" s="268"/>
      <c r="AZ21" s="269"/>
      <c r="BA21" s="258" t="e">
        <f>ROUNDDOWN(AX21/AU22,1)</f>
        <v>#DIV/0!</v>
      </c>
      <c r="BB21" s="259"/>
      <c r="BC21" s="260"/>
    </row>
    <row r="22" spans="1:56" s="4" customFormat="1" ht="21" customHeight="1" thickBot="1" x14ac:dyDescent="0.25">
      <c r="A22" s="163" t="s">
        <v>14</v>
      </c>
      <c r="B22" s="164"/>
      <c r="C22" s="164"/>
      <c r="D22" s="164"/>
      <c r="E22" s="164"/>
      <c r="F22" s="164"/>
      <c r="G22" s="164"/>
      <c r="H22" s="164"/>
      <c r="I22" s="164"/>
      <c r="J22" s="164"/>
      <c r="K22" s="164"/>
      <c r="L22" s="164"/>
      <c r="M22" s="164"/>
      <c r="N22" s="164"/>
      <c r="O22" s="164"/>
      <c r="P22" s="164"/>
      <c r="Q22" s="164"/>
      <c r="R22" s="164"/>
      <c r="S22" s="165"/>
      <c r="T22" s="165"/>
      <c r="U22" s="165"/>
      <c r="V22" s="165"/>
      <c r="W22" s="165"/>
      <c r="X22" s="165"/>
      <c r="Y22" s="165"/>
      <c r="Z22" s="165"/>
      <c r="AA22" s="165"/>
      <c r="AB22" s="165"/>
      <c r="AC22" s="165"/>
      <c r="AD22" s="165"/>
      <c r="AE22" s="165"/>
      <c r="AF22" s="165"/>
      <c r="AG22" s="165"/>
      <c r="AH22" s="165"/>
      <c r="AI22" s="165"/>
      <c r="AJ22" s="165"/>
      <c r="AK22" s="165"/>
      <c r="AL22" s="165"/>
      <c r="AM22" s="165"/>
      <c r="AN22" s="165"/>
      <c r="AO22" s="165"/>
      <c r="AP22" s="165"/>
      <c r="AQ22" s="165"/>
      <c r="AR22" s="165"/>
      <c r="AS22" s="165"/>
      <c r="AT22" s="166"/>
      <c r="AU22" s="163"/>
      <c r="AV22" s="164"/>
      <c r="AW22" s="164"/>
      <c r="AX22" s="164"/>
      <c r="AY22" s="164"/>
      <c r="AZ22" s="164"/>
      <c r="BA22" s="164"/>
      <c r="BB22" s="164"/>
      <c r="BC22" s="167"/>
    </row>
    <row r="23" spans="1:56" s="4" customFormat="1" ht="11.25" customHeight="1" x14ac:dyDescent="0.2">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row>
    <row r="24" spans="1:56" s="4" customFormat="1" ht="21" customHeight="1" x14ac:dyDescent="0.2">
      <c r="A24" s="171" t="s">
        <v>260</v>
      </c>
      <c r="B24" s="172"/>
      <c r="C24" s="172"/>
      <c r="D24" s="173"/>
      <c r="E24" s="263" t="s">
        <v>12</v>
      </c>
      <c r="F24" s="263"/>
      <c r="G24" s="263"/>
      <c r="H24" s="263"/>
      <c r="I24" s="263"/>
      <c r="J24" s="263"/>
      <c r="K24" s="263"/>
      <c r="L24" s="263"/>
      <c r="M24" s="263"/>
      <c r="N24" s="263"/>
      <c r="O24" s="150"/>
      <c r="P24" s="168"/>
      <c r="Q24" s="155" t="s">
        <v>11</v>
      </c>
      <c r="R24" s="156"/>
      <c r="U24" s="264" t="s">
        <v>10</v>
      </c>
      <c r="V24" s="264"/>
      <c r="W24" s="264"/>
      <c r="X24" s="264"/>
      <c r="Y24" s="264"/>
      <c r="Z24" s="264"/>
      <c r="AA24" s="264"/>
      <c r="AB24" s="273" t="s">
        <v>9</v>
      </c>
      <c r="AC24" s="273"/>
      <c r="AD24" s="273"/>
      <c r="AE24" s="273"/>
      <c r="AF24" s="273"/>
      <c r="AG24" s="270" t="s">
        <v>8</v>
      </c>
      <c r="AH24" s="271"/>
      <c r="AI24" s="271"/>
      <c r="AJ24" s="271"/>
      <c r="AK24" s="272"/>
      <c r="AZ24" s="5"/>
      <c r="BA24" s="5"/>
      <c r="BB24" s="5"/>
      <c r="BC24" s="5"/>
    </row>
    <row r="25" spans="1:56" s="4" customFormat="1" ht="21" customHeight="1" x14ac:dyDescent="0.2">
      <c r="A25" s="174"/>
      <c r="B25" s="175"/>
      <c r="C25" s="175"/>
      <c r="D25" s="176"/>
      <c r="E25" s="263" t="s">
        <v>7</v>
      </c>
      <c r="F25" s="263"/>
      <c r="G25" s="263"/>
      <c r="H25" s="263"/>
      <c r="I25" s="263"/>
      <c r="J25" s="263"/>
      <c r="K25" s="263"/>
      <c r="L25" s="263"/>
      <c r="M25" s="263"/>
      <c r="N25" s="263"/>
      <c r="O25" s="149"/>
      <c r="P25" s="150"/>
      <c r="Q25" s="155" t="s">
        <v>3</v>
      </c>
      <c r="R25" s="156"/>
      <c r="U25" s="148" t="s">
        <v>6</v>
      </c>
      <c r="V25" s="148"/>
      <c r="W25" s="148"/>
      <c r="X25" s="148"/>
      <c r="Y25" s="148"/>
      <c r="Z25" s="148"/>
      <c r="AA25" s="148"/>
      <c r="AB25" s="149"/>
      <c r="AC25" s="149"/>
      <c r="AD25" s="149"/>
      <c r="AE25" s="150"/>
      <c r="AF25" s="8" t="s">
        <v>3</v>
      </c>
      <c r="AG25" s="151"/>
      <c r="AH25" s="151"/>
      <c r="AI25" s="151"/>
      <c r="AJ25" s="151"/>
      <c r="AK25" s="151"/>
      <c r="AZ25" s="5"/>
      <c r="BA25" s="5"/>
      <c r="BB25" s="5"/>
      <c r="BC25" s="5"/>
    </row>
    <row r="26" spans="1:56" s="4" customFormat="1" ht="21" customHeight="1" x14ac:dyDescent="0.2">
      <c r="A26" s="177"/>
      <c r="B26" s="178"/>
      <c r="C26" s="178"/>
      <c r="D26" s="179"/>
      <c r="E26" s="263" t="s">
        <v>261</v>
      </c>
      <c r="F26" s="263"/>
      <c r="G26" s="263"/>
      <c r="H26" s="263"/>
      <c r="I26" s="263"/>
      <c r="J26" s="263"/>
      <c r="K26" s="263"/>
      <c r="L26" s="263"/>
      <c r="M26" s="263"/>
      <c r="N26" s="263"/>
      <c r="O26" s="154">
        <f>AG5</f>
        <v>0</v>
      </c>
      <c r="P26" s="150"/>
      <c r="Q26" s="155" t="s">
        <v>3</v>
      </c>
      <c r="R26" s="156"/>
      <c r="S26" s="5"/>
      <c r="T26" s="5"/>
      <c r="U26" s="148" t="s">
        <v>4</v>
      </c>
      <c r="V26" s="148"/>
      <c r="W26" s="148"/>
      <c r="X26" s="148"/>
      <c r="Y26" s="148"/>
      <c r="Z26" s="148"/>
      <c r="AA26" s="148"/>
      <c r="AB26" s="149"/>
      <c r="AC26" s="149"/>
      <c r="AD26" s="149"/>
      <c r="AE26" s="150"/>
      <c r="AF26" s="8" t="s">
        <v>3</v>
      </c>
      <c r="AG26" s="149"/>
      <c r="AH26" s="149"/>
      <c r="AI26" s="149"/>
      <c r="AJ26" s="150"/>
      <c r="AK26" s="8" t="s">
        <v>3</v>
      </c>
      <c r="AZ26" s="5"/>
      <c r="BA26" s="5"/>
      <c r="BB26" s="5"/>
      <c r="BC26" s="5"/>
    </row>
    <row r="27" spans="1:56" s="4" customFormat="1" ht="12" customHeight="1" x14ac:dyDescent="0.2">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row>
    <row r="28" spans="1:56" ht="14.25" customHeight="1" x14ac:dyDescent="0.2">
      <c r="A28" s="145" t="s">
        <v>129</v>
      </c>
      <c r="B28" s="145"/>
      <c r="C28" s="145"/>
      <c r="D28" s="145"/>
      <c r="E28" s="145"/>
      <c r="F28" s="145"/>
      <c r="G28" s="145"/>
      <c r="H28" s="145"/>
      <c r="I28" s="145"/>
      <c r="J28" s="145"/>
      <c r="K28" s="145"/>
      <c r="L28" s="145"/>
      <c r="M28" s="145"/>
      <c r="N28" s="145"/>
      <c r="O28" s="145"/>
      <c r="P28" s="145"/>
      <c r="Q28" s="145"/>
      <c r="R28" s="145"/>
      <c r="S28" s="145"/>
      <c r="T28" s="145"/>
      <c r="U28" s="145"/>
      <c r="V28" s="145"/>
      <c r="W28" s="145"/>
      <c r="X28" s="145"/>
      <c r="Y28" s="145"/>
      <c r="Z28" s="145"/>
      <c r="AA28" s="145"/>
      <c r="AB28" s="145"/>
      <c r="AC28" s="145"/>
      <c r="AD28" s="145"/>
      <c r="AE28" s="145"/>
      <c r="AF28" s="145"/>
      <c r="AG28" s="145"/>
      <c r="AH28" s="145"/>
      <c r="AI28" s="145"/>
      <c r="AJ28" s="145"/>
      <c r="AK28" s="145"/>
      <c r="AL28" s="145"/>
      <c r="AM28" s="145"/>
      <c r="AN28" s="145"/>
      <c r="AO28" s="145"/>
      <c r="AP28" s="145"/>
      <c r="AQ28" s="145"/>
      <c r="AR28" s="145"/>
      <c r="AS28" s="145"/>
      <c r="AT28" s="145"/>
      <c r="AU28" s="145"/>
      <c r="AV28" s="145"/>
      <c r="AW28" s="145"/>
      <c r="AX28" s="145"/>
      <c r="AY28" s="145"/>
      <c r="AZ28" s="145"/>
      <c r="BA28" s="145"/>
      <c r="BB28" s="145"/>
      <c r="BC28" s="145"/>
      <c r="BD28" s="145"/>
    </row>
    <row r="29" spans="1:56" ht="14.25" customHeight="1" x14ac:dyDescent="0.2">
      <c r="A29" s="3" t="s">
        <v>123</v>
      </c>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row>
    <row r="30" spans="1:56" ht="18.75" customHeight="1" x14ac:dyDescent="0.2">
      <c r="A30" s="144" t="s">
        <v>124</v>
      </c>
      <c r="B30" s="146"/>
      <c r="C30" s="146"/>
      <c r="D30" s="146"/>
      <c r="E30" s="146"/>
      <c r="F30" s="146"/>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F30" s="146"/>
      <c r="AG30" s="146"/>
      <c r="AH30" s="146"/>
      <c r="AI30" s="146"/>
      <c r="AJ30" s="146"/>
      <c r="AK30" s="146"/>
      <c r="AL30" s="146"/>
      <c r="AM30" s="146"/>
      <c r="AN30" s="146"/>
      <c r="AO30" s="146"/>
      <c r="AP30" s="146"/>
      <c r="AQ30" s="146"/>
      <c r="AR30" s="146"/>
      <c r="AS30" s="146"/>
      <c r="AT30" s="146"/>
      <c r="AU30" s="146"/>
      <c r="AV30" s="146"/>
      <c r="AW30" s="146"/>
      <c r="AX30" s="146"/>
      <c r="AY30" s="146"/>
      <c r="AZ30" s="146"/>
      <c r="BA30" s="146"/>
      <c r="BB30" s="146"/>
      <c r="BC30" s="146"/>
      <c r="BD30" s="146"/>
    </row>
    <row r="31" spans="1:56" ht="26.25" customHeight="1" x14ac:dyDescent="0.2">
      <c r="A31" s="144" t="s">
        <v>125</v>
      </c>
      <c r="B31" s="144"/>
      <c r="C31" s="144"/>
      <c r="D31" s="144"/>
      <c r="E31" s="144"/>
      <c r="F31" s="144"/>
      <c r="G31" s="144"/>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144"/>
      <c r="AM31" s="144"/>
      <c r="AN31" s="144"/>
      <c r="AO31" s="144"/>
      <c r="AP31" s="144"/>
      <c r="AQ31" s="144"/>
      <c r="AR31" s="144"/>
      <c r="AS31" s="144"/>
      <c r="AT31" s="144"/>
      <c r="AU31" s="144"/>
      <c r="AV31" s="144"/>
      <c r="AW31" s="144"/>
      <c r="AX31" s="144"/>
      <c r="AY31" s="144"/>
      <c r="AZ31" s="144"/>
      <c r="BA31" s="144"/>
      <c r="BB31" s="144"/>
      <c r="BC31" s="144"/>
      <c r="BD31" s="144"/>
    </row>
    <row r="32" spans="1:56" ht="26.25" customHeight="1" x14ac:dyDescent="0.2">
      <c r="A32" s="147" t="s">
        <v>126</v>
      </c>
      <c r="B32" s="145"/>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5"/>
      <c r="BC32" s="145"/>
      <c r="BD32" s="145"/>
    </row>
    <row r="33" spans="1:56" ht="18.75" customHeight="1" x14ac:dyDescent="0.2">
      <c r="A33" s="145" t="s">
        <v>127</v>
      </c>
      <c r="B33" s="145"/>
      <c r="C33" s="145"/>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5"/>
      <c r="BC33" s="145"/>
      <c r="BD33" s="145"/>
    </row>
    <row r="34" spans="1:56" ht="26.25" customHeight="1" x14ac:dyDescent="0.2">
      <c r="A34" s="144" t="s">
        <v>128</v>
      </c>
      <c r="B34" s="144"/>
      <c r="C34" s="144"/>
      <c r="D34" s="144"/>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4"/>
      <c r="BC34" s="144"/>
      <c r="BD34" s="144"/>
    </row>
    <row r="35" spans="1:56" ht="19.5" customHeight="1" x14ac:dyDescent="0.2">
      <c r="A35" s="1" t="s">
        <v>75</v>
      </c>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row>
    <row r="36" spans="1:56" ht="19.5" customHeight="1" x14ac:dyDescent="0.2">
      <c r="A36" s="243" t="s">
        <v>74</v>
      </c>
      <c r="B36" s="243"/>
      <c r="C36" s="243"/>
      <c r="D36" s="243"/>
      <c r="E36" s="243"/>
      <c r="F36" s="243"/>
      <c r="G36" s="243"/>
      <c r="H36" s="243"/>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43"/>
      <c r="AH36" s="243"/>
      <c r="AI36" s="243"/>
      <c r="AJ36" s="243"/>
      <c r="AK36" s="243"/>
      <c r="AL36" s="243"/>
      <c r="AM36" s="243"/>
      <c r="AN36" s="243"/>
      <c r="AO36" s="243"/>
      <c r="AP36" s="243"/>
      <c r="AQ36" s="243"/>
      <c r="AR36" s="243"/>
      <c r="AS36" s="243"/>
      <c r="AT36" s="243"/>
      <c r="AU36" s="243"/>
      <c r="AV36" s="243"/>
      <c r="AW36" s="243"/>
      <c r="AX36" s="243"/>
      <c r="AY36" s="243"/>
      <c r="AZ36" s="243"/>
      <c r="BA36" s="243"/>
      <c r="BB36" s="243"/>
      <c r="BC36" s="243"/>
    </row>
    <row r="37" spans="1:56" s="4" customFormat="1" ht="5.25" customHeight="1" thickBot="1" x14ac:dyDescent="0.25"/>
    <row r="38" spans="1:56" s="4" customFormat="1" ht="21" customHeight="1" thickBot="1" x14ac:dyDescent="0.25">
      <c r="A38" s="244" t="s">
        <v>57</v>
      </c>
      <c r="B38" s="245"/>
      <c r="C38" s="245"/>
      <c r="D38" s="245"/>
      <c r="E38" s="245"/>
      <c r="F38" s="245"/>
      <c r="G38" s="245"/>
      <c r="H38" s="245"/>
      <c r="I38" s="245"/>
      <c r="J38" s="245"/>
      <c r="K38" s="245"/>
      <c r="L38" s="245"/>
      <c r="M38" s="245"/>
      <c r="N38" s="245"/>
      <c r="O38" s="245"/>
      <c r="P38" s="245"/>
      <c r="Q38" s="245"/>
      <c r="R38" s="245"/>
      <c r="S38" s="245" t="s">
        <v>73</v>
      </c>
      <c r="T38" s="245"/>
      <c r="U38" s="245"/>
      <c r="V38" s="245"/>
      <c r="W38" s="245"/>
      <c r="X38" s="245"/>
      <c r="Y38" s="245"/>
      <c r="Z38" s="245"/>
      <c r="AA38" s="245"/>
      <c r="AB38" s="245"/>
      <c r="AC38" s="245"/>
      <c r="AD38" s="245"/>
      <c r="AE38" s="226"/>
      <c r="AF38" s="246" t="s">
        <v>55</v>
      </c>
      <c r="AG38" s="247"/>
      <c r="AH38" s="247"/>
      <c r="AI38" s="247"/>
      <c r="AJ38" s="247"/>
      <c r="AK38" s="247"/>
      <c r="AL38" s="247"/>
      <c r="AM38" s="247"/>
      <c r="AN38" s="245" t="s">
        <v>54</v>
      </c>
      <c r="AO38" s="245"/>
      <c r="AP38" s="245"/>
      <c r="AQ38" s="245"/>
      <c r="AR38" s="245"/>
      <c r="AS38" s="245"/>
      <c r="AT38" s="245"/>
      <c r="AU38" s="245"/>
      <c r="AV38" s="245"/>
      <c r="AW38" s="245"/>
      <c r="AX38" s="245"/>
      <c r="AY38" s="245"/>
      <c r="AZ38" s="245"/>
      <c r="BA38" s="245"/>
      <c r="BB38" s="245"/>
      <c r="BC38" s="248"/>
    </row>
    <row r="39" spans="1:56" s="4" customFormat="1" ht="21" customHeight="1" thickBot="1" x14ac:dyDescent="0.25">
      <c r="A39" s="163" t="s">
        <v>53</v>
      </c>
      <c r="B39" s="164"/>
      <c r="C39" s="164"/>
      <c r="D39" s="164"/>
      <c r="E39" s="164"/>
      <c r="F39" s="164"/>
      <c r="G39" s="164"/>
      <c r="H39" s="164"/>
      <c r="I39" s="164"/>
      <c r="J39" s="164"/>
      <c r="K39" s="257"/>
      <c r="L39" s="252">
        <v>1</v>
      </c>
      <c r="M39" s="164"/>
      <c r="N39" s="35" t="s">
        <v>52</v>
      </c>
      <c r="O39" s="253">
        <v>2</v>
      </c>
      <c r="P39" s="253"/>
      <c r="Q39" s="38" t="s">
        <v>3</v>
      </c>
      <c r="R39" s="253">
        <v>2</v>
      </c>
      <c r="S39" s="253"/>
      <c r="T39" s="37" t="s">
        <v>52</v>
      </c>
      <c r="U39" s="253">
        <v>4</v>
      </c>
      <c r="V39" s="253"/>
      <c r="W39" s="36" t="s">
        <v>3</v>
      </c>
      <c r="X39" s="164">
        <v>3</v>
      </c>
      <c r="Y39" s="164"/>
      <c r="Z39" s="35" t="s">
        <v>52</v>
      </c>
      <c r="AA39" s="164">
        <v>4</v>
      </c>
      <c r="AB39" s="164"/>
      <c r="AC39" s="36" t="s">
        <v>3</v>
      </c>
      <c r="AD39" s="254" t="s">
        <v>51</v>
      </c>
      <c r="AE39" s="255"/>
      <c r="AF39" s="255"/>
      <c r="AG39" s="256">
        <f>ROUNDUP((O39+U39+AA39)/3,1)</f>
        <v>3.4</v>
      </c>
      <c r="AH39" s="256"/>
      <c r="AI39" s="256"/>
      <c r="AJ39" s="34" t="s">
        <v>3</v>
      </c>
      <c r="AK39" s="164" t="s">
        <v>50</v>
      </c>
      <c r="AL39" s="164"/>
      <c r="AM39" s="164"/>
      <c r="AN39" s="164"/>
      <c r="AO39" s="164"/>
      <c r="AP39" s="164"/>
      <c r="AQ39" s="164"/>
      <c r="AR39" s="164"/>
      <c r="AS39" s="257"/>
      <c r="AT39" s="252">
        <v>2.5</v>
      </c>
      <c r="AU39" s="164"/>
      <c r="AV39" s="164"/>
      <c r="AW39" s="164"/>
      <c r="AX39" s="164"/>
      <c r="AY39" s="164"/>
      <c r="AZ39" s="164"/>
      <c r="BA39" s="164"/>
      <c r="BB39" s="164"/>
      <c r="BC39" s="167"/>
    </row>
    <row r="40" spans="1:56" s="4" customFormat="1" ht="21" customHeight="1" thickBot="1" x14ac:dyDescent="0.25">
      <c r="A40" s="223" t="s">
        <v>49</v>
      </c>
      <c r="B40" s="220"/>
      <c r="C40" s="220"/>
      <c r="D40" s="220"/>
      <c r="E40" s="220"/>
      <c r="F40" s="220"/>
      <c r="G40" s="224" t="s">
        <v>48</v>
      </c>
      <c r="H40" s="224"/>
      <c r="I40" s="224"/>
      <c r="J40" s="224"/>
      <c r="K40" s="224"/>
      <c r="L40" s="226" t="s">
        <v>47</v>
      </c>
      <c r="M40" s="227"/>
      <c r="N40" s="227"/>
      <c r="O40" s="227"/>
      <c r="P40" s="227"/>
      <c r="Q40" s="35"/>
      <c r="R40" s="34"/>
      <c r="S40" s="223" t="s">
        <v>46</v>
      </c>
      <c r="T40" s="220"/>
      <c r="U40" s="220"/>
      <c r="V40" s="220"/>
      <c r="W40" s="220"/>
      <c r="X40" s="220"/>
      <c r="Y40" s="221"/>
      <c r="Z40" s="223" t="s">
        <v>45</v>
      </c>
      <c r="AA40" s="220"/>
      <c r="AB40" s="220"/>
      <c r="AC40" s="220"/>
      <c r="AD40" s="220"/>
      <c r="AE40" s="220"/>
      <c r="AF40" s="228"/>
      <c r="AG40" s="223" t="s">
        <v>44</v>
      </c>
      <c r="AH40" s="220"/>
      <c r="AI40" s="220"/>
      <c r="AJ40" s="220"/>
      <c r="AK40" s="220"/>
      <c r="AL40" s="220"/>
      <c r="AM40" s="228"/>
      <c r="AN40" s="223" t="s">
        <v>43</v>
      </c>
      <c r="AO40" s="220"/>
      <c r="AP40" s="220"/>
      <c r="AQ40" s="220"/>
      <c r="AR40" s="220"/>
      <c r="AS40" s="220"/>
      <c r="AT40" s="228"/>
      <c r="AU40" s="229" t="s">
        <v>42</v>
      </c>
      <c r="AV40" s="224"/>
      <c r="AW40" s="224"/>
      <c r="AX40" s="224" t="s">
        <v>41</v>
      </c>
      <c r="AY40" s="224"/>
      <c r="AZ40" s="224"/>
      <c r="BA40" s="224" t="s">
        <v>40</v>
      </c>
      <c r="BB40" s="224"/>
      <c r="BC40" s="231"/>
    </row>
    <row r="41" spans="1:56" s="4" customFormat="1" ht="21" customHeight="1" x14ac:dyDescent="0.2">
      <c r="A41" s="190"/>
      <c r="B41" s="149"/>
      <c r="C41" s="149"/>
      <c r="D41" s="149"/>
      <c r="E41" s="149"/>
      <c r="F41" s="149"/>
      <c r="G41" s="225"/>
      <c r="H41" s="225"/>
      <c r="I41" s="225"/>
      <c r="J41" s="225"/>
      <c r="K41" s="225"/>
      <c r="L41" s="174"/>
      <c r="M41" s="175"/>
      <c r="N41" s="175"/>
      <c r="O41" s="175"/>
      <c r="P41" s="175"/>
      <c r="Q41" s="223" t="s">
        <v>39</v>
      </c>
      <c r="R41" s="220"/>
      <c r="S41" s="29">
        <v>1</v>
      </c>
      <c r="T41" s="28">
        <v>2</v>
      </c>
      <c r="U41" s="28">
        <v>3</v>
      </c>
      <c r="V41" s="28">
        <v>4</v>
      </c>
      <c r="W41" s="28">
        <v>5</v>
      </c>
      <c r="X41" s="28">
        <v>6</v>
      </c>
      <c r="Y41" s="33">
        <v>7</v>
      </c>
      <c r="Z41" s="30">
        <v>8</v>
      </c>
      <c r="AA41" s="28">
        <v>9</v>
      </c>
      <c r="AB41" s="28">
        <v>10</v>
      </c>
      <c r="AC41" s="28">
        <v>11</v>
      </c>
      <c r="AD41" s="28">
        <v>12</v>
      </c>
      <c r="AE41" s="28">
        <v>13</v>
      </c>
      <c r="AF41" s="32">
        <v>14</v>
      </c>
      <c r="AG41" s="30">
        <v>15</v>
      </c>
      <c r="AH41" s="28">
        <v>16</v>
      </c>
      <c r="AI41" s="28">
        <v>17</v>
      </c>
      <c r="AJ41" s="28">
        <v>18</v>
      </c>
      <c r="AK41" s="28">
        <v>19</v>
      </c>
      <c r="AL41" s="28">
        <v>20</v>
      </c>
      <c r="AM41" s="32">
        <v>21</v>
      </c>
      <c r="AN41" s="30">
        <v>22</v>
      </c>
      <c r="AO41" s="28">
        <v>23</v>
      </c>
      <c r="AP41" s="28">
        <v>24</v>
      </c>
      <c r="AQ41" s="28">
        <v>25</v>
      </c>
      <c r="AR41" s="28">
        <v>26</v>
      </c>
      <c r="AS41" s="28">
        <v>27</v>
      </c>
      <c r="AT41" s="32">
        <v>28</v>
      </c>
      <c r="AU41" s="230"/>
      <c r="AV41" s="225"/>
      <c r="AW41" s="225"/>
      <c r="AX41" s="225"/>
      <c r="AY41" s="225"/>
      <c r="AZ41" s="225"/>
      <c r="BA41" s="225"/>
      <c r="BB41" s="225"/>
      <c r="BC41" s="232"/>
    </row>
    <row r="42" spans="1:56" s="4" customFormat="1" ht="21" customHeight="1" thickBot="1" x14ac:dyDescent="0.25">
      <c r="A42" s="190"/>
      <c r="B42" s="149"/>
      <c r="C42" s="149"/>
      <c r="D42" s="149"/>
      <c r="E42" s="149"/>
      <c r="F42" s="149"/>
      <c r="G42" s="225"/>
      <c r="H42" s="225"/>
      <c r="I42" s="225"/>
      <c r="J42" s="225"/>
      <c r="K42" s="225"/>
      <c r="L42" s="177"/>
      <c r="M42" s="178"/>
      <c r="N42" s="178"/>
      <c r="O42" s="178"/>
      <c r="P42" s="178"/>
      <c r="Q42" s="233" t="s">
        <v>38</v>
      </c>
      <c r="R42" s="234"/>
      <c r="S42" s="29" t="s">
        <v>37</v>
      </c>
      <c r="T42" s="28" t="s">
        <v>36</v>
      </c>
      <c r="U42" s="29" t="s">
        <v>35</v>
      </c>
      <c r="V42" s="28" t="s">
        <v>34</v>
      </c>
      <c r="W42" s="29" t="s">
        <v>33</v>
      </c>
      <c r="X42" s="28" t="s">
        <v>32</v>
      </c>
      <c r="Y42" s="31" t="s">
        <v>31</v>
      </c>
      <c r="Z42" s="30" t="s">
        <v>37</v>
      </c>
      <c r="AA42" s="28" t="s">
        <v>36</v>
      </c>
      <c r="AB42" s="29" t="s">
        <v>35</v>
      </c>
      <c r="AC42" s="28" t="s">
        <v>34</v>
      </c>
      <c r="AD42" s="29" t="s">
        <v>33</v>
      </c>
      <c r="AE42" s="28" t="s">
        <v>32</v>
      </c>
      <c r="AF42" s="27" t="s">
        <v>31</v>
      </c>
      <c r="AG42" s="30" t="s">
        <v>37</v>
      </c>
      <c r="AH42" s="28" t="s">
        <v>36</v>
      </c>
      <c r="AI42" s="29" t="s">
        <v>35</v>
      </c>
      <c r="AJ42" s="28" t="s">
        <v>34</v>
      </c>
      <c r="AK42" s="29" t="s">
        <v>33</v>
      </c>
      <c r="AL42" s="28" t="s">
        <v>32</v>
      </c>
      <c r="AM42" s="27" t="s">
        <v>31</v>
      </c>
      <c r="AN42" s="30" t="s">
        <v>37</v>
      </c>
      <c r="AO42" s="28" t="s">
        <v>36</v>
      </c>
      <c r="AP42" s="29" t="s">
        <v>35</v>
      </c>
      <c r="AQ42" s="28" t="s">
        <v>34</v>
      </c>
      <c r="AR42" s="29" t="s">
        <v>33</v>
      </c>
      <c r="AS42" s="28" t="s">
        <v>32</v>
      </c>
      <c r="AT42" s="27" t="s">
        <v>31</v>
      </c>
      <c r="AU42" s="230"/>
      <c r="AV42" s="225"/>
      <c r="AW42" s="225"/>
      <c r="AX42" s="225"/>
      <c r="AY42" s="225"/>
      <c r="AZ42" s="225"/>
      <c r="BA42" s="225"/>
      <c r="BB42" s="225"/>
      <c r="BC42" s="232"/>
    </row>
    <row r="43" spans="1:56" s="4" customFormat="1" ht="21" customHeight="1" thickBot="1" x14ac:dyDescent="0.25">
      <c r="A43" s="235" t="s">
        <v>30</v>
      </c>
      <c r="B43" s="236"/>
      <c r="C43" s="236"/>
      <c r="D43" s="236"/>
      <c r="E43" s="236"/>
      <c r="F43" s="237"/>
      <c r="G43" s="191" t="s">
        <v>26</v>
      </c>
      <c r="H43" s="191"/>
      <c r="I43" s="191"/>
      <c r="J43" s="191"/>
      <c r="K43" s="191"/>
      <c r="L43" s="234" t="s">
        <v>29</v>
      </c>
      <c r="M43" s="234"/>
      <c r="N43" s="234"/>
      <c r="O43" s="234"/>
      <c r="P43" s="234"/>
      <c r="Q43" s="238"/>
      <c r="R43" s="239"/>
      <c r="S43" s="25">
        <v>8</v>
      </c>
      <c r="T43" s="24">
        <v>8</v>
      </c>
      <c r="U43" s="24">
        <v>8</v>
      </c>
      <c r="V43" s="24">
        <v>8</v>
      </c>
      <c r="W43" s="24">
        <v>8</v>
      </c>
      <c r="X43" s="23"/>
      <c r="Y43" s="26"/>
      <c r="Z43" s="25">
        <v>8</v>
      </c>
      <c r="AA43" s="24">
        <v>8</v>
      </c>
      <c r="AB43" s="24">
        <v>8</v>
      </c>
      <c r="AC43" s="24">
        <v>8</v>
      </c>
      <c r="AD43" s="24">
        <v>8</v>
      </c>
      <c r="AE43" s="23"/>
      <c r="AF43" s="22"/>
      <c r="AG43" s="25">
        <v>8</v>
      </c>
      <c r="AH43" s="24">
        <v>8</v>
      </c>
      <c r="AI43" s="24">
        <v>8</v>
      </c>
      <c r="AJ43" s="24">
        <v>8</v>
      </c>
      <c r="AK43" s="24">
        <v>8</v>
      </c>
      <c r="AL43" s="23"/>
      <c r="AM43" s="22"/>
      <c r="AN43" s="25">
        <v>8</v>
      </c>
      <c r="AO43" s="24">
        <v>8</v>
      </c>
      <c r="AP43" s="24">
        <v>8</v>
      </c>
      <c r="AQ43" s="24">
        <v>8</v>
      </c>
      <c r="AR43" s="24">
        <v>8</v>
      </c>
      <c r="AS43" s="23"/>
      <c r="AT43" s="22"/>
      <c r="AU43" s="235">
        <f>SUM(S43:AT43)</f>
        <v>160</v>
      </c>
      <c r="AV43" s="236"/>
      <c r="AW43" s="237"/>
      <c r="AX43" s="240">
        <f>ROUND(AU43/4,1)</f>
        <v>40</v>
      </c>
      <c r="AY43" s="241"/>
      <c r="AZ43" s="242"/>
      <c r="BA43" s="159">
        <f>ROUNDDOWN(AX43/AU56,1)</f>
        <v>1</v>
      </c>
      <c r="BB43" s="160"/>
      <c r="BC43" s="162"/>
    </row>
    <row r="44" spans="1:56" s="4" customFormat="1" ht="12" customHeight="1" thickBot="1" x14ac:dyDescent="0.25">
      <c r="A44" s="165"/>
      <c r="B44" s="165"/>
      <c r="C44" s="165"/>
      <c r="D44" s="165"/>
      <c r="E44" s="165"/>
      <c r="F44" s="165"/>
      <c r="G44" s="222"/>
      <c r="H44" s="222"/>
      <c r="I44" s="222"/>
      <c r="J44" s="222"/>
      <c r="K44" s="222"/>
      <c r="L44" s="165"/>
      <c r="M44" s="165"/>
      <c r="N44" s="165"/>
      <c r="O44" s="165"/>
      <c r="P44" s="165"/>
      <c r="Q44" s="165"/>
      <c r="R44" s="165"/>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0"/>
      <c r="AV44" s="20"/>
      <c r="AW44" s="20"/>
      <c r="AX44" s="20"/>
      <c r="AY44" s="20"/>
      <c r="AZ44" s="20"/>
      <c r="BA44" s="20"/>
      <c r="BB44" s="20"/>
      <c r="BC44" s="20"/>
    </row>
    <row r="45" spans="1:56" s="4" customFormat="1" ht="21" customHeight="1" x14ac:dyDescent="0.2">
      <c r="A45" s="216" t="s">
        <v>28</v>
      </c>
      <c r="B45" s="217"/>
      <c r="C45" s="217"/>
      <c r="D45" s="217"/>
      <c r="E45" s="217"/>
      <c r="F45" s="218"/>
      <c r="G45" s="219" t="s">
        <v>26</v>
      </c>
      <c r="H45" s="219"/>
      <c r="I45" s="219"/>
      <c r="J45" s="219"/>
      <c r="K45" s="219"/>
      <c r="L45" s="220" t="s">
        <v>29</v>
      </c>
      <c r="M45" s="220"/>
      <c r="N45" s="220"/>
      <c r="O45" s="220"/>
      <c r="P45" s="220"/>
      <c r="Q45" s="220"/>
      <c r="R45" s="221"/>
      <c r="S45" s="19">
        <v>8</v>
      </c>
      <c r="T45" s="18">
        <v>8</v>
      </c>
      <c r="U45" s="18">
        <v>8</v>
      </c>
      <c r="V45" s="18">
        <v>8</v>
      </c>
      <c r="W45" s="18">
        <v>8</v>
      </c>
      <c r="X45" s="18"/>
      <c r="Y45" s="17"/>
      <c r="Z45" s="19">
        <v>8</v>
      </c>
      <c r="AA45" s="18">
        <v>8</v>
      </c>
      <c r="AB45" s="18">
        <v>8</v>
      </c>
      <c r="AC45" s="18">
        <v>8</v>
      </c>
      <c r="AD45" s="18">
        <v>8</v>
      </c>
      <c r="AE45" s="18"/>
      <c r="AF45" s="17"/>
      <c r="AG45" s="19">
        <v>8</v>
      </c>
      <c r="AH45" s="18">
        <v>8</v>
      </c>
      <c r="AI45" s="18">
        <v>8</v>
      </c>
      <c r="AJ45" s="18">
        <v>8</v>
      </c>
      <c r="AK45" s="18">
        <v>8</v>
      </c>
      <c r="AL45" s="18"/>
      <c r="AM45" s="17"/>
      <c r="AN45" s="19">
        <v>8</v>
      </c>
      <c r="AO45" s="18">
        <v>8</v>
      </c>
      <c r="AP45" s="18">
        <v>8</v>
      </c>
      <c r="AQ45" s="18">
        <v>8</v>
      </c>
      <c r="AR45" s="18">
        <v>8</v>
      </c>
      <c r="AS45" s="18"/>
      <c r="AT45" s="17"/>
      <c r="AU45" s="211">
        <f t="shared" ref="AU45:AU54" si="3">SUM(S45:AT45)</f>
        <v>160</v>
      </c>
      <c r="AV45" s="211"/>
      <c r="AW45" s="212"/>
      <c r="AX45" s="213">
        <f>ROUNDDOWN(AU45/4,1)</f>
        <v>40</v>
      </c>
      <c r="AY45" s="214"/>
      <c r="AZ45" s="215"/>
      <c r="BA45" s="194"/>
      <c r="BB45" s="195"/>
      <c r="BC45" s="196"/>
    </row>
    <row r="46" spans="1:56" s="4" customFormat="1" ht="21" customHeight="1" x14ac:dyDescent="0.2">
      <c r="A46" s="216" t="s">
        <v>28</v>
      </c>
      <c r="B46" s="217"/>
      <c r="C46" s="217"/>
      <c r="D46" s="217"/>
      <c r="E46" s="217"/>
      <c r="F46" s="218"/>
      <c r="G46" s="191" t="s">
        <v>24</v>
      </c>
      <c r="H46" s="191"/>
      <c r="I46" s="191"/>
      <c r="J46" s="191"/>
      <c r="K46" s="191"/>
      <c r="L46" s="149" t="s">
        <v>27</v>
      </c>
      <c r="M46" s="149"/>
      <c r="N46" s="149"/>
      <c r="O46" s="149"/>
      <c r="P46" s="149"/>
      <c r="Q46" s="149"/>
      <c r="R46" s="150"/>
      <c r="S46" s="15">
        <v>8</v>
      </c>
      <c r="T46" s="16">
        <v>8</v>
      </c>
      <c r="U46" s="16">
        <v>8</v>
      </c>
      <c r="V46" s="16">
        <v>8</v>
      </c>
      <c r="W46" s="16">
        <v>8</v>
      </c>
      <c r="X46" s="13"/>
      <c r="Y46" s="12"/>
      <c r="Z46" s="15">
        <v>8</v>
      </c>
      <c r="AA46" s="13">
        <v>8</v>
      </c>
      <c r="AB46" s="13">
        <v>8</v>
      </c>
      <c r="AC46" s="13">
        <v>8</v>
      </c>
      <c r="AD46" s="13">
        <v>8</v>
      </c>
      <c r="AE46" s="13"/>
      <c r="AF46" s="12"/>
      <c r="AG46" s="15">
        <v>8</v>
      </c>
      <c r="AH46" s="13">
        <v>8</v>
      </c>
      <c r="AI46" s="13">
        <v>8</v>
      </c>
      <c r="AJ46" s="13">
        <v>8</v>
      </c>
      <c r="AK46" s="13">
        <v>8</v>
      </c>
      <c r="AL46" s="13"/>
      <c r="AM46" s="12"/>
      <c r="AN46" s="14">
        <v>8</v>
      </c>
      <c r="AO46" s="13">
        <v>8</v>
      </c>
      <c r="AP46" s="13">
        <v>8</v>
      </c>
      <c r="AQ46" s="13">
        <v>8</v>
      </c>
      <c r="AR46" s="13">
        <v>8</v>
      </c>
      <c r="AS46" s="13"/>
      <c r="AT46" s="12"/>
      <c r="AU46" s="168">
        <f t="shared" si="3"/>
        <v>160</v>
      </c>
      <c r="AV46" s="168"/>
      <c r="AW46" s="183"/>
      <c r="AX46" s="184">
        <f t="shared" ref="AX46:AX54" si="4">ROUND(AU46/4,1)</f>
        <v>40</v>
      </c>
      <c r="AY46" s="185"/>
      <c r="AZ46" s="186"/>
      <c r="BA46" s="187"/>
      <c r="BB46" s="188"/>
      <c r="BC46" s="189"/>
    </row>
    <row r="47" spans="1:56" s="4" customFormat="1" ht="21" customHeight="1" x14ac:dyDescent="0.2">
      <c r="A47" s="192" t="s">
        <v>18</v>
      </c>
      <c r="B47" s="193"/>
      <c r="C47" s="193"/>
      <c r="D47" s="193"/>
      <c r="E47" s="193"/>
      <c r="F47" s="193"/>
      <c r="G47" s="191" t="s">
        <v>26</v>
      </c>
      <c r="H47" s="191"/>
      <c r="I47" s="191"/>
      <c r="J47" s="191"/>
      <c r="K47" s="191"/>
      <c r="L47" s="149" t="s">
        <v>25</v>
      </c>
      <c r="M47" s="149"/>
      <c r="N47" s="149"/>
      <c r="O47" s="149"/>
      <c r="P47" s="149"/>
      <c r="Q47" s="149"/>
      <c r="R47" s="150"/>
      <c r="S47" s="15">
        <v>8</v>
      </c>
      <c r="T47" s="16">
        <v>8</v>
      </c>
      <c r="U47" s="16">
        <v>8</v>
      </c>
      <c r="V47" s="16">
        <v>8</v>
      </c>
      <c r="W47" s="16">
        <v>8</v>
      </c>
      <c r="X47" s="13"/>
      <c r="Y47" s="12"/>
      <c r="Z47" s="15">
        <v>8</v>
      </c>
      <c r="AA47" s="13">
        <v>8</v>
      </c>
      <c r="AB47" s="13">
        <v>8</v>
      </c>
      <c r="AC47" s="13">
        <v>8</v>
      </c>
      <c r="AD47" s="13">
        <v>8</v>
      </c>
      <c r="AE47" s="13"/>
      <c r="AF47" s="12"/>
      <c r="AG47" s="15">
        <v>8</v>
      </c>
      <c r="AH47" s="13">
        <v>8</v>
      </c>
      <c r="AI47" s="13">
        <v>8</v>
      </c>
      <c r="AJ47" s="13">
        <v>8</v>
      </c>
      <c r="AK47" s="13">
        <v>8</v>
      </c>
      <c r="AL47" s="13"/>
      <c r="AM47" s="12"/>
      <c r="AN47" s="14">
        <v>8</v>
      </c>
      <c r="AO47" s="13">
        <v>8</v>
      </c>
      <c r="AP47" s="13">
        <v>8</v>
      </c>
      <c r="AQ47" s="13">
        <v>8</v>
      </c>
      <c r="AR47" s="13">
        <v>8</v>
      </c>
      <c r="AS47" s="13"/>
      <c r="AT47" s="12"/>
      <c r="AU47" s="168">
        <f t="shared" si="3"/>
        <v>160</v>
      </c>
      <c r="AV47" s="168"/>
      <c r="AW47" s="183"/>
      <c r="AX47" s="184">
        <f t="shared" si="4"/>
        <v>40</v>
      </c>
      <c r="AY47" s="185"/>
      <c r="AZ47" s="186"/>
      <c r="BA47" s="187"/>
      <c r="BB47" s="188"/>
      <c r="BC47" s="189"/>
    </row>
    <row r="48" spans="1:56" s="4" customFormat="1" ht="21" customHeight="1" x14ac:dyDescent="0.2">
      <c r="A48" s="190" t="s">
        <v>18</v>
      </c>
      <c r="B48" s="149"/>
      <c r="C48" s="149"/>
      <c r="D48" s="149"/>
      <c r="E48" s="149"/>
      <c r="F48" s="149"/>
      <c r="G48" s="191" t="s">
        <v>24</v>
      </c>
      <c r="H48" s="191"/>
      <c r="I48" s="191"/>
      <c r="J48" s="191"/>
      <c r="K48" s="191"/>
      <c r="L48" s="149" t="s">
        <v>23</v>
      </c>
      <c r="M48" s="149"/>
      <c r="N48" s="149"/>
      <c r="O48" s="149"/>
      <c r="P48" s="149"/>
      <c r="Q48" s="149"/>
      <c r="R48" s="150"/>
      <c r="S48" s="15">
        <v>8</v>
      </c>
      <c r="T48" s="16">
        <v>8</v>
      </c>
      <c r="U48" s="16">
        <v>8</v>
      </c>
      <c r="V48" s="16">
        <v>8</v>
      </c>
      <c r="W48" s="16">
        <v>8</v>
      </c>
      <c r="X48" s="13"/>
      <c r="Y48" s="12"/>
      <c r="Z48" s="15">
        <v>8</v>
      </c>
      <c r="AA48" s="13">
        <v>8</v>
      </c>
      <c r="AB48" s="13">
        <v>8</v>
      </c>
      <c r="AC48" s="13">
        <v>8</v>
      </c>
      <c r="AD48" s="13">
        <v>8</v>
      </c>
      <c r="AE48" s="13"/>
      <c r="AF48" s="12"/>
      <c r="AG48" s="15">
        <v>8</v>
      </c>
      <c r="AH48" s="13">
        <v>8</v>
      </c>
      <c r="AI48" s="13">
        <v>8</v>
      </c>
      <c r="AJ48" s="13">
        <v>8</v>
      </c>
      <c r="AK48" s="13">
        <v>8</v>
      </c>
      <c r="AL48" s="13"/>
      <c r="AM48" s="12"/>
      <c r="AN48" s="14">
        <v>8</v>
      </c>
      <c r="AO48" s="13">
        <v>8</v>
      </c>
      <c r="AP48" s="13">
        <v>8</v>
      </c>
      <c r="AQ48" s="13">
        <v>8</v>
      </c>
      <c r="AR48" s="13">
        <v>8</v>
      </c>
      <c r="AS48" s="13"/>
      <c r="AT48" s="12"/>
      <c r="AU48" s="168">
        <f t="shared" si="3"/>
        <v>160</v>
      </c>
      <c r="AV48" s="168"/>
      <c r="AW48" s="183"/>
      <c r="AX48" s="184">
        <f t="shared" si="4"/>
        <v>40</v>
      </c>
      <c r="AY48" s="185"/>
      <c r="AZ48" s="186"/>
      <c r="BA48" s="187"/>
      <c r="BB48" s="188"/>
      <c r="BC48" s="189"/>
    </row>
    <row r="49" spans="1:56" s="4" customFormat="1" ht="21" customHeight="1" x14ac:dyDescent="0.2">
      <c r="A49" s="190" t="s">
        <v>18</v>
      </c>
      <c r="B49" s="149"/>
      <c r="C49" s="149"/>
      <c r="D49" s="149"/>
      <c r="E49" s="149"/>
      <c r="F49" s="149"/>
      <c r="G49" s="191" t="s">
        <v>21</v>
      </c>
      <c r="H49" s="191"/>
      <c r="I49" s="191"/>
      <c r="J49" s="191"/>
      <c r="K49" s="191"/>
      <c r="L49" s="149" t="s">
        <v>22</v>
      </c>
      <c r="M49" s="149"/>
      <c r="N49" s="149"/>
      <c r="O49" s="149"/>
      <c r="P49" s="149"/>
      <c r="Q49" s="149"/>
      <c r="R49" s="150"/>
      <c r="S49" s="15">
        <v>4</v>
      </c>
      <c r="T49" s="16">
        <v>4</v>
      </c>
      <c r="U49" s="16">
        <v>4</v>
      </c>
      <c r="V49" s="16">
        <v>4</v>
      </c>
      <c r="W49" s="16">
        <v>4</v>
      </c>
      <c r="X49" s="13"/>
      <c r="Y49" s="12"/>
      <c r="Z49" s="15">
        <v>4</v>
      </c>
      <c r="AA49" s="13">
        <v>4</v>
      </c>
      <c r="AB49" s="13">
        <v>4</v>
      </c>
      <c r="AC49" s="13">
        <v>4</v>
      </c>
      <c r="AD49" s="13">
        <v>4</v>
      </c>
      <c r="AE49" s="13"/>
      <c r="AF49" s="12"/>
      <c r="AG49" s="15">
        <v>4</v>
      </c>
      <c r="AH49" s="13">
        <v>4</v>
      </c>
      <c r="AI49" s="13">
        <v>4</v>
      </c>
      <c r="AJ49" s="13">
        <v>4</v>
      </c>
      <c r="AK49" s="13">
        <v>4</v>
      </c>
      <c r="AL49" s="13"/>
      <c r="AM49" s="12"/>
      <c r="AN49" s="14">
        <v>4</v>
      </c>
      <c r="AO49" s="13">
        <v>4</v>
      </c>
      <c r="AP49" s="13">
        <v>4</v>
      </c>
      <c r="AQ49" s="13">
        <v>4</v>
      </c>
      <c r="AR49" s="13">
        <v>4</v>
      </c>
      <c r="AS49" s="13"/>
      <c r="AT49" s="12"/>
      <c r="AU49" s="168">
        <f t="shared" si="3"/>
        <v>80</v>
      </c>
      <c r="AV49" s="168"/>
      <c r="AW49" s="183"/>
      <c r="AX49" s="184">
        <f t="shared" si="4"/>
        <v>20</v>
      </c>
      <c r="AY49" s="185"/>
      <c r="AZ49" s="186"/>
      <c r="BA49" s="187"/>
      <c r="BB49" s="188"/>
      <c r="BC49" s="189"/>
    </row>
    <row r="50" spans="1:56" s="4" customFormat="1" ht="21" customHeight="1" x14ac:dyDescent="0.2">
      <c r="A50" s="190" t="s">
        <v>18</v>
      </c>
      <c r="B50" s="149"/>
      <c r="C50" s="149"/>
      <c r="D50" s="149"/>
      <c r="E50" s="149"/>
      <c r="F50" s="149"/>
      <c r="G50" s="191" t="s">
        <v>21</v>
      </c>
      <c r="H50" s="191"/>
      <c r="I50" s="191"/>
      <c r="J50" s="191"/>
      <c r="K50" s="191"/>
      <c r="L50" s="149" t="s">
        <v>20</v>
      </c>
      <c r="M50" s="149"/>
      <c r="N50" s="149"/>
      <c r="O50" s="149"/>
      <c r="P50" s="149"/>
      <c r="Q50" s="149"/>
      <c r="R50" s="150"/>
      <c r="S50" s="15">
        <v>4</v>
      </c>
      <c r="T50" s="16"/>
      <c r="U50" s="16">
        <v>4</v>
      </c>
      <c r="V50" s="16"/>
      <c r="W50" s="16">
        <v>4</v>
      </c>
      <c r="X50" s="13"/>
      <c r="Y50" s="12"/>
      <c r="Z50" s="15">
        <v>4</v>
      </c>
      <c r="AA50" s="13"/>
      <c r="AB50" s="13">
        <v>4</v>
      </c>
      <c r="AC50" s="13"/>
      <c r="AD50" s="13">
        <v>4</v>
      </c>
      <c r="AE50" s="13"/>
      <c r="AF50" s="12"/>
      <c r="AG50" s="15">
        <v>4</v>
      </c>
      <c r="AH50" s="13"/>
      <c r="AI50" s="13">
        <v>4</v>
      </c>
      <c r="AJ50" s="13"/>
      <c r="AK50" s="13">
        <v>4</v>
      </c>
      <c r="AL50" s="13"/>
      <c r="AM50" s="12"/>
      <c r="AN50" s="14">
        <v>4</v>
      </c>
      <c r="AO50" s="13"/>
      <c r="AP50" s="13">
        <v>4</v>
      </c>
      <c r="AQ50" s="13"/>
      <c r="AR50" s="13">
        <v>4</v>
      </c>
      <c r="AS50" s="13"/>
      <c r="AT50" s="12"/>
      <c r="AU50" s="168">
        <f t="shared" si="3"/>
        <v>48</v>
      </c>
      <c r="AV50" s="168"/>
      <c r="AW50" s="183"/>
      <c r="AX50" s="184">
        <f t="shared" si="4"/>
        <v>12</v>
      </c>
      <c r="AY50" s="185"/>
      <c r="AZ50" s="186"/>
      <c r="BA50" s="187"/>
      <c r="BB50" s="188"/>
      <c r="BC50" s="189"/>
    </row>
    <row r="51" spans="1:56" s="4" customFormat="1" ht="21" customHeight="1" x14ac:dyDescent="0.2">
      <c r="A51" s="190"/>
      <c r="B51" s="149"/>
      <c r="C51" s="149"/>
      <c r="D51" s="149"/>
      <c r="E51" s="149"/>
      <c r="F51" s="149"/>
      <c r="G51" s="191"/>
      <c r="H51" s="191"/>
      <c r="I51" s="191"/>
      <c r="J51" s="191"/>
      <c r="K51" s="191"/>
      <c r="L51" s="149"/>
      <c r="M51" s="149"/>
      <c r="N51" s="149"/>
      <c r="O51" s="149"/>
      <c r="P51" s="149"/>
      <c r="Q51" s="149"/>
      <c r="R51" s="150"/>
      <c r="S51" s="15"/>
      <c r="T51" s="13"/>
      <c r="U51" s="13"/>
      <c r="V51" s="13"/>
      <c r="W51" s="13"/>
      <c r="X51" s="13"/>
      <c r="Y51" s="12"/>
      <c r="Z51" s="15"/>
      <c r="AA51" s="13"/>
      <c r="AB51" s="13"/>
      <c r="AC51" s="13"/>
      <c r="AD51" s="13"/>
      <c r="AE51" s="13"/>
      <c r="AF51" s="12"/>
      <c r="AG51" s="15"/>
      <c r="AH51" s="13"/>
      <c r="AI51" s="13"/>
      <c r="AJ51" s="13"/>
      <c r="AK51" s="13"/>
      <c r="AL51" s="13"/>
      <c r="AM51" s="12"/>
      <c r="AN51" s="14"/>
      <c r="AO51" s="13"/>
      <c r="AP51" s="13"/>
      <c r="AQ51" s="13"/>
      <c r="AR51" s="13"/>
      <c r="AS51" s="13"/>
      <c r="AT51" s="12"/>
      <c r="AU51" s="168">
        <f t="shared" si="3"/>
        <v>0</v>
      </c>
      <c r="AV51" s="168"/>
      <c r="AW51" s="183"/>
      <c r="AX51" s="184">
        <f t="shared" si="4"/>
        <v>0</v>
      </c>
      <c r="AY51" s="185"/>
      <c r="AZ51" s="186"/>
      <c r="BA51" s="187"/>
      <c r="BB51" s="188"/>
      <c r="BC51" s="189"/>
    </row>
    <row r="52" spans="1:56" s="4" customFormat="1" ht="21" customHeight="1" x14ac:dyDescent="0.2">
      <c r="A52" s="190"/>
      <c r="B52" s="149"/>
      <c r="C52" s="149"/>
      <c r="D52" s="149"/>
      <c r="E52" s="149"/>
      <c r="F52" s="149"/>
      <c r="G52" s="191"/>
      <c r="H52" s="191"/>
      <c r="I52" s="191"/>
      <c r="J52" s="191"/>
      <c r="K52" s="191"/>
      <c r="L52" s="149"/>
      <c r="M52" s="149"/>
      <c r="N52" s="149"/>
      <c r="O52" s="149"/>
      <c r="P52" s="149"/>
      <c r="Q52" s="149"/>
      <c r="R52" s="150"/>
      <c r="S52" s="15"/>
      <c r="T52" s="13"/>
      <c r="U52" s="13"/>
      <c r="V52" s="13"/>
      <c r="W52" s="13"/>
      <c r="X52" s="13"/>
      <c r="Y52" s="12"/>
      <c r="Z52" s="15"/>
      <c r="AA52" s="13"/>
      <c r="AB52" s="13"/>
      <c r="AC52" s="13"/>
      <c r="AD52" s="13"/>
      <c r="AE52" s="13"/>
      <c r="AF52" s="12"/>
      <c r="AG52" s="15"/>
      <c r="AH52" s="13"/>
      <c r="AI52" s="13"/>
      <c r="AJ52" s="13"/>
      <c r="AK52" s="13"/>
      <c r="AL52" s="13"/>
      <c r="AM52" s="12"/>
      <c r="AN52" s="14"/>
      <c r="AO52" s="13"/>
      <c r="AP52" s="13"/>
      <c r="AQ52" s="13"/>
      <c r="AR52" s="13"/>
      <c r="AS52" s="13"/>
      <c r="AT52" s="12"/>
      <c r="AU52" s="168">
        <f t="shared" si="3"/>
        <v>0</v>
      </c>
      <c r="AV52" s="168"/>
      <c r="AW52" s="183"/>
      <c r="AX52" s="184">
        <f t="shared" si="4"/>
        <v>0</v>
      </c>
      <c r="AY52" s="185"/>
      <c r="AZ52" s="186"/>
      <c r="BA52" s="187"/>
      <c r="BB52" s="188"/>
      <c r="BC52" s="189"/>
    </row>
    <row r="53" spans="1:56" s="4" customFormat="1" ht="21" customHeight="1" x14ac:dyDescent="0.2">
      <c r="A53" s="190"/>
      <c r="B53" s="149"/>
      <c r="C53" s="149"/>
      <c r="D53" s="149"/>
      <c r="E53" s="149"/>
      <c r="F53" s="149"/>
      <c r="G53" s="149"/>
      <c r="H53" s="149"/>
      <c r="I53" s="149"/>
      <c r="J53" s="149"/>
      <c r="K53" s="149"/>
      <c r="L53" s="149"/>
      <c r="M53" s="149"/>
      <c r="N53" s="149"/>
      <c r="O53" s="149"/>
      <c r="P53" s="149"/>
      <c r="Q53" s="149"/>
      <c r="R53" s="150"/>
      <c r="S53" s="15"/>
      <c r="T53" s="13"/>
      <c r="U53" s="13"/>
      <c r="V53" s="13"/>
      <c r="W53" s="13"/>
      <c r="X53" s="13"/>
      <c r="Y53" s="12"/>
      <c r="Z53" s="15"/>
      <c r="AA53" s="13"/>
      <c r="AB53" s="13"/>
      <c r="AC53" s="13"/>
      <c r="AD53" s="13"/>
      <c r="AE53" s="13"/>
      <c r="AF53" s="12"/>
      <c r="AG53" s="15"/>
      <c r="AH53" s="13"/>
      <c r="AI53" s="13"/>
      <c r="AJ53" s="13"/>
      <c r="AK53" s="13"/>
      <c r="AL53" s="13"/>
      <c r="AM53" s="12"/>
      <c r="AN53" s="14"/>
      <c r="AO53" s="13"/>
      <c r="AP53" s="13"/>
      <c r="AQ53" s="13"/>
      <c r="AR53" s="13"/>
      <c r="AS53" s="13"/>
      <c r="AT53" s="12"/>
      <c r="AU53" s="168">
        <f t="shared" si="3"/>
        <v>0</v>
      </c>
      <c r="AV53" s="168"/>
      <c r="AW53" s="183"/>
      <c r="AX53" s="184">
        <f t="shared" si="4"/>
        <v>0</v>
      </c>
      <c r="AY53" s="185"/>
      <c r="AZ53" s="186"/>
      <c r="BA53" s="187"/>
      <c r="BB53" s="188"/>
      <c r="BC53" s="189"/>
    </row>
    <row r="54" spans="1:56" s="4" customFormat="1" ht="21" customHeight="1" thickBot="1" x14ac:dyDescent="0.25">
      <c r="A54" s="190"/>
      <c r="B54" s="149"/>
      <c r="C54" s="149"/>
      <c r="D54" s="149"/>
      <c r="E54" s="149"/>
      <c r="F54" s="149"/>
      <c r="G54" s="149"/>
      <c r="H54" s="149"/>
      <c r="I54" s="149"/>
      <c r="J54" s="149"/>
      <c r="K54" s="149"/>
      <c r="L54" s="149"/>
      <c r="M54" s="149"/>
      <c r="N54" s="149"/>
      <c r="O54" s="149"/>
      <c r="P54" s="149"/>
      <c r="Q54" s="149"/>
      <c r="R54" s="150"/>
      <c r="S54" s="15"/>
      <c r="T54" s="13"/>
      <c r="U54" s="13"/>
      <c r="V54" s="13"/>
      <c r="W54" s="13"/>
      <c r="X54" s="13"/>
      <c r="Y54" s="12"/>
      <c r="Z54" s="15"/>
      <c r="AA54" s="13"/>
      <c r="AB54" s="13"/>
      <c r="AC54" s="13"/>
      <c r="AD54" s="13"/>
      <c r="AE54" s="13"/>
      <c r="AF54" s="12"/>
      <c r="AG54" s="15"/>
      <c r="AH54" s="13"/>
      <c r="AI54" s="13"/>
      <c r="AJ54" s="13"/>
      <c r="AK54" s="13"/>
      <c r="AL54" s="13"/>
      <c r="AM54" s="12"/>
      <c r="AN54" s="14"/>
      <c r="AO54" s="13"/>
      <c r="AP54" s="13"/>
      <c r="AQ54" s="13"/>
      <c r="AR54" s="13"/>
      <c r="AS54" s="13"/>
      <c r="AT54" s="12"/>
      <c r="AU54" s="168">
        <f t="shared" si="3"/>
        <v>0</v>
      </c>
      <c r="AV54" s="168"/>
      <c r="AW54" s="183"/>
      <c r="AX54" s="240">
        <f t="shared" si="4"/>
        <v>0</v>
      </c>
      <c r="AY54" s="241"/>
      <c r="AZ54" s="242"/>
      <c r="BA54" s="293"/>
      <c r="BB54" s="294"/>
      <c r="BC54" s="295"/>
    </row>
    <row r="55" spans="1:56" s="4" customFormat="1" ht="21" customHeight="1" thickBot="1" x14ac:dyDescent="0.25">
      <c r="A55" s="163" t="s">
        <v>15</v>
      </c>
      <c r="B55" s="164"/>
      <c r="C55" s="164"/>
      <c r="D55" s="164"/>
      <c r="E55" s="164"/>
      <c r="F55" s="164"/>
      <c r="G55" s="164"/>
      <c r="H55" s="164"/>
      <c r="I55" s="164"/>
      <c r="J55" s="164"/>
      <c r="K55" s="164"/>
      <c r="L55" s="164"/>
      <c r="M55" s="164"/>
      <c r="N55" s="164"/>
      <c r="O55" s="164"/>
      <c r="P55" s="164"/>
      <c r="Q55" s="164"/>
      <c r="R55" s="167"/>
      <c r="S55" s="11">
        <f t="shared" ref="S55:AT55" si="5">SUM(S45:S54)</f>
        <v>40</v>
      </c>
      <c r="T55" s="10">
        <f t="shared" si="5"/>
        <v>36</v>
      </c>
      <c r="U55" s="10">
        <f t="shared" si="5"/>
        <v>40</v>
      </c>
      <c r="V55" s="10">
        <f t="shared" si="5"/>
        <v>36</v>
      </c>
      <c r="W55" s="10">
        <f t="shared" si="5"/>
        <v>40</v>
      </c>
      <c r="X55" s="10">
        <f t="shared" si="5"/>
        <v>0</v>
      </c>
      <c r="Y55" s="9">
        <f t="shared" si="5"/>
        <v>0</v>
      </c>
      <c r="Z55" s="11">
        <f t="shared" si="5"/>
        <v>40</v>
      </c>
      <c r="AA55" s="10">
        <f t="shared" si="5"/>
        <v>36</v>
      </c>
      <c r="AB55" s="10">
        <f t="shared" si="5"/>
        <v>40</v>
      </c>
      <c r="AC55" s="10">
        <f t="shared" si="5"/>
        <v>36</v>
      </c>
      <c r="AD55" s="10">
        <f t="shared" si="5"/>
        <v>40</v>
      </c>
      <c r="AE55" s="10">
        <f t="shared" si="5"/>
        <v>0</v>
      </c>
      <c r="AF55" s="9">
        <f t="shared" si="5"/>
        <v>0</v>
      </c>
      <c r="AG55" s="11">
        <f t="shared" si="5"/>
        <v>40</v>
      </c>
      <c r="AH55" s="10">
        <f t="shared" si="5"/>
        <v>36</v>
      </c>
      <c r="AI55" s="10">
        <f t="shared" si="5"/>
        <v>40</v>
      </c>
      <c r="AJ55" s="10">
        <f t="shared" si="5"/>
        <v>36</v>
      </c>
      <c r="AK55" s="10">
        <f t="shared" si="5"/>
        <v>40</v>
      </c>
      <c r="AL55" s="10">
        <f t="shared" si="5"/>
        <v>0</v>
      </c>
      <c r="AM55" s="9">
        <f t="shared" si="5"/>
        <v>0</v>
      </c>
      <c r="AN55" s="11">
        <f t="shared" si="5"/>
        <v>40</v>
      </c>
      <c r="AO55" s="10">
        <f t="shared" si="5"/>
        <v>36</v>
      </c>
      <c r="AP55" s="10">
        <f t="shared" si="5"/>
        <v>40</v>
      </c>
      <c r="AQ55" s="10">
        <f t="shared" si="5"/>
        <v>36</v>
      </c>
      <c r="AR55" s="10">
        <f t="shared" si="5"/>
        <v>40</v>
      </c>
      <c r="AS55" s="10">
        <f t="shared" si="5"/>
        <v>0</v>
      </c>
      <c r="AT55" s="9">
        <f t="shared" si="5"/>
        <v>0</v>
      </c>
      <c r="AU55" s="157">
        <f>SUM(AU45:AW54)</f>
        <v>768</v>
      </c>
      <c r="AV55" s="157"/>
      <c r="AW55" s="158"/>
      <c r="AX55" s="159">
        <f>ROUNDDOWN(AU55/4,1)</f>
        <v>192</v>
      </c>
      <c r="AY55" s="160"/>
      <c r="AZ55" s="161"/>
      <c r="BA55" s="159">
        <f>ROUNDDOWN(AX55/AU56,1)</f>
        <v>4.8</v>
      </c>
      <c r="BB55" s="160"/>
      <c r="BC55" s="162"/>
    </row>
    <row r="56" spans="1:56" s="4" customFormat="1" ht="21" customHeight="1" thickBot="1" x14ac:dyDescent="0.25">
      <c r="A56" s="163" t="s">
        <v>14</v>
      </c>
      <c r="B56" s="164"/>
      <c r="C56" s="164"/>
      <c r="D56" s="164"/>
      <c r="E56" s="164"/>
      <c r="F56" s="164"/>
      <c r="G56" s="164"/>
      <c r="H56" s="164"/>
      <c r="I56" s="164"/>
      <c r="J56" s="164"/>
      <c r="K56" s="164"/>
      <c r="L56" s="164"/>
      <c r="M56" s="164"/>
      <c r="N56" s="164"/>
      <c r="O56" s="164"/>
      <c r="P56" s="164"/>
      <c r="Q56" s="164"/>
      <c r="R56" s="164"/>
      <c r="S56" s="165"/>
      <c r="T56" s="165"/>
      <c r="U56" s="165"/>
      <c r="V56" s="165"/>
      <c r="W56" s="165"/>
      <c r="X56" s="165"/>
      <c r="Y56" s="165"/>
      <c r="Z56" s="165"/>
      <c r="AA56" s="165"/>
      <c r="AB56" s="165"/>
      <c r="AC56" s="165"/>
      <c r="AD56" s="165"/>
      <c r="AE56" s="165"/>
      <c r="AF56" s="165"/>
      <c r="AG56" s="165"/>
      <c r="AH56" s="165"/>
      <c r="AI56" s="165"/>
      <c r="AJ56" s="165"/>
      <c r="AK56" s="165"/>
      <c r="AL56" s="165"/>
      <c r="AM56" s="165"/>
      <c r="AN56" s="165"/>
      <c r="AO56" s="165"/>
      <c r="AP56" s="165"/>
      <c r="AQ56" s="165"/>
      <c r="AR56" s="165"/>
      <c r="AS56" s="165"/>
      <c r="AT56" s="166"/>
      <c r="AU56" s="163">
        <v>40</v>
      </c>
      <c r="AV56" s="164"/>
      <c r="AW56" s="164"/>
      <c r="AX56" s="164"/>
      <c r="AY56" s="164"/>
      <c r="AZ56" s="164"/>
      <c r="BA56" s="164"/>
      <c r="BB56" s="164"/>
      <c r="BC56" s="167"/>
    </row>
    <row r="57" spans="1:56" s="4" customFormat="1" ht="12" customHeight="1" x14ac:dyDescent="0.2">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row>
    <row r="58" spans="1:56" s="4" customFormat="1" ht="21" customHeight="1" x14ac:dyDescent="0.2">
      <c r="A58" s="171" t="s">
        <v>13</v>
      </c>
      <c r="B58" s="172"/>
      <c r="C58" s="172"/>
      <c r="D58" s="173"/>
      <c r="E58" s="180" t="s">
        <v>12</v>
      </c>
      <c r="F58" s="181"/>
      <c r="G58" s="181"/>
      <c r="H58" s="181"/>
      <c r="I58" s="181"/>
      <c r="J58" s="181"/>
      <c r="K58" s="181"/>
      <c r="L58" s="181"/>
      <c r="M58" s="181"/>
      <c r="N58" s="181"/>
      <c r="O58" s="182"/>
      <c r="P58" s="150">
        <v>150</v>
      </c>
      <c r="Q58" s="168"/>
      <c r="R58" s="155" t="s">
        <v>11</v>
      </c>
      <c r="S58" s="156"/>
      <c r="V58" s="169" t="s">
        <v>10</v>
      </c>
      <c r="W58" s="169"/>
      <c r="X58" s="169"/>
      <c r="Y58" s="169"/>
      <c r="Z58" s="169"/>
      <c r="AA58" s="169"/>
      <c r="AB58" s="169"/>
      <c r="AC58" s="148" t="s">
        <v>9</v>
      </c>
      <c r="AD58" s="148"/>
      <c r="AE58" s="148"/>
      <c r="AF58" s="148"/>
      <c r="AG58" s="148"/>
      <c r="AH58" s="170" t="s">
        <v>8</v>
      </c>
      <c r="AI58" s="155"/>
      <c r="AJ58" s="155"/>
      <c r="AK58" s="155"/>
      <c r="AL58" s="156"/>
      <c r="AP58" s="5"/>
      <c r="AQ58" s="5"/>
      <c r="AR58" s="5"/>
      <c r="AS58" s="5"/>
      <c r="AT58" s="5"/>
      <c r="AU58" s="5"/>
      <c r="AV58" s="5"/>
      <c r="AW58" s="5"/>
      <c r="AX58" s="5"/>
      <c r="AY58" s="5"/>
    </row>
    <row r="59" spans="1:56" s="4" customFormat="1" ht="21" customHeight="1" x14ac:dyDescent="0.2">
      <c r="A59" s="174"/>
      <c r="B59" s="175"/>
      <c r="C59" s="175"/>
      <c r="D59" s="176"/>
      <c r="E59" s="180" t="s">
        <v>7</v>
      </c>
      <c r="F59" s="181"/>
      <c r="G59" s="181"/>
      <c r="H59" s="181"/>
      <c r="I59" s="181"/>
      <c r="J59" s="181"/>
      <c r="K59" s="181"/>
      <c r="L59" s="181"/>
      <c r="M59" s="181"/>
      <c r="N59" s="181"/>
      <c r="O59" s="182"/>
      <c r="P59" s="149">
        <v>4</v>
      </c>
      <c r="Q59" s="150"/>
      <c r="R59" s="155" t="s">
        <v>3</v>
      </c>
      <c r="S59" s="156"/>
      <c r="V59" s="148" t="s">
        <v>6</v>
      </c>
      <c r="W59" s="148"/>
      <c r="X59" s="148"/>
      <c r="Y59" s="148"/>
      <c r="Z59" s="148"/>
      <c r="AA59" s="148"/>
      <c r="AB59" s="148"/>
      <c r="AC59" s="149">
        <v>2</v>
      </c>
      <c r="AD59" s="149"/>
      <c r="AE59" s="149"/>
      <c r="AF59" s="150"/>
      <c r="AG59" s="8" t="s">
        <v>3</v>
      </c>
      <c r="AH59" s="151"/>
      <c r="AI59" s="151"/>
      <c r="AJ59" s="151"/>
      <c r="AK59" s="151"/>
      <c r="AL59" s="151"/>
      <c r="AP59" s="5"/>
      <c r="AQ59" s="5"/>
      <c r="AR59" s="5"/>
      <c r="AS59" s="5"/>
      <c r="AT59" s="5"/>
      <c r="AU59" s="5"/>
      <c r="AV59" s="5"/>
      <c r="AW59" s="5"/>
      <c r="AX59" s="5"/>
      <c r="AY59" s="5"/>
    </row>
    <row r="60" spans="1:56" s="4" customFormat="1" ht="21" customHeight="1" x14ac:dyDescent="0.2">
      <c r="A60" s="177"/>
      <c r="B60" s="178"/>
      <c r="C60" s="178"/>
      <c r="D60" s="179"/>
      <c r="E60" s="180" t="s">
        <v>5</v>
      </c>
      <c r="F60" s="181"/>
      <c r="G60" s="181"/>
      <c r="H60" s="181"/>
      <c r="I60" s="181"/>
      <c r="J60" s="181"/>
      <c r="K60" s="181"/>
      <c r="L60" s="181"/>
      <c r="M60" s="181"/>
      <c r="N60" s="181"/>
      <c r="O60" s="182"/>
      <c r="P60" s="149">
        <v>4</v>
      </c>
      <c r="Q60" s="150"/>
      <c r="R60" s="155" t="s">
        <v>3</v>
      </c>
      <c r="S60" s="156"/>
      <c r="T60" s="5"/>
      <c r="U60" s="5"/>
      <c r="V60" s="148" t="s">
        <v>4</v>
      </c>
      <c r="W60" s="148"/>
      <c r="X60" s="148"/>
      <c r="Y60" s="148"/>
      <c r="Z60" s="148"/>
      <c r="AA60" s="148"/>
      <c r="AB60" s="148"/>
      <c r="AC60" s="152">
        <v>0</v>
      </c>
      <c r="AD60" s="152"/>
      <c r="AE60" s="152"/>
      <c r="AF60" s="153"/>
      <c r="AG60" s="8" t="s">
        <v>3</v>
      </c>
      <c r="AH60" s="149">
        <v>0</v>
      </c>
      <c r="AI60" s="149"/>
      <c r="AJ60" s="149"/>
      <c r="AK60" s="150"/>
      <c r="AL60" s="8" t="s">
        <v>3</v>
      </c>
      <c r="AP60" s="5"/>
      <c r="AQ60" s="5"/>
      <c r="AR60" s="5"/>
      <c r="AS60" s="5"/>
      <c r="AT60" s="5"/>
      <c r="AU60" s="5"/>
      <c r="AV60" s="5"/>
      <c r="AW60" s="5"/>
      <c r="AX60" s="5"/>
      <c r="AY60" s="5"/>
    </row>
    <row r="61" spans="1:56" s="4" customFormat="1" ht="10.5" customHeight="1" x14ac:dyDescent="0.2">
      <c r="A61" s="5"/>
      <c r="B61" s="5"/>
      <c r="C61" s="5"/>
      <c r="D61" s="5"/>
      <c r="E61" s="5"/>
      <c r="F61" s="5"/>
      <c r="G61" s="5"/>
      <c r="H61" s="5"/>
      <c r="I61" s="5"/>
      <c r="J61" s="5"/>
      <c r="K61" s="5"/>
      <c r="L61" s="5"/>
      <c r="M61" s="5"/>
      <c r="N61" s="5"/>
      <c r="O61" s="5"/>
      <c r="P61" s="5"/>
      <c r="Q61" s="5"/>
      <c r="R61" s="5"/>
      <c r="S61" s="5"/>
      <c r="T61" s="5"/>
      <c r="U61" s="5"/>
      <c r="V61" s="5"/>
      <c r="W61" s="5"/>
      <c r="X61" s="5"/>
      <c r="Y61" s="7"/>
      <c r="Z61" s="7"/>
      <c r="AA61" s="7"/>
      <c r="AB61" s="7"/>
      <c r="AC61" s="7"/>
      <c r="AD61" s="7"/>
      <c r="AE61" s="7"/>
      <c r="AF61" s="5"/>
      <c r="AG61" s="5"/>
      <c r="AH61" s="5"/>
      <c r="AI61" s="5"/>
      <c r="AJ61" s="6"/>
      <c r="AK61" s="5"/>
      <c r="AL61" s="5"/>
      <c r="AM61" s="5"/>
      <c r="AN61" s="5"/>
      <c r="AO61" s="6"/>
      <c r="AP61" s="5"/>
      <c r="AQ61" s="5"/>
      <c r="AR61" s="5"/>
      <c r="AS61" s="5"/>
      <c r="AT61" s="5"/>
      <c r="AU61" s="5"/>
      <c r="AV61" s="5"/>
      <c r="AW61" s="5"/>
      <c r="AX61" s="5"/>
      <c r="AY61" s="5"/>
      <c r="AZ61" s="5"/>
      <c r="BA61" s="5"/>
      <c r="BB61" s="5"/>
      <c r="BC61" s="5"/>
    </row>
    <row r="62" spans="1:56" ht="14.25" customHeight="1" x14ac:dyDescent="0.2">
      <c r="A62" s="145" t="s">
        <v>129</v>
      </c>
      <c r="B62" s="145"/>
      <c r="C62" s="145"/>
      <c r="D62" s="145"/>
      <c r="E62" s="145"/>
      <c r="F62" s="145"/>
      <c r="G62" s="145"/>
      <c r="H62" s="145"/>
      <c r="I62" s="145"/>
      <c r="J62" s="145"/>
      <c r="K62" s="145"/>
      <c r="L62" s="145"/>
      <c r="M62" s="145"/>
      <c r="N62" s="145"/>
      <c r="O62" s="145"/>
      <c r="P62" s="145"/>
      <c r="Q62" s="145"/>
      <c r="R62" s="145"/>
      <c r="S62" s="145"/>
      <c r="T62" s="145"/>
      <c r="U62" s="145"/>
      <c r="V62" s="145"/>
      <c r="W62" s="145"/>
      <c r="X62" s="145"/>
      <c r="Y62" s="145"/>
      <c r="Z62" s="145"/>
      <c r="AA62" s="145"/>
      <c r="AB62" s="145"/>
      <c r="AC62" s="145"/>
      <c r="AD62" s="145"/>
      <c r="AE62" s="145"/>
      <c r="AF62" s="145"/>
      <c r="AG62" s="145"/>
      <c r="AH62" s="145"/>
      <c r="AI62" s="145"/>
      <c r="AJ62" s="145"/>
      <c r="AK62" s="145"/>
      <c r="AL62" s="145"/>
      <c r="AM62" s="145"/>
      <c r="AN62" s="145"/>
      <c r="AO62" s="145"/>
      <c r="AP62" s="145"/>
      <c r="AQ62" s="145"/>
      <c r="AR62" s="145"/>
      <c r="AS62" s="145"/>
      <c r="AT62" s="145"/>
      <c r="AU62" s="145"/>
      <c r="AV62" s="145"/>
      <c r="AW62" s="145"/>
      <c r="AX62" s="145"/>
      <c r="AY62" s="145"/>
      <c r="AZ62" s="145"/>
      <c r="BA62" s="145"/>
      <c r="BB62" s="145"/>
      <c r="BC62" s="145"/>
      <c r="BD62" s="145"/>
    </row>
    <row r="63" spans="1:56" ht="14.25" customHeight="1" x14ac:dyDescent="0.2">
      <c r="A63" s="3" t="s">
        <v>123</v>
      </c>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row>
    <row r="64" spans="1:56" ht="18.75" customHeight="1" x14ac:dyDescent="0.2">
      <c r="A64" s="144" t="s">
        <v>124</v>
      </c>
      <c r="B64" s="146"/>
      <c r="C64" s="146"/>
      <c r="D64" s="146"/>
      <c r="E64" s="146"/>
      <c r="F64" s="146"/>
      <c r="G64" s="146"/>
      <c r="H64" s="146"/>
      <c r="I64" s="146"/>
      <c r="J64" s="146"/>
      <c r="K64" s="146"/>
      <c r="L64" s="146"/>
      <c r="M64" s="146"/>
      <c r="N64" s="146"/>
      <c r="O64" s="146"/>
      <c r="P64" s="146"/>
      <c r="Q64" s="146"/>
      <c r="R64" s="146"/>
      <c r="S64" s="146"/>
      <c r="T64" s="146"/>
      <c r="U64" s="146"/>
      <c r="V64" s="146"/>
      <c r="W64" s="146"/>
      <c r="X64" s="146"/>
      <c r="Y64" s="146"/>
      <c r="Z64" s="146"/>
      <c r="AA64" s="146"/>
      <c r="AB64" s="146"/>
      <c r="AC64" s="146"/>
      <c r="AD64" s="146"/>
      <c r="AE64" s="146"/>
      <c r="AF64" s="146"/>
      <c r="AG64" s="146"/>
      <c r="AH64" s="146"/>
      <c r="AI64" s="146"/>
      <c r="AJ64" s="146"/>
      <c r="AK64" s="146"/>
      <c r="AL64" s="146"/>
      <c r="AM64" s="146"/>
      <c r="AN64" s="146"/>
      <c r="AO64" s="146"/>
      <c r="AP64" s="146"/>
      <c r="AQ64" s="146"/>
      <c r="AR64" s="146"/>
      <c r="AS64" s="146"/>
      <c r="AT64" s="146"/>
      <c r="AU64" s="146"/>
      <c r="AV64" s="146"/>
      <c r="AW64" s="146"/>
      <c r="AX64" s="146"/>
      <c r="AY64" s="146"/>
      <c r="AZ64" s="146"/>
      <c r="BA64" s="146"/>
      <c r="BB64" s="146"/>
      <c r="BC64" s="146"/>
      <c r="BD64" s="146"/>
    </row>
    <row r="65" spans="1:56" ht="26.25" customHeight="1" x14ac:dyDescent="0.2">
      <c r="A65" s="144" t="s">
        <v>125</v>
      </c>
      <c r="B65" s="144"/>
      <c r="C65" s="144"/>
      <c r="D65" s="144"/>
      <c r="E65" s="144"/>
      <c r="F65" s="144"/>
      <c r="G65" s="144"/>
      <c r="H65" s="144"/>
      <c r="I65" s="144"/>
      <c r="J65" s="144"/>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c r="AI65" s="144"/>
      <c r="AJ65" s="144"/>
      <c r="AK65" s="144"/>
      <c r="AL65" s="144"/>
      <c r="AM65" s="144"/>
      <c r="AN65" s="144"/>
      <c r="AO65" s="144"/>
      <c r="AP65" s="144"/>
      <c r="AQ65" s="144"/>
      <c r="AR65" s="144"/>
      <c r="AS65" s="144"/>
      <c r="AT65" s="144"/>
      <c r="AU65" s="144"/>
      <c r="AV65" s="144"/>
      <c r="AW65" s="144"/>
      <c r="AX65" s="144"/>
      <c r="AY65" s="144"/>
      <c r="AZ65" s="144"/>
      <c r="BA65" s="144"/>
      <c r="BB65" s="144"/>
      <c r="BC65" s="144"/>
      <c r="BD65" s="144"/>
    </row>
    <row r="66" spans="1:56" ht="26.25" customHeight="1" x14ac:dyDescent="0.2">
      <c r="A66" s="147" t="s">
        <v>126</v>
      </c>
      <c r="B66" s="145"/>
      <c r="C66" s="145"/>
      <c r="D66" s="145"/>
      <c r="E66" s="145"/>
      <c r="F66" s="145"/>
      <c r="G66" s="145"/>
      <c r="H66" s="145"/>
      <c r="I66" s="145"/>
      <c r="J66" s="145"/>
      <c r="K66" s="145"/>
      <c r="L66" s="145"/>
      <c r="M66" s="145"/>
      <c r="N66" s="145"/>
      <c r="O66" s="145"/>
      <c r="P66" s="145"/>
      <c r="Q66" s="145"/>
      <c r="R66" s="145"/>
      <c r="S66" s="145"/>
      <c r="T66" s="145"/>
      <c r="U66" s="145"/>
      <c r="V66" s="145"/>
      <c r="W66" s="145"/>
      <c r="X66" s="145"/>
      <c r="Y66" s="145"/>
      <c r="Z66" s="145"/>
      <c r="AA66" s="145"/>
      <c r="AB66" s="145"/>
      <c r="AC66" s="145"/>
      <c r="AD66" s="145"/>
      <c r="AE66" s="145"/>
      <c r="AF66" s="145"/>
      <c r="AG66" s="145"/>
      <c r="AH66" s="145"/>
      <c r="AI66" s="145"/>
      <c r="AJ66" s="145"/>
      <c r="AK66" s="145"/>
      <c r="AL66" s="145"/>
      <c r="AM66" s="145"/>
      <c r="AN66" s="145"/>
      <c r="AO66" s="145"/>
      <c r="AP66" s="145"/>
      <c r="AQ66" s="145"/>
      <c r="AR66" s="145"/>
      <c r="AS66" s="145"/>
      <c r="AT66" s="145"/>
      <c r="AU66" s="145"/>
      <c r="AV66" s="145"/>
      <c r="AW66" s="145"/>
      <c r="AX66" s="145"/>
      <c r="AY66" s="145"/>
      <c r="AZ66" s="145"/>
      <c r="BA66" s="145"/>
      <c r="BB66" s="145"/>
      <c r="BC66" s="145"/>
      <c r="BD66" s="145"/>
    </row>
    <row r="67" spans="1:56" ht="18.75" customHeight="1" x14ac:dyDescent="0.2">
      <c r="A67" s="145" t="s">
        <v>127</v>
      </c>
      <c r="B67" s="145"/>
      <c r="C67" s="145"/>
      <c r="D67" s="145"/>
      <c r="E67" s="145"/>
      <c r="F67" s="145"/>
      <c r="G67" s="145"/>
      <c r="H67" s="145"/>
      <c r="I67" s="145"/>
      <c r="J67" s="145"/>
      <c r="K67" s="145"/>
      <c r="L67" s="145"/>
      <c r="M67" s="145"/>
      <c r="N67" s="145"/>
      <c r="O67" s="145"/>
      <c r="P67" s="145"/>
      <c r="Q67" s="145"/>
      <c r="R67" s="145"/>
      <c r="S67" s="145"/>
      <c r="T67" s="145"/>
      <c r="U67" s="145"/>
      <c r="V67" s="145"/>
      <c r="W67" s="145"/>
      <c r="X67" s="145"/>
      <c r="Y67" s="145"/>
      <c r="Z67" s="145"/>
      <c r="AA67" s="145"/>
      <c r="AB67" s="145"/>
      <c r="AC67" s="145"/>
      <c r="AD67" s="145"/>
      <c r="AE67" s="145"/>
      <c r="AF67" s="145"/>
      <c r="AG67" s="145"/>
      <c r="AH67" s="145"/>
      <c r="AI67" s="145"/>
      <c r="AJ67" s="145"/>
      <c r="AK67" s="145"/>
      <c r="AL67" s="145"/>
      <c r="AM67" s="145"/>
      <c r="AN67" s="145"/>
      <c r="AO67" s="145"/>
      <c r="AP67" s="145"/>
      <c r="AQ67" s="145"/>
      <c r="AR67" s="145"/>
      <c r="AS67" s="145"/>
      <c r="AT67" s="145"/>
      <c r="AU67" s="145"/>
      <c r="AV67" s="145"/>
      <c r="AW67" s="145"/>
      <c r="AX67" s="145"/>
      <c r="AY67" s="145"/>
      <c r="AZ67" s="145"/>
      <c r="BA67" s="145"/>
      <c r="BB67" s="145"/>
      <c r="BC67" s="145"/>
      <c r="BD67" s="145"/>
    </row>
    <row r="68" spans="1:56" ht="26.25" customHeight="1" x14ac:dyDescent="0.2">
      <c r="A68" s="144" t="s">
        <v>128</v>
      </c>
      <c r="B68" s="144"/>
      <c r="C68" s="144"/>
      <c r="D68" s="144"/>
      <c r="E68" s="144"/>
      <c r="F68" s="144"/>
      <c r="G68" s="144"/>
      <c r="H68" s="144"/>
      <c r="I68" s="144"/>
      <c r="J68" s="144"/>
      <c r="K68" s="144"/>
      <c r="L68" s="144"/>
      <c r="M68" s="144"/>
      <c r="N68" s="144"/>
      <c r="O68" s="144"/>
      <c r="P68" s="144"/>
      <c r="Q68" s="144"/>
      <c r="R68" s="144"/>
      <c r="S68" s="144"/>
      <c r="T68" s="144"/>
      <c r="U68" s="144"/>
      <c r="V68" s="144"/>
      <c r="W68" s="144"/>
      <c r="X68" s="144"/>
      <c r="Y68" s="144"/>
      <c r="Z68" s="144"/>
      <c r="AA68" s="144"/>
      <c r="AB68" s="144"/>
      <c r="AC68" s="144"/>
      <c r="AD68" s="144"/>
      <c r="AE68" s="144"/>
      <c r="AF68" s="144"/>
      <c r="AG68" s="144"/>
      <c r="AH68" s="144"/>
      <c r="AI68" s="144"/>
      <c r="AJ68" s="144"/>
      <c r="AK68" s="144"/>
      <c r="AL68" s="144"/>
      <c r="AM68" s="144"/>
      <c r="AN68" s="144"/>
      <c r="AO68" s="144"/>
      <c r="AP68" s="144"/>
      <c r="AQ68" s="144"/>
      <c r="AR68" s="144"/>
      <c r="AS68" s="144"/>
      <c r="AT68" s="144"/>
      <c r="AU68" s="144"/>
      <c r="AV68" s="144"/>
      <c r="AW68" s="144"/>
      <c r="AX68" s="144"/>
      <c r="AY68" s="144"/>
      <c r="AZ68" s="144"/>
      <c r="BA68" s="144"/>
      <c r="BB68" s="144"/>
      <c r="BC68" s="144"/>
      <c r="BD68" s="144"/>
    </row>
  </sheetData>
  <mergeCells count="253">
    <mergeCell ref="A66:BD66"/>
    <mergeCell ref="A67:BD67"/>
    <mergeCell ref="AC60:AF60"/>
    <mergeCell ref="AH60:AK60"/>
    <mergeCell ref="A62:BD62"/>
    <mergeCell ref="A64:BD64"/>
    <mergeCell ref="A65:BD65"/>
    <mergeCell ref="E60:O60"/>
    <mergeCell ref="P60:Q60"/>
    <mergeCell ref="R60:S60"/>
    <mergeCell ref="A58:D60"/>
    <mergeCell ref="E58:O58"/>
    <mergeCell ref="P58:Q58"/>
    <mergeCell ref="R58:S58"/>
    <mergeCell ref="V58:AB58"/>
    <mergeCell ref="AC58:AG58"/>
    <mergeCell ref="A54:F54"/>
    <mergeCell ref="G54:K54"/>
    <mergeCell ref="L54:R54"/>
    <mergeCell ref="AU54:AW54"/>
    <mergeCell ref="AX54:AZ54"/>
    <mergeCell ref="BA54:BC54"/>
    <mergeCell ref="V60:AB60"/>
    <mergeCell ref="A55:R55"/>
    <mergeCell ref="AU55:AW55"/>
    <mergeCell ref="AX55:AZ55"/>
    <mergeCell ref="BA55:BC55"/>
    <mergeCell ref="A56:AT56"/>
    <mergeCell ref="AU56:BC56"/>
    <mergeCell ref="AH58:AL58"/>
    <mergeCell ref="E59:O59"/>
    <mergeCell ref="P59:Q59"/>
    <mergeCell ref="R59:S59"/>
    <mergeCell ref="V59:AB59"/>
    <mergeCell ref="AC59:AF59"/>
    <mergeCell ref="AH59:AL59"/>
    <mergeCell ref="A52:F52"/>
    <mergeCell ref="G52:K52"/>
    <mergeCell ref="L52:R52"/>
    <mergeCell ref="AU52:AW52"/>
    <mergeCell ref="AX52:AZ52"/>
    <mergeCell ref="BA52:BC52"/>
    <mergeCell ref="A53:F53"/>
    <mergeCell ref="G53:K53"/>
    <mergeCell ref="L53:R53"/>
    <mergeCell ref="AU53:AW53"/>
    <mergeCell ref="AX53:AZ53"/>
    <mergeCell ref="BA53:BC53"/>
    <mergeCell ref="A50:F50"/>
    <mergeCell ref="G50:K50"/>
    <mergeCell ref="L50:R50"/>
    <mergeCell ref="AU50:AW50"/>
    <mergeCell ref="AX50:AZ50"/>
    <mergeCell ref="BA50:BC50"/>
    <mergeCell ref="A51:F51"/>
    <mergeCell ref="G51:K51"/>
    <mergeCell ref="L51:R51"/>
    <mergeCell ref="AU51:AW51"/>
    <mergeCell ref="AX51:AZ51"/>
    <mergeCell ref="BA51:BC51"/>
    <mergeCell ref="A48:F48"/>
    <mergeCell ref="G48:K48"/>
    <mergeCell ref="L48:R48"/>
    <mergeCell ref="AU48:AW48"/>
    <mergeCell ref="AX48:AZ48"/>
    <mergeCell ref="BA48:BC48"/>
    <mergeCell ref="A49:F49"/>
    <mergeCell ref="G49:K49"/>
    <mergeCell ref="L49:R49"/>
    <mergeCell ref="AU49:AW49"/>
    <mergeCell ref="AX49:AZ49"/>
    <mergeCell ref="BA49:BC49"/>
    <mergeCell ref="BA47:BC47"/>
    <mergeCell ref="AU45:AW45"/>
    <mergeCell ref="AX45:AZ45"/>
    <mergeCell ref="BA45:BC45"/>
    <mergeCell ref="A46:F46"/>
    <mergeCell ref="G46:K46"/>
    <mergeCell ref="L46:R46"/>
    <mergeCell ref="AU46:AW46"/>
    <mergeCell ref="AX46:AZ46"/>
    <mergeCell ref="BA46:BC46"/>
    <mergeCell ref="AX47:AZ47"/>
    <mergeCell ref="AU43:AW43"/>
    <mergeCell ref="AX43:AZ43"/>
    <mergeCell ref="G40:K42"/>
    <mergeCell ref="L40:P42"/>
    <mergeCell ref="S40:Y40"/>
    <mergeCell ref="Z40:AF40"/>
    <mergeCell ref="L43:R43"/>
    <mergeCell ref="A47:F47"/>
    <mergeCell ref="G47:K47"/>
    <mergeCell ref="L47:R47"/>
    <mergeCell ref="AU47:AW47"/>
    <mergeCell ref="Q41:R41"/>
    <mergeCell ref="Q42:R42"/>
    <mergeCell ref="A44:F44"/>
    <mergeCell ref="G44:K44"/>
    <mergeCell ref="L44:R44"/>
    <mergeCell ref="A45:F45"/>
    <mergeCell ref="G45:K45"/>
    <mergeCell ref="L45:R45"/>
    <mergeCell ref="A43:F43"/>
    <mergeCell ref="G43:K43"/>
    <mergeCell ref="A30:BD30"/>
    <mergeCell ref="A31:BD31"/>
    <mergeCell ref="A32:BD32"/>
    <mergeCell ref="A33:BD33"/>
    <mergeCell ref="A34:BD34"/>
    <mergeCell ref="A36:BC36"/>
    <mergeCell ref="BA43:BC43"/>
    <mergeCell ref="AG40:AM40"/>
    <mergeCell ref="AN40:AT40"/>
    <mergeCell ref="AU40:AW42"/>
    <mergeCell ref="AX40:AZ42"/>
    <mergeCell ref="BA40:BC42"/>
    <mergeCell ref="A39:K39"/>
    <mergeCell ref="L39:M39"/>
    <mergeCell ref="O39:P39"/>
    <mergeCell ref="R39:S39"/>
    <mergeCell ref="U39:V39"/>
    <mergeCell ref="X39:Y39"/>
    <mergeCell ref="AA39:AB39"/>
    <mergeCell ref="AD39:AF39"/>
    <mergeCell ref="AG39:AI39"/>
    <mergeCell ref="AK39:AS39"/>
    <mergeCell ref="AT39:BC39"/>
    <mergeCell ref="A40:F42"/>
    <mergeCell ref="A38:R38"/>
    <mergeCell ref="S38:AE38"/>
    <mergeCell ref="AF38:AM38"/>
    <mergeCell ref="AN38:BC38"/>
    <mergeCell ref="A24:D26"/>
    <mergeCell ref="E24:N24"/>
    <mergeCell ref="O24:P24"/>
    <mergeCell ref="Q24:R24"/>
    <mergeCell ref="U24:AA24"/>
    <mergeCell ref="AB24:AF24"/>
    <mergeCell ref="E26:N26"/>
    <mergeCell ref="O26:P26"/>
    <mergeCell ref="Q26:R26"/>
    <mergeCell ref="U26:AA26"/>
    <mergeCell ref="AG24:AK24"/>
    <mergeCell ref="E25:N25"/>
    <mergeCell ref="O25:P25"/>
    <mergeCell ref="Q25:R25"/>
    <mergeCell ref="U25:AA25"/>
    <mergeCell ref="AB25:AE25"/>
    <mergeCell ref="AG25:AK25"/>
    <mergeCell ref="A28:BD28"/>
    <mergeCell ref="AB26:AE26"/>
    <mergeCell ref="AG26:AJ26"/>
    <mergeCell ref="A22:AT22"/>
    <mergeCell ref="AU22:BC22"/>
    <mergeCell ref="A18:F18"/>
    <mergeCell ref="G18:K18"/>
    <mergeCell ref="L18:R18"/>
    <mergeCell ref="AU18:AW18"/>
    <mergeCell ref="AX18:AZ18"/>
    <mergeCell ref="BA18:BC18"/>
    <mergeCell ref="A19:F19"/>
    <mergeCell ref="G19:K19"/>
    <mergeCell ref="L19:R19"/>
    <mergeCell ref="AU19:AW19"/>
    <mergeCell ref="AX19:AZ19"/>
    <mergeCell ref="BA19:BC19"/>
    <mergeCell ref="A20:F20"/>
    <mergeCell ref="G20:K20"/>
    <mergeCell ref="L20:R20"/>
    <mergeCell ref="AU20:AW20"/>
    <mergeCell ref="AX20:AZ20"/>
    <mergeCell ref="BA20:BC20"/>
    <mergeCell ref="A21:R21"/>
    <mergeCell ref="AU21:AW21"/>
    <mergeCell ref="AX21:AZ21"/>
    <mergeCell ref="BA21:BC21"/>
    <mergeCell ref="A16:F16"/>
    <mergeCell ref="G16:K16"/>
    <mergeCell ref="L16:R16"/>
    <mergeCell ref="AU16:AW16"/>
    <mergeCell ref="AX16:AZ16"/>
    <mergeCell ref="BA16:BC16"/>
    <mergeCell ref="A17:F17"/>
    <mergeCell ref="G17:K17"/>
    <mergeCell ref="L17:R17"/>
    <mergeCell ref="AU17:AW17"/>
    <mergeCell ref="AX17:AZ17"/>
    <mergeCell ref="BA17:BC17"/>
    <mergeCell ref="A14:F14"/>
    <mergeCell ref="G14:K14"/>
    <mergeCell ref="L14:R14"/>
    <mergeCell ref="AU14:AW14"/>
    <mergeCell ref="AX14:AZ14"/>
    <mergeCell ref="BA14:BC14"/>
    <mergeCell ref="A15:F15"/>
    <mergeCell ref="G15:K15"/>
    <mergeCell ref="L15:R15"/>
    <mergeCell ref="AU15:AW15"/>
    <mergeCell ref="AX15:AZ15"/>
    <mergeCell ref="BA15:BC15"/>
    <mergeCell ref="AU12:AW12"/>
    <mergeCell ref="AX12:AZ12"/>
    <mergeCell ref="BA12:BC12"/>
    <mergeCell ref="A13:F13"/>
    <mergeCell ref="G13:K13"/>
    <mergeCell ref="L13:R13"/>
    <mergeCell ref="AU13:AW13"/>
    <mergeCell ref="AX13:AZ13"/>
    <mergeCell ref="BA13:BC13"/>
    <mergeCell ref="A10:F10"/>
    <mergeCell ref="G10:K10"/>
    <mergeCell ref="L10:R10"/>
    <mergeCell ref="A11:F11"/>
    <mergeCell ref="G11:K11"/>
    <mergeCell ref="L11:R11"/>
    <mergeCell ref="A12:F12"/>
    <mergeCell ref="G12:K12"/>
    <mergeCell ref="L12:R12"/>
    <mergeCell ref="Z6:AF6"/>
    <mergeCell ref="AG6:AM6"/>
    <mergeCell ref="AN6:AT6"/>
    <mergeCell ref="AU6:AW8"/>
    <mergeCell ref="AX6:AZ8"/>
    <mergeCell ref="BA6:BC8"/>
    <mergeCell ref="Q7:R7"/>
    <mergeCell ref="Q8:R8"/>
    <mergeCell ref="A9:F9"/>
    <mergeCell ref="G9:K9"/>
    <mergeCell ref="L9:R9"/>
    <mergeCell ref="A68:BD68"/>
    <mergeCell ref="A2:BC2"/>
    <mergeCell ref="A4:R4"/>
    <mergeCell ref="S4:AE4"/>
    <mergeCell ref="AF4:AM4"/>
    <mergeCell ref="AN4:BC4"/>
    <mergeCell ref="A5:K5"/>
    <mergeCell ref="L5:M5"/>
    <mergeCell ref="O5:P5"/>
    <mergeCell ref="R5:S5"/>
    <mergeCell ref="U5:V5"/>
    <mergeCell ref="X5:Y5"/>
    <mergeCell ref="AA5:AB5"/>
    <mergeCell ref="AD5:AF5"/>
    <mergeCell ref="AG5:AI5"/>
    <mergeCell ref="AK5:AS5"/>
    <mergeCell ref="AT5:BC5"/>
    <mergeCell ref="AU11:AW11"/>
    <mergeCell ref="AX11:AZ11"/>
    <mergeCell ref="BA11:BC11"/>
    <mergeCell ref="A6:F8"/>
    <mergeCell ref="G6:K8"/>
    <mergeCell ref="L6:P8"/>
    <mergeCell ref="S6:Y6"/>
  </mergeCells>
  <phoneticPr fontId="3"/>
  <printOptions horizontalCentered="1"/>
  <pageMargins left="0.39370078740157483" right="0.39370078740157483" top="0.51181102362204722" bottom="0.19685039370078741" header="0.39370078740157483" footer="0.39370078740157483"/>
  <pageSetup paperSize="9" scale="89" orientation="landscape" r:id="rId1"/>
  <headerFooter alignWithMargins="0"/>
  <rowBreaks count="1" manualBreakCount="1">
    <brk id="34" max="56"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D62"/>
  <sheetViews>
    <sheetView showZeros="0" view="pageBreakPreview" zoomScale="80" zoomScaleNormal="100" zoomScaleSheetLayoutView="80" workbookViewId="0">
      <selection activeCell="BL6" sqref="BL6"/>
    </sheetView>
  </sheetViews>
  <sheetFormatPr defaultColWidth="9" defaultRowHeight="21" customHeight="1" x14ac:dyDescent="0.2"/>
  <cols>
    <col min="1" max="4" width="2.6328125" style="2" customWidth="1"/>
    <col min="5" max="18" width="2.6328125" style="1" customWidth="1"/>
    <col min="19" max="46" width="2.90625" style="1" customWidth="1"/>
    <col min="47" max="70" width="2.6328125" style="1" customWidth="1"/>
    <col min="71" max="16384" width="9" style="1"/>
  </cols>
  <sheetData>
    <row r="1" spans="1:55" ht="21" customHeight="1" x14ac:dyDescent="0.2">
      <c r="A1" s="1" t="s">
        <v>139</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row>
    <row r="2" spans="1:55" ht="21" customHeight="1" x14ac:dyDescent="0.2">
      <c r="A2" s="243" t="s">
        <v>262</v>
      </c>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c r="AK2" s="243"/>
      <c r="AL2" s="243"/>
      <c r="AM2" s="243"/>
      <c r="AN2" s="243"/>
      <c r="AO2" s="243"/>
      <c r="AP2" s="243"/>
      <c r="AQ2" s="243"/>
      <c r="AR2" s="243"/>
      <c r="AS2" s="243"/>
      <c r="AT2" s="243"/>
      <c r="AU2" s="243"/>
      <c r="AV2" s="243"/>
      <c r="AW2" s="243"/>
      <c r="AX2" s="243"/>
      <c r="AY2" s="243"/>
      <c r="AZ2" s="243"/>
      <c r="BA2" s="243"/>
      <c r="BB2" s="243"/>
      <c r="BC2" s="243"/>
    </row>
    <row r="3" spans="1:55" s="4" customFormat="1" ht="11.25" customHeight="1" thickBot="1" x14ac:dyDescent="0.25"/>
    <row r="4" spans="1:55" s="4" customFormat="1" ht="21" customHeight="1" thickBot="1" x14ac:dyDescent="0.25">
      <c r="A4" s="244" t="s">
        <v>57</v>
      </c>
      <c r="B4" s="245"/>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26"/>
      <c r="AF4" s="246" t="s">
        <v>55</v>
      </c>
      <c r="AG4" s="247"/>
      <c r="AH4" s="247"/>
      <c r="AI4" s="247"/>
      <c r="AJ4" s="247"/>
      <c r="AK4" s="247"/>
      <c r="AL4" s="247"/>
      <c r="AM4" s="247"/>
      <c r="AN4" s="245"/>
      <c r="AO4" s="245"/>
      <c r="AP4" s="245"/>
      <c r="AQ4" s="245"/>
      <c r="AR4" s="245"/>
      <c r="AS4" s="245"/>
      <c r="AT4" s="245"/>
      <c r="AU4" s="245"/>
      <c r="AV4" s="245"/>
      <c r="AW4" s="245"/>
      <c r="AX4" s="245"/>
      <c r="AY4" s="245"/>
      <c r="AZ4" s="245"/>
      <c r="BA4" s="245"/>
      <c r="BB4" s="245"/>
      <c r="BC4" s="248"/>
    </row>
    <row r="5" spans="1:55" s="4" customFormat="1" ht="21" customHeight="1" thickBot="1" x14ac:dyDescent="0.25">
      <c r="A5" s="246" t="s">
        <v>101</v>
      </c>
      <c r="B5" s="247"/>
      <c r="C5" s="247"/>
      <c r="D5" s="247"/>
      <c r="E5" s="247"/>
      <c r="F5" s="247"/>
      <c r="G5" s="247"/>
      <c r="H5" s="252"/>
      <c r="I5" s="164"/>
      <c r="J5" s="164"/>
      <c r="K5" s="164"/>
      <c r="L5" s="164"/>
      <c r="M5" s="164"/>
      <c r="N5" s="164"/>
      <c r="O5" s="164"/>
      <c r="P5" s="164"/>
      <c r="Q5" s="164"/>
      <c r="R5" s="164"/>
      <c r="S5" s="318" t="s">
        <v>105</v>
      </c>
      <c r="T5" s="253"/>
      <c r="U5" s="253"/>
      <c r="V5" s="253"/>
      <c r="W5" s="253"/>
      <c r="X5" s="253"/>
      <c r="Y5" s="253"/>
      <c r="Z5" s="319"/>
      <c r="AA5" s="252"/>
      <c r="AB5" s="164"/>
      <c r="AC5" s="164"/>
      <c r="AD5" s="164"/>
      <c r="AE5" s="164"/>
      <c r="AF5" s="164"/>
      <c r="AG5" s="164"/>
      <c r="AH5" s="164"/>
      <c r="AI5" s="164"/>
      <c r="AJ5" s="164"/>
      <c r="AK5" s="163" t="s">
        <v>50</v>
      </c>
      <c r="AL5" s="164"/>
      <c r="AM5" s="164"/>
      <c r="AN5" s="164"/>
      <c r="AO5" s="164"/>
      <c r="AP5" s="164"/>
      <c r="AQ5" s="164"/>
      <c r="AR5" s="164"/>
      <c r="AS5" s="257"/>
      <c r="AT5" s="252"/>
      <c r="AU5" s="164"/>
      <c r="AV5" s="164"/>
      <c r="AW5" s="164"/>
      <c r="AX5" s="164"/>
      <c r="AY5" s="164"/>
      <c r="AZ5" s="164"/>
      <c r="BA5" s="164"/>
      <c r="BB5" s="164"/>
      <c r="BC5" s="167"/>
    </row>
    <row r="6" spans="1:55" s="4" customFormat="1" ht="21" customHeight="1" thickBot="1" x14ac:dyDescent="0.25">
      <c r="A6" s="317" t="s">
        <v>99</v>
      </c>
      <c r="B6" s="238"/>
      <c r="C6" s="238"/>
      <c r="D6" s="238"/>
      <c r="E6" s="238"/>
      <c r="F6" s="238"/>
      <c r="G6" s="238"/>
      <c r="H6" s="238"/>
      <c r="I6" s="238"/>
      <c r="J6" s="238"/>
      <c r="K6" s="238"/>
      <c r="L6" s="238"/>
      <c r="M6" s="238"/>
      <c r="N6" s="238"/>
      <c r="O6" s="238"/>
      <c r="P6" s="238"/>
      <c r="Q6" s="238"/>
      <c r="R6" s="238"/>
      <c r="S6" s="238"/>
      <c r="T6" s="238"/>
      <c r="U6" s="238"/>
      <c r="V6" s="238"/>
      <c r="W6" s="238"/>
      <c r="X6" s="238"/>
      <c r="Y6" s="238"/>
      <c r="Z6" s="238"/>
      <c r="AA6" s="238"/>
      <c r="AB6" s="238"/>
      <c r="AC6" s="238"/>
      <c r="AD6" s="238"/>
      <c r="AE6" s="239"/>
      <c r="AF6" s="246" t="s">
        <v>97</v>
      </c>
      <c r="AG6" s="247"/>
      <c r="AH6" s="247"/>
      <c r="AI6" s="247"/>
      <c r="AJ6" s="247"/>
      <c r="AK6" s="247"/>
      <c r="AL6" s="247"/>
      <c r="AM6" s="247"/>
      <c r="AN6" s="238"/>
      <c r="AO6" s="238"/>
      <c r="AP6" s="238"/>
      <c r="AQ6" s="238"/>
      <c r="AR6" s="238"/>
      <c r="AS6" s="238"/>
      <c r="AT6" s="238"/>
      <c r="AU6" s="238"/>
      <c r="AV6" s="238"/>
      <c r="AW6" s="238"/>
      <c r="AX6" s="238"/>
      <c r="AY6" s="238"/>
      <c r="AZ6" s="238"/>
      <c r="BA6" s="238"/>
      <c r="BB6" s="238"/>
      <c r="BC6" s="316"/>
    </row>
    <row r="7" spans="1:55" s="4" customFormat="1" ht="21" customHeight="1" thickBot="1" x14ac:dyDescent="0.25">
      <c r="A7" s="223" t="s">
        <v>49</v>
      </c>
      <c r="B7" s="220"/>
      <c r="C7" s="220"/>
      <c r="D7" s="220"/>
      <c r="E7" s="220"/>
      <c r="F7" s="220"/>
      <c r="G7" s="224" t="s">
        <v>48</v>
      </c>
      <c r="H7" s="224"/>
      <c r="I7" s="224"/>
      <c r="J7" s="224"/>
      <c r="K7" s="224"/>
      <c r="L7" s="226" t="s">
        <v>47</v>
      </c>
      <c r="M7" s="227"/>
      <c r="N7" s="227"/>
      <c r="O7" s="227"/>
      <c r="P7" s="227"/>
      <c r="Q7" s="35"/>
      <c r="R7" s="34"/>
      <c r="S7" s="223" t="s">
        <v>46</v>
      </c>
      <c r="T7" s="220"/>
      <c r="U7" s="220"/>
      <c r="V7" s="220"/>
      <c r="W7" s="220"/>
      <c r="X7" s="220"/>
      <c r="Y7" s="228"/>
      <c r="Z7" s="223" t="s">
        <v>45</v>
      </c>
      <c r="AA7" s="220"/>
      <c r="AB7" s="220"/>
      <c r="AC7" s="220"/>
      <c r="AD7" s="220"/>
      <c r="AE7" s="220"/>
      <c r="AF7" s="228"/>
      <c r="AG7" s="223" t="s">
        <v>44</v>
      </c>
      <c r="AH7" s="220"/>
      <c r="AI7" s="220"/>
      <c r="AJ7" s="220"/>
      <c r="AK7" s="220"/>
      <c r="AL7" s="220"/>
      <c r="AM7" s="228"/>
      <c r="AN7" s="212" t="s">
        <v>43</v>
      </c>
      <c r="AO7" s="220"/>
      <c r="AP7" s="220"/>
      <c r="AQ7" s="220"/>
      <c r="AR7" s="220"/>
      <c r="AS7" s="220"/>
      <c r="AT7" s="228"/>
      <c r="AU7" s="229" t="s">
        <v>42</v>
      </c>
      <c r="AV7" s="224"/>
      <c r="AW7" s="224"/>
      <c r="AX7" s="224" t="s">
        <v>41</v>
      </c>
      <c r="AY7" s="224"/>
      <c r="AZ7" s="224"/>
      <c r="BA7" s="224" t="s">
        <v>40</v>
      </c>
      <c r="BB7" s="224"/>
      <c r="BC7" s="231"/>
    </row>
    <row r="8" spans="1:55" s="4" customFormat="1" ht="21" customHeight="1" x14ac:dyDescent="0.2">
      <c r="A8" s="190"/>
      <c r="B8" s="149"/>
      <c r="C8" s="149"/>
      <c r="D8" s="149"/>
      <c r="E8" s="149"/>
      <c r="F8" s="149"/>
      <c r="G8" s="225"/>
      <c r="H8" s="225"/>
      <c r="I8" s="225"/>
      <c r="J8" s="225"/>
      <c r="K8" s="225"/>
      <c r="L8" s="174"/>
      <c r="M8" s="175"/>
      <c r="N8" s="175"/>
      <c r="O8" s="175"/>
      <c r="P8" s="175"/>
      <c r="Q8" s="223" t="s">
        <v>39</v>
      </c>
      <c r="R8" s="220"/>
      <c r="S8" s="29">
        <v>1</v>
      </c>
      <c r="T8" s="28">
        <v>2</v>
      </c>
      <c r="U8" s="28">
        <v>3</v>
      </c>
      <c r="V8" s="28">
        <v>4</v>
      </c>
      <c r="W8" s="28">
        <v>5</v>
      </c>
      <c r="X8" s="28">
        <v>6</v>
      </c>
      <c r="Y8" s="32">
        <v>7</v>
      </c>
      <c r="Z8" s="30">
        <v>8</v>
      </c>
      <c r="AA8" s="28">
        <v>9</v>
      </c>
      <c r="AB8" s="28">
        <v>10</v>
      </c>
      <c r="AC8" s="28">
        <v>11</v>
      </c>
      <c r="AD8" s="28">
        <v>12</v>
      </c>
      <c r="AE8" s="28">
        <v>13</v>
      </c>
      <c r="AF8" s="32">
        <v>14</v>
      </c>
      <c r="AG8" s="30">
        <v>15</v>
      </c>
      <c r="AH8" s="28">
        <v>16</v>
      </c>
      <c r="AI8" s="28">
        <v>17</v>
      </c>
      <c r="AJ8" s="28">
        <v>18</v>
      </c>
      <c r="AK8" s="28">
        <v>19</v>
      </c>
      <c r="AL8" s="28">
        <v>20</v>
      </c>
      <c r="AM8" s="32">
        <v>21</v>
      </c>
      <c r="AN8" s="29">
        <v>22</v>
      </c>
      <c r="AO8" s="28">
        <v>23</v>
      </c>
      <c r="AP8" s="28">
        <v>24</v>
      </c>
      <c r="AQ8" s="28">
        <v>25</v>
      </c>
      <c r="AR8" s="28">
        <v>26</v>
      </c>
      <c r="AS8" s="28">
        <v>27</v>
      </c>
      <c r="AT8" s="32">
        <v>28</v>
      </c>
      <c r="AU8" s="230"/>
      <c r="AV8" s="225"/>
      <c r="AW8" s="225"/>
      <c r="AX8" s="225"/>
      <c r="AY8" s="225"/>
      <c r="AZ8" s="225"/>
      <c r="BA8" s="225"/>
      <c r="BB8" s="225"/>
      <c r="BC8" s="232"/>
    </row>
    <row r="9" spans="1:55" s="4" customFormat="1" ht="21" customHeight="1" thickBot="1" x14ac:dyDescent="0.25">
      <c r="A9" s="190"/>
      <c r="B9" s="149"/>
      <c r="C9" s="149"/>
      <c r="D9" s="149"/>
      <c r="E9" s="149"/>
      <c r="F9" s="149"/>
      <c r="G9" s="225"/>
      <c r="H9" s="225"/>
      <c r="I9" s="225"/>
      <c r="J9" s="225"/>
      <c r="K9" s="225"/>
      <c r="L9" s="177"/>
      <c r="M9" s="178"/>
      <c r="N9" s="178"/>
      <c r="O9" s="178"/>
      <c r="P9" s="178"/>
      <c r="Q9" s="233" t="s">
        <v>38</v>
      </c>
      <c r="R9" s="234"/>
      <c r="S9" s="29"/>
      <c r="T9" s="28"/>
      <c r="U9" s="28"/>
      <c r="V9" s="28"/>
      <c r="W9" s="28"/>
      <c r="X9" s="28"/>
      <c r="Y9" s="32"/>
      <c r="Z9" s="30"/>
      <c r="AA9" s="28"/>
      <c r="AB9" s="28"/>
      <c r="AC9" s="28"/>
      <c r="AD9" s="28"/>
      <c r="AE9" s="28"/>
      <c r="AF9" s="32"/>
      <c r="AG9" s="30"/>
      <c r="AH9" s="28"/>
      <c r="AI9" s="28"/>
      <c r="AJ9" s="28"/>
      <c r="AK9" s="28"/>
      <c r="AL9" s="28"/>
      <c r="AM9" s="32"/>
      <c r="AN9" s="29"/>
      <c r="AO9" s="28"/>
      <c r="AP9" s="28"/>
      <c r="AQ9" s="28"/>
      <c r="AR9" s="28"/>
      <c r="AS9" s="28"/>
      <c r="AT9" s="32"/>
      <c r="AU9" s="230"/>
      <c r="AV9" s="225"/>
      <c r="AW9" s="225"/>
      <c r="AX9" s="225"/>
      <c r="AY9" s="225"/>
      <c r="AZ9" s="225"/>
      <c r="BA9" s="225"/>
      <c r="BB9" s="225"/>
      <c r="BC9" s="232"/>
    </row>
    <row r="10" spans="1:55" s="4" customFormat="1" ht="21" customHeight="1" x14ac:dyDescent="0.2">
      <c r="A10" s="301" t="s">
        <v>30</v>
      </c>
      <c r="B10" s="168"/>
      <c r="C10" s="168"/>
      <c r="D10" s="168"/>
      <c r="E10" s="168"/>
      <c r="F10" s="183"/>
      <c r="G10" s="191"/>
      <c r="H10" s="191"/>
      <c r="I10" s="191"/>
      <c r="J10" s="191"/>
      <c r="K10" s="191"/>
      <c r="L10" s="149"/>
      <c r="M10" s="149"/>
      <c r="N10" s="149"/>
      <c r="O10" s="149"/>
      <c r="P10" s="149"/>
      <c r="Q10" s="193"/>
      <c r="R10" s="286"/>
      <c r="S10" s="30"/>
      <c r="T10" s="55"/>
      <c r="U10" s="55"/>
      <c r="V10" s="55"/>
      <c r="W10" s="55"/>
      <c r="X10" s="28"/>
      <c r="Y10" s="32"/>
      <c r="Z10" s="30"/>
      <c r="AA10" s="55"/>
      <c r="AB10" s="55"/>
      <c r="AC10" s="55"/>
      <c r="AD10" s="55"/>
      <c r="AE10" s="28"/>
      <c r="AF10" s="32"/>
      <c r="AG10" s="30"/>
      <c r="AH10" s="55"/>
      <c r="AI10" s="55"/>
      <c r="AJ10" s="55"/>
      <c r="AK10" s="55"/>
      <c r="AL10" s="28"/>
      <c r="AM10" s="32"/>
      <c r="AN10" s="29"/>
      <c r="AO10" s="55"/>
      <c r="AP10" s="55"/>
      <c r="AQ10" s="55"/>
      <c r="AR10" s="55"/>
      <c r="AS10" s="28"/>
      <c r="AT10" s="32"/>
      <c r="AU10" s="178">
        <f>SUM(S10:AT10)</f>
        <v>0</v>
      </c>
      <c r="AV10" s="178"/>
      <c r="AW10" s="179"/>
      <c r="AX10" s="184">
        <f>ROUNDDOWN(AU10/4,1)</f>
        <v>0</v>
      </c>
      <c r="AY10" s="185"/>
      <c r="AZ10" s="186"/>
      <c r="BA10" s="184" t="e">
        <f>ROUNDDOWN(AX10/AU25,1)</f>
        <v>#DIV/0!</v>
      </c>
      <c r="BB10" s="185"/>
      <c r="BC10" s="300"/>
    </row>
    <row r="11" spans="1:55" s="4" customFormat="1" ht="21" customHeight="1" x14ac:dyDescent="0.2">
      <c r="A11" s="216" t="s">
        <v>94</v>
      </c>
      <c r="B11" s="217"/>
      <c r="C11" s="217"/>
      <c r="D11" s="217"/>
      <c r="E11" s="217"/>
      <c r="F11" s="218"/>
      <c r="G11" s="308"/>
      <c r="H11" s="308"/>
      <c r="I11" s="308"/>
      <c r="J11" s="308"/>
      <c r="K11" s="308"/>
      <c r="L11" s="193"/>
      <c r="M11" s="193"/>
      <c r="N11" s="193"/>
      <c r="O11" s="193"/>
      <c r="P11" s="193"/>
      <c r="Q11" s="193"/>
      <c r="R11" s="177"/>
      <c r="S11" s="54"/>
      <c r="T11" s="53"/>
      <c r="U11" s="53"/>
      <c r="V11" s="53"/>
      <c r="W11" s="53"/>
      <c r="X11" s="52"/>
      <c r="Y11" s="51"/>
      <c r="Z11" s="54"/>
      <c r="AA11" s="53"/>
      <c r="AB11" s="53"/>
      <c r="AC11" s="53"/>
      <c r="AD11" s="53"/>
      <c r="AE11" s="52"/>
      <c r="AF11" s="51"/>
      <c r="AG11" s="54"/>
      <c r="AH11" s="53"/>
      <c r="AI11" s="53"/>
      <c r="AJ11" s="53"/>
      <c r="AK11" s="53"/>
      <c r="AL11" s="52"/>
      <c r="AM11" s="51"/>
      <c r="AN11" s="56"/>
      <c r="AO11" s="53"/>
      <c r="AP11" s="53"/>
      <c r="AQ11" s="53"/>
      <c r="AR11" s="53"/>
      <c r="AS11" s="52"/>
      <c r="AT11" s="51"/>
      <c r="AU11" s="178">
        <f>SUM(S11:AT11)</f>
        <v>0</v>
      </c>
      <c r="AV11" s="178"/>
      <c r="AW11" s="179"/>
      <c r="AX11" s="296">
        <f>ROUNDDOWN(AU11/4,1)</f>
        <v>0</v>
      </c>
      <c r="AY11" s="297"/>
      <c r="AZ11" s="302"/>
      <c r="BA11" s="296" t="e">
        <f>ROUNDDOWN(AX11/AU25,1)</f>
        <v>#DIV/0!</v>
      </c>
      <c r="BB11" s="297"/>
      <c r="BC11" s="298"/>
    </row>
    <row r="12" spans="1:55" s="4" customFormat="1" ht="21" customHeight="1" thickBot="1" x14ac:dyDescent="0.25">
      <c r="A12" s="313"/>
      <c r="B12" s="222"/>
      <c r="C12" s="222"/>
      <c r="D12" s="222"/>
      <c r="E12" s="222"/>
      <c r="F12" s="314"/>
      <c r="G12" s="292"/>
      <c r="H12" s="292"/>
      <c r="I12" s="292"/>
      <c r="J12" s="292"/>
      <c r="K12" s="292"/>
      <c r="L12" s="234"/>
      <c r="M12" s="234"/>
      <c r="N12" s="234"/>
      <c r="O12" s="234"/>
      <c r="P12" s="234"/>
      <c r="Q12" s="234"/>
      <c r="R12" s="315"/>
      <c r="S12" s="25"/>
      <c r="T12" s="23"/>
      <c r="U12" s="23"/>
      <c r="V12" s="23"/>
      <c r="W12" s="23"/>
      <c r="X12" s="23"/>
      <c r="Y12" s="22"/>
      <c r="Z12" s="25"/>
      <c r="AA12" s="23"/>
      <c r="AB12" s="23"/>
      <c r="AC12" s="23"/>
      <c r="AD12" s="23"/>
      <c r="AE12" s="23"/>
      <c r="AF12" s="22"/>
      <c r="AG12" s="25"/>
      <c r="AH12" s="23"/>
      <c r="AI12" s="23"/>
      <c r="AJ12" s="23"/>
      <c r="AK12" s="23"/>
      <c r="AL12" s="23"/>
      <c r="AM12" s="22"/>
      <c r="AN12" s="47"/>
      <c r="AO12" s="23"/>
      <c r="AP12" s="23"/>
      <c r="AQ12" s="23"/>
      <c r="AR12" s="23"/>
      <c r="AS12" s="23"/>
      <c r="AT12" s="22"/>
      <c r="AU12" s="235">
        <f>SUM(S12:AT12)</f>
        <v>0</v>
      </c>
      <c r="AV12" s="236"/>
      <c r="AW12" s="237"/>
      <c r="AX12" s="240">
        <f>ROUNDDOWN(AU12/4,1)</f>
        <v>0</v>
      </c>
      <c r="AY12" s="241"/>
      <c r="AZ12" s="242"/>
      <c r="BA12" s="296" t="e">
        <f>ROUNDDOWN(AX12/AU25,1)</f>
        <v>#DIV/0!</v>
      </c>
      <c r="BB12" s="297"/>
      <c r="BC12" s="298"/>
    </row>
    <row r="13" spans="1:55" s="4" customFormat="1" ht="12" customHeight="1" thickBot="1" x14ac:dyDescent="0.25">
      <c r="A13" s="165"/>
      <c r="B13" s="165"/>
      <c r="C13" s="165"/>
      <c r="D13" s="165"/>
      <c r="E13" s="165"/>
      <c r="F13" s="165"/>
      <c r="G13" s="222"/>
      <c r="H13" s="222"/>
      <c r="I13" s="222"/>
      <c r="J13" s="222"/>
      <c r="K13" s="222"/>
      <c r="L13" s="165"/>
      <c r="M13" s="165"/>
      <c r="N13" s="165"/>
      <c r="O13" s="165"/>
      <c r="P13" s="165"/>
      <c r="Q13" s="165"/>
      <c r="R13" s="165"/>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0"/>
      <c r="AV13" s="20"/>
      <c r="AW13" s="20"/>
      <c r="AX13" s="20"/>
      <c r="AY13" s="20"/>
      <c r="AZ13" s="20"/>
      <c r="BA13" s="20"/>
      <c r="BB13" s="20"/>
      <c r="BC13" s="20"/>
    </row>
    <row r="14" spans="1:55" s="4" customFormat="1" ht="21" customHeight="1" x14ac:dyDescent="0.2">
      <c r="A14" s="312"/>
      <c r="B14" s="211"/>
      <c r="C14" s="211"/>
      <c r="D14" s="211"/>
      <c r="E14" s="211"/>
      <c r="F14" s="212"/>
      <c r="G14" s="309"/>
      <c r="H14" s="310"/>
      <c r="I14" s="310"/>
      <c r="J14" s="310"/>
      <c r="K14" s="311"/>
      <c r="L14" s="221"/>
      <c r="M14" s="211"/>
      <c r="N14" s="211"/>
      <c r="O14" s="211"/>
      <c r="P14" s="211"/>
      <c r="Q14" s="211"/>
      <c r="R14" s="321"/>
      <c r="S14" s="19"/>
      <c r="T14" s="18"/>
      <c r="U14" s="18"/>
      <c r="V14" s="18"/>
      <c r="W14" s="18"/>
      <c r="X14" s="18"/>
      <c r="Y14" s="17"/>
      <c r="Z14" s="19"/>
      <c r="AA14" s="18"/>
      <c r="AB14" s="18"/>
      <c r="AC14" s="18"/>
      <c r="AD14" s="18"/>
      <c r="AE14" s="18"/>
      <c r="AF14" s="17"/>
      <c r="AG14" s="19"/>
      <c r="AH14" s="18"/>
      <c r="AI14" s="18"/>
      <c r="AJ14" s="18"/>
      <c r="AK14" s="18"/>
      <c r="AL14" s="18"/>
      <c r="AM14" s="17"/>
      <c r="AN14" s="19"/>
      <c r="AO14" s="18"/>
      <c r="AP14" s="18"/>
      <c r="AQ14" s="18"/>
      <c r="AR14" s="18"/>
      <c r="AS14" s="18"/>
      <c r="AT14" s="17"/>
      <c r="AU14" s="211">
        <f t="shared" ref="AU14:AU23" si="0">SUM(S14:AT14)</f>
        <v>0</v>
      </c>
      <c r="AV14" s="211"/>
      <c r="AW14" s="212"/>
      <c r="AX14" s="213">
        <f>ROUNDDOWN(AU14/4,1)</f>
        <v>0</v>
      </c>
      <c r="AY14" s="214"/>
      <c r="AZ14" s="215"/>
      <c r="BA14" s="213" t="e">
        <f>ROUNDDOWN(AX14/AU25,1)</f>
        <v>#DIV/0!</v>
      </c>
      <c r="BB14" s="214"/>
      <c r="BC14" s="320"/>
    </row>
    <row r="15" spans="1:55" s="4" customFormat="1" ht="21" customHeight="1" x14ac:dyDescent="0.2">
      <c r="A15" s="301"/>
      <c r="B15" s="168"/>
      <c r="C15" s="168"/>
      <c r="D15" s="168"/>
      <c r="E15" s="168"/>
      <c r="F15" s="183"/>
      <c r="G15" s="307"/>
      <c r="H15" s="217"/>
      <c r="I15" s="217"/>
      <c r="J15" s="217"/>
      <c r="K15" s="218"/>
      <c r="L15" s="150"/>
      <c r="M15" s="168"/>
      <c r="N15" s="168"/>
      <c r="O15" s="168"/>
      <c r="P15" s="168"/>
      <c r="Q15" s="168"/>
      <c r="R15" s="299"/>
      <c r="S15" s="15"/>
      <c r="T15" s="16"/>
      <c r="U15" s="16"/>
      <c r="V15" s="16"/>
      <c r="W15" s="16"/>
      <c r="X15" s="13"/>
      <c r="Y15" s="12"/>
      <c r="Z15" s="15"/>
      <c r="AA15" s="13"/>
      <c r="AB15" s="13"/>
      <c r="AC15" s="13"/>
      <c r="AD15" s="13"/>
      <c r="AE15" s="13"/>
      <c r="AF15" s="12"/>
      <c r="AG15" s="15"/>
      <c r="AH15" s="13"/>
      <c r="AI15" s="13"/>
      <c r="AJ15" s="13"/>
      <c r="AK15" s="13"/>
      <c r="AL15" s="13"/>
      <c r="AM15" s="12"/>
      <c r="AN15" s="14"/>
      <c r="AO15" s="13"/>
      <c r="AP15" s="13"/>
      <c r="AQ15" s="13"/>
      <c r="AR15" s="13"/>
      <c r="AS15" s="13"/>
      <c r="AT15" s="12"/>
      <c r="AU15" s="168">
        <f t="shared" si="0"/>
        <v>0</v>
      </c>
      <c r="AV15" s="168"/>
      <c r="AW15" s="183"/>
      <c r="AX15" s="184">
        <f t="shared" ref="AX15:AX23" si="1">ROUND(AU15/4,1)</f>
        <v>0</v>
      </c>
      <c r="AY15" s="185"/>
      <c r="AZ15" s="186"/>
      <c r="BA15" s="184" t="e">
        <f>ROUNDDOWN(AX15/AU25,1)</f>
        <v>#DIV/0!</v>
      </c>
      <c r="BB15" s="185"/>
      <c r="BC15" s="300"/>
    </row>
    <row r="16" spans="1:55" s="4" customFormat="1" ht="21" customHeight="1" x14ac:dyDescent="0.2">
      <c r="A16" s="301"/>
      <c r="B16" s="168"/>
      <c r="C16" s="168"/>
      <c r="D16" s="168"/>
      <c r="E16" s="168"/>
      <c r="F16" s="183"/>
      <c r="G16" s="307"/>
      <c r="H16" s="217"/>
      <c r="I16" s="217"/>
      <c r="J16" s="217"/>
      <c r="K16" s="218"/>
      <c r="L16" s="150"/>
      <c r="M16" s="168"/>
      <c r="N16" s="168"/>
      <c r="O16" s="168"/>
      <c r="P16" s="168"/>
      <c r="Q16" s="168"/>
      <c r="R16" s="299"/>
      <c r="S16" s="15"/>
      <c r="T16" s="16"/>
      <c r="U16" s="16"/>
      <c r="V16" s="16"/>
      <c r="W16" s="16"/>
      <c r="X16" s="13"/>
      <c r="Y16" s="12"/>
      <c r="Z16" s="15"/>
      <c r="AA16" s="13"/>
      <c r="AB16" s="13"/>
      <c r="AC16" s="13"/>
      <c r="AD16" s="13"/>
      <c r="AE16" s="13"/>
      <c r="AF16" s="12"/>
      <c r="AG16" s="15"/>
      <c r="AH16" s="13"/>
      <c r="AI16" s="13"/>
      <c r="AJ16" s="13"/>
      <c r="AK16" s="13"/>
      <c r="AL16" s="13"/>
      <c r="AM16" s="12"/>
      <c r="AN16" s="14"/>
      <c r="AO16" s="13"/>
      <c r="AP16" s="13"/>
      <c r="AQ16" s="13"/>
      <c r="AR16" s="13"/>
      <c r="AS16" s="13"/>
      <c r="AT16" s="12"/>
      <c r="AU16" s="168">
        <f t="shared" si="0"/>
        <v>0</v>
      </c>
      <c r="AV16" s="168"/>
      <c r="AW16" s="183"/>
      <c r="AX16" s="184">
        <f t="shared" si="1"/>
        <v>0</v>
      </c>
      <c r="AY16" s="185"/>
      <c r="AZ16" s="186"/>
      <c r="BA16" s="184" t="e">
        <f>ROUNDDOWN(AX16/AU25,1)</f>
        <v>#DIV/0!</v>
      </c>
      <c r="BB16" s="185"/>
      <c r="BC16" s="300"/>
    </row>
    <row r="17" spans="1:56" s="4" customFormat="1" ht="21" customHeight="1" x14ac:dyDescent="0.2">
      <c r="A17" s="301"/>
      <c r="B17" s="168"/>
      <c r="C17" s="168"/>
      <c r="D17" s="168"/>
      <c r="E17" s="168"/>
      <c r="F17" s="183"/>
      <c r="G17" s="307"/>
      <c r="H17" s="217"/>
      <c r="I17" s="217"/>
      <c r="J17" s="217"/>
      <c r="K17" s="218"/>
      <c r="L17" s="150"/>
      <c r="M17" s="168"/>
      <c r="N17" s="168"/>
      <c r="O17" s="168"/>
      <c r="P17" s="168"/>
      <c r="Q17" s="168"/>
      <c r="R17" s="299"/>
      <c r="S17" s="15"/>
      <c r="T17" s="16"/>
      <c r="U17" s="16"/>
      <c r="V17" s="16"/>
      <c r="W17" s="16"/>
      <c r="X17" s="13"/>
      <c r="Y17" s="12"/>
      <c r="Z17" s="15"/>
      <c r="AA17" s="13"/>
      <c r="AB17" s="13"/>
      <c r="AC17" s="13"/>
      <c r="AD17" s="13"/>
      <c r="AE17" s="13"/>
      <c r="AF17" s="12"/>
      <c r="AG17" s="15"/>
      <c r="AH17" s="13"/>
      <c r="AI17" s="13"/>
      <c r="AJ17" s="13"/>
      <c r="AK17" s="13"/>
      <c r="AL17" s="13"/>
      <c r="AM17" s="12"/>
      <c r="AN17" s="14"/>
      <c r="AO17" s="13"/>
      <c r="AP17" s="13"/>
      <c r="AQ17" s="13"/>
      <c r="AR17" s="13"/>
      <c r="AS17" s="13"/>
      <c r="AT17" s="12"/>
      <c r="AU17" s="168">
        <f t="shared" si="0"/>
        <v>0</v>
      </c>
      <c r="AV17" s="168"/>
      <c r="AW17" s="183"/>
      <c r="AX17" s="184">
        <f t="shared" si="1"/>
        <v>0</v>
      </c>
      <c r="AY17" s="185"/>
      <c r="AZ17" s="186"/>
      <c r="BA17" s="184" t="e">
        <f>ROUNDDOWN(AX17/AU25,1)</f>
        <v>#DIV/0!</v>
      </c>
      <c r="BB17" s="185"/>
      <c r="BC17" s="300"/>
    </row>
    <row r="18" spans="1:56" s="4" customFormat="1" ht="21" customHeight="1" x14ac:dyDescent="0.2">
      <c r="A18" s="301"/>
      <c r="B18" s="168"/>
      <c r="C18" s="168"/>
      <c r="D18" s="168"/>
      <c r="E18" s="168"/>
      <c r="F18" s="183"/>
      <c r="G18" s="307"/>
      <c r="H18" s="217"/>
      <c r="I18" s="217"/>
      <c r="J18" s="217"/>
      <c r="K18" s="218"/>
      <c r="L18" s="150"/>
      <c r="M18" s="168"/>
      <c r="N18" s="168"/>
      <c r="O18" s="168"/>
      <c r="P18" s="168"/>
      <c r="Q18" s="168"/>
      <c r="R18" s="299"/>
      <c r="S18" s="15"/>
      <c r="T18" s="13"/>
      <c r="U18" s="13"/>
      <c r="V18" s="13"/>
      <c r="W18" s="13"/>
      <c r="X18" s="13"/>
      <c r="Y18" s="12"/>
      <c r="Z18" s="15"/>
      <c r="AA18" s="13"/>
      <c r="AB18" s="13"/>
      <c r="AC18" s="13"/>
      <c r="AD18" s="13"/>
      <c r="AE18" s="13"/>
      <c r="AF18" s="12"/>
      <c r="AG18" s="15"/>
      <c r="AH18" s="13"/>
      <c r="AI18" s="13"/>
      <c r="AJ18" s="13"/>
      <c r="AK18" s="13"/>
      <c r="AL18" s="13"/>
      <c r="AM18" s="12"/>
      <c r="AN18" s="14"/>
      <c r="AO18" s="13"/>
      <c r="AP18" s="13"/>
      <c r="AQ18" s="13"/>
      <c r="AR18" s="13"/>
      <c r="AS18" s="13"/>
      <c r="AT18" s="12"/>
      <c r="AU18" s="168">
        <f t="shared" si="0"/>
        <v>0</v>
      </c>
      <c r="AV18" s="168"/>
      <c r="AW18" s="183"/>
      <c r="AX18" s="184">
        <f t="shared" si="1"/>
        <v>0</v>
      </c>
      <c r="AY18" s="185"/>
      <c r="AZ18" s="186"/>
      <c r="BA18" s="184" t="e">
        <f>ROUNDDOWN(AX18/AU25,1)</f>
        <v>#DIV/0!</v>
      </c>
      <c r="BB18" s="185"/>
      <c r="BC18" s="300"/>
    </row>
    <row r="19" spans="1:56" s="4" customFormat="1" ht="21" customHeight="1" x14ac:dyDescent="0.2">
      <c r="A19" s="301"/>
      <c r="B19" s="168"/>
      <c r="C19" s="168"/>
      <c r="D19" s="168"/>
      <c r="E19" s="168"/>
      <c r="F19" s="183"/>
      <c r="G19" s="307"/>
      <c r="H19" s="217"/>
      <c r="I19" s="217"/>
      <c r="J19" s="217"/>
      <c r="K19" s="218"/>
      <c r="L19" s="150"/>
      <c r="M19" s="168"/>
      <c r="N19" s="168"/>
      <c r="O19" s="168"/>
      <c r="P19" s="168"/>
      <c r="Q19" s="168"/>
      <c r="R19" s="299"/>
      <c r="S19" s="15"/>
      <c r="T19" s="13"/>
      <c r="U19" s="13"/>
      <c r="V19" s="13"/>
      <c r="W19" s="13"/>
      <c r="X19" s="13"/>
      <c r="Y19" s="12"/>
      <c r="Z19" s="15"/>
      <c r="AA19" s="13"/>
      <c r="AB19" s="13"/>
      <c r="AC19" s="13"/>
      <c r="AD19" s="13"/>
      <c r="AE19" s="13"/>
      <c r="AF19" s="12"/>
      <c r="AG19" s="15"/>
      <c r="AH19" s="13"/>
      <c r="AI19" s="13"/>
      <c r="AJ19" s="13"/>
      <c r="AK19" s="13"/>
      <c r="AL19" s="13"/>
      <c r="AM19" s="12"/>
      <c r="AN19" s="14"/>
      <c r="AO19" s="13"/>
      <c r="AP19" s="13"/>
      <c r="AQ19" s="13"/>
      <c r="AR19" s="13"/>
      <c r="AS19" s="13"/>
      <c r="AT19" s="12"/>
      <c r="AU19" s="168">
        <f t="shared" si="0"/>
        <v>0</v>
      </c>
      <c r="AV19" s="168"/>
      <c r="AW19" s="183"/>
      <c r="AX19" s="184">
        <f t="shared" si="1"/>
        <v>0</v>
      </c>
      <c r="AY19" s="185"/>
      <c r="AZ19" s="186"/>
      <c r="BA19" s="184" t="e">
        <f>ROUNDDOWN(AX19/AU25,1)</f>
        <v>#DIV/0!</v>
      </c>
      <c r="BB19" s="185"/>
      <c r="BC19" s="300"/>
    </row>
    <row r="20" spans="1:56" s="4" customFormat="1" ht="21" customHeight="1" x14ac:dyDescent="0.2">
      <c r="A20" s="301"/>
      <c r="B20" s="168"/>
      <c r="C20" s="168"/>
      <c r="D20" s="168"/>
      <c r="E20" s="168"/>
      <c r="F20" s="183"/>
      <c r="G20" s="150"/>
      <c r="H20" s="168"/>
      <c r="I20" s="168"/>
      <c r="J20" s="168"/>
      <c r="K20" s="183"/>
      <c r="L20" s="150"/>
      <c r="M20" s="168"/>
      <c r="N20" s="168"/>
      <c r="O20" s="168"/>
      <c r="P20" s="168"/>
      <c r="Q20" s="168"/>
      <c r="R20" s="299"/>
      <c r="S20" s="15"/>
      <c r="T20" s="13"/>
      <c r="U20" s="13"/>
      <c r="V20" s="13"/>
      <c r="W20" s="13"/>
      <c r="X20" s="13"/>
      <c r="Y20" s="12"/>
      <c r="Z20" s="15"/>
      <c r="AA20" s="13"/>
      <c r="AB20" s="13"/>
      <c r="AC20" s="13"/>
      <c r="AD20" s="13"/>
      <c r="AE20" s="13"/>
      <c r="AF20" s="12"/>
      <c r="AG20" s="15"/>
      <c r="AH20" s="13"/>
      <c r="AI20" s="13"/>
      <c r="AJ20" s="13"/>
      <c r="AK20" s="13"/>
      <c r="AL20" s="13"/>
      <c r="AM20" s="12"/>
      <c r="AN20" s="14"/>
      <c r="AO20" s="13"/>
      <c r="AP20" s="13"/>
      <c r="AQ20" s="13"/>
      <c r="AR20" s="13"/>
      <c r="AS20" s="13"/>
      <c r="AT20" s="12"/>
      <c r="AU20" s="168">
        <f t="shared" si="0"/>
        <v>0</v>
      </c>
      <c r="AV20" s="168"/>
      <c r="AW20" s="183"/>
      <c r="AX20" s="184">
        <f t="shared" si="1"/>
        <v>0</v>
      </c>
      <c r="AY20" s="185"/>
      <c r="AZ20" s="186"/>
      <c r="BA20" s="184" t="e">
        <f>ROUNDDOWN(AX20/AU25,1)</f>
        <v>#DIV/0!</v>
      </c>
      <c r="BB20" s="185"/>
      <c r="BC20" s="300"/>
    </row>
    <row r="21" spans="1:56" s="4" customFormat="1" ht="21" customHeight="1" x14ac:dyDescent="0.2">
      <c r="A21" s="301"/>
      <c r="B21" s="168"/>
      <c r="C21" s="168"/>
      <c r="D21" s="168"/>
      <c r="E21" s="168"/>
      <c r="F21" s="183"/>
      <c r="G21" s="150"/>
      <c r="H21" s="168"/>
      <c r="I21" s="168"/>
      <c r="J21" s="168"/>
      <c r="K21" s="183"/>
      <c r="L21" s="150"/>
      <c r="M21" s="168"/>
      <c r="N21" s="168"/>
      <c r="O21" s="168"/>
      <c r="P21" s="168"/>
      <c r="Q21" s="168"/>
      <c r="R21" s="299"/>
      <c r="S21" s="15"/>
      <c r="T21" s="13"/>
      <c r="U21" s="13"/>
      <c r="V21" s="13"/>
      <c r="W21" s="13"/>
      <c r="X21" s="13"/>
      <c r="Y21" s="12"/>
      <c r="Z21" s="15"/>
      <c r="AA21" s="13"/>
      <c r="AB21" s="13"/>
      <c r="AC21" s="13"/>
      <c r="AD21" s="13"/>
      <c r="AE21" s="13"/>
      <c r="AF21" s="12"/>
      <c r="AG21" s="15"/>
      <c r="AH21" s="13"/>
      <c r="AI21" s="13"/>
      <c r="AJ21" s="13"/>
      <c r="AK21" s="13"/>
      <c r="AL21" s="13"/>
      <c r="AM21" s="12"/>
      <c r="AN21" s="14"/>
      <c r="AO21" s="13"/>
      <c r="AP21" s="13"/>
      <c r="AQ21" s="13"/>
      <c r="AR21" s="13"/>
      <c r="AS21" s="13"/>
      <c r="AT21" s="12"/>
      <c r="AU21" s="168">
        <f t="shared" si="0"/>
        <v>0</v>
      </c>
      <c r="AV21" s="168"/>
      <c r="AW21" s="183"/>
      <c r="AX21" s="184">
        <f t="shared" si="1"/>
        <v>0</v>
      </c>
      <c r="AY21" s="185"/>
      <c r="AZ21" s="186"/>
      <c r="BA21" s="184" t="e">
        <f>ROUNDDOWN(AX21/AU25,1)</f>
        <v>#DIV/0!</v>
      </c>
      <c r="BB21" s="185"/>
      <c r="BC21" s="300"/>
    </row>
    <row r="22" spans="1:56" s="4" customFormat="1" ht="21" customHeight="1" x14ac:dyDescent="0.2">
      <c r="A22" s="190"/>
      <c r="B22" s="149"/>
      <c r="C22" s="149"/>
      <c r="D22" s="149"/>
      <c r="E22" s="149"/>
      <c r="F22" s="149"/>
      <c r="G22" s="191"/>
      <c r="H22" s="191"/>
      <c r="I22" s="191"/>
      <c r="J22" s="191"/>
      <c r="K22" s="191"/>
      <c r="L22" s="149"/>
      <c r="M22" s="149"/>
      <c r="N22" s="149"/>
      <c r="O22" s="149"/>
      <c r="P22" s="149"/>
      <c r="Q22" s="149"/>
      <c r="R22" s="150"/>
      <c r="S22" s="15"/>
      <c r="T22" s="16"/>
      <c r="U22" s="16"/>
      <c r="V22" s="16"/>
      <c r="W22" s="16"/>
      <c r="X22" s="13"/>
      <c r="Y22" s="12"/>
      <c r="Z22" s="15"/>
      <c r="AA22" s="13"/>
      <c r="AB22" s="13"/>
      <c r="AC22" s="13"/>
      <c r="AD22" s="13"/>
      <c r="AE22" s="13"/>
      <c r="AF22" s="12"/>
      <c r="AG22" s="15"/>
      <c r="AH22" s="13"/>
      <c r="AI22" s="13"/>
      <c r="AJ22" s="13"/>
      <c r="AK22" s="13"/>
      <c r="AL22" s="13"/>
      <c r="AM22" s="12"/>
      <c r="AN22" s="14"/>
      <c r="AO22" s="13"/>
      <c r="AP22" s="13"/>
      <c r="AQ22" s="13"/>
      <c r="AR22" s="13"/>
      <c r="AS22" s="13"/>
      <c r="AT22" s="12"/>
      <c r="AU22" s="168">
        <f t="shared" si="0"/>
        <v>0</v>
      </c>
      <c r="AV22" s="168"/>
      <c r="AW22" s="183"/>
      <c r="AX22" s="184">
        <f t="shared" si="1"/>
        <v>0</v>
      </c>
      <c r="AY22" s="185"/>
      <c r="AZ22" s="186"/>
      <c r="BA22" s="184" t="e">
        <f>ROUNDDOWN(AX22/AU25,1)</f>
        <v>#DIV/0!</v>
      </c>
      <c r="BB22" s="185"/>
      <c r="BC22" s="300"/>
    </row>
    <row r="23" spans="1:56" s="4" customFormat="1" ht="21" customHeight="1" thickBot="1" x14ac:dyDescent="0.25">
      <c r="A23" s="190"/>
      <c r="B23" s="149"/>
      <c r="C23" s="149"/>
      <c r="D23" s="149"/>
      <c r="E23" s="149"/>
      <c r="F23" s="149"/>
      <c r="G23" s="149"/>
      <c r="H23" s="149"/>
      <c r="I23" s="149"/>
      <c r="J23" s="149"/>
      <c r="K23" s="149"/>
      <c r="L23" s="149"/>
      <c r="M23" s="149"/>
      <c r="N23" s="149"/>
      <c r="O23" s="149"/>
      <c r="P23" s="149"/>
      <c r="Q23" s="149"/>
      <c r="R23" s="150"/>
      <c r="S23" s="15"/>
      <c r="T23" s="13"/>
      <c r="U23" s="13"/>
      <c r="V23" s="13"/>
      <c r="W23" s="13"/>
      <c r="X23" s="13"/>
      <c r="Y23" s="12"/>
      <c r="Z23" s="15"/>
      <c r="AA23" s="13"/>
      <c r="AB23" s="13"/>
      <c r="AC23" s="13"/>
      <c r="AD23" s="13"/>
      <c r="AE23" s="13"/>
      <c r="AF23" s="12"/>
      <c r="AG23" s="15"/>
      <c r="AH23" s="13"/>
      <c r="AI23" s="13"/>
      <c r="AJ23" s="13"/>
      <c r="AK23" s="13"/>
      <c r="AL23" s="13"/>
      <c r="AM23" s="12"/>
      <c r="AN23" s="14"/>
      <c r="AO23" s="13"/>
      <c r="AP23" s="13"/>
      <c r="AQ23" s="13"/>
      <c r="AR23" s="13"/>
      <c r="AS23" s="13"/>
      <c r="AT23" s="12"/>
      <c r="AU23" s="168">
        <f t="shared" si="0"/>
        <v>0</v>
      </c>
      <c r="AV23" s="168"/>
      <c r="AW23" s="183"/>
      <c r="AX23" s="240">
        <f t="shared" si="1"/>
        <v>0</v>
      </c>
      <c r="AY23" s="241"/>
      <c r="AZ23" s="242"/>
      <c r="BA23" s="240" t="e">
        <f>ROUNDDOWN(AX23/AU25,1)</f>
        <v>#DIV/0!</v>
      </c>
      <c r="BB23" s="241"/>
      <c r="BC23" s="323"/>
    </row>
    <row r="24" spans="1:56" s="4" customFormat="1" ht="21" customHeight="1" thickBot="1" x14ac:dyDescent="0.25">
      <c r="A24" s="163" t="s">
        <v>15</v>
      </c>
      <c r="B24" s="164"/>
      <c r="C24" s="164"/>
      <c r="D24" s="164"/>
      <c r="E24" s="164"/>
      <c r="F24" s="164"/>
      <c r="G24" s="164"/>
      <c r="H24" s="164"/>
      <c r="I24" s="164"/>
      <c r="J24" s="164"/>
      <c r="K24" s="164"/>
      <c r="L24" s="164"/>
      <c r="M24" s="164"/>
      <c r="N24" s="164"/>
      <c r="O24" s="164"/>
      <c r="P24" s="164"/>
      <c r="Q24" s="164"/>
      <c r="R24" s="167"/>
      <c r="S24" s="11">
        <f t="shared" ref="S24:AT24" si="2">SUM(S14:S23)</f>
        <v>0</v>
      </c>
      <c r="T24" s="10">
        <f t="shared" si="2"/>
        <v>0</v>
      </c>
      <c r="U24" s="10">
        <f t="shared" si="2"/>
        <v>0</v>
      </c>
      <c r="V24" s="10">
        <f t="shared" si="2"/>
        <v>0</v>
      </c>
      <c r="W24" s="10">
        <f t="shared" si="2"/>
        <v>0</v>
      </c>
      <c r="X24" s="10">
        <f t="shared" si="2"/>
        <v>0</v>
      </c>
      <c r="Y24" s="9">
        <f t="shared" si="2"/>
        <v>0</v>
      </c>
      <c r="Z24" s="11">
        <f t="shared" si="2"/>
        <v>0</v>
      </c>
      <c r="AA24" s="10">
        <f t="shared" si="2"/>
        <v>0</v>
      </c>
      <c r="AB24" s="10">
        <f t="shared" si="2"/>
        <v>0</v>
      </c>
      <c r="AC24" s="10">
        <f t="shared" si="2"/>
        <v>0</v>
      </c>
      <c r="AD24" s="10">
        <f t="shared" si="2"/>
        <v>0</v>
      </c>
      <c r="AE24" s="10">
        <f t="shared" si="2"/>
        <v>0</v>
      </c>
      <c r="AF24" s="9">
        <f t="shared" si="2"/>
        <v>0</v>
      </c>
      <c r="AG24" s="11">
        <f t="shared" si="2"/>
        <v>0</v>
      </c>
      <c r="AH24" s="10">
        <f t="shared" si="2"/>
        <v>0</v>
      </c>
      <c r="AI24" s="10">
        <f t="shared" si="2"/>
        <v>0</v>
      </c>
      <c r="AJ24" s="10">
        <f t="shared" si="2"/>
        <v>0</v>
      </c>
      <c r="AK24" s="10">
        <f t="shared" si="2"/>
        <v>0</v>
      </c>
      <c r="AL24" s="10">
        <f t="shared" si="2"/>
        <v>0</v>
      </c>
      <c r="AM24" s="9">
        <f t="shared" si="2"/>
        <v>0</v>
      </c>
      <c r="AN24" s="11">
        <f t="shared" si="2"/>
        <v>0</v>
      </c>
      <c r="AO24" s="10">
        <f t="shared" si="2"/>
        <v>0</v>
      </c>
      <c r="AP24" s="10">
        <f t="shared" si="2"/>
        <v>0</v>
      </c>
      <c r="AQ24" s="10">
        <f t="shared" si="2"/>
        <v>0</v>
      </c>
      <c r="AR24" s="10">
        <f t="shared" si="2"/>
        <v>0</v>
      </c>
      <c r="AS24" s="10">
        <f t="shared" si="2"/>
        <v>0</v>
      </c>
      <c r="AT24" s="9">
        <f t="shared" si="2"/>
        <v>0</v>
      </c>
      <c r="AU24" s="157">
        <f>SUM(AU14:AW23)</f>
        <v>0</v>
      </c>
      <c r="AV24" s="157"/>
      <c r="AW24" s="158"/>
      <c r="AX24" s="159">
        <f>ROUNDDOWN(AU24/4,1)</f>
        <v>0</v>
      </c>
      <c r="AY24" s="160"/>
      <c r="AZ24" s="161"/>
      <c r="BA24" s="159" t="e">
        <f>ROUNDDOWN(AX24/AU25,1)</f>
        <v>#DIV/0!</v>
      </c>
      <c r="BB24" s="160"/>
      <c r="BC24" s="162"/>
    </row>
    <row r="25" spans="1:56" s="4" customFormat="1" ht="21" customHeight="1" thickBot="1" x14ac:dyDescent="0.25">
      <c r="A25" s="163" t="s">
        <v>14</v>
      </c>
      <c r="B25" s="164"/>
      <c r="C25" s="164"/>
      <c r="D25" s="164"/>
      <c r="E25" s="164"/>
      <c r="F25" s="164"/>
      <c r="G25" s="164"/>
      <c r="H25" s="164"/>
      <c r="I25" s="164"/>
      <c r="J25" s="164"/>
      <c r="K25" s="164"/>
      <c r="L25" s="164"/>
      <c r="M25" s="164"/>
      <c r="N25" s="164"/>
      <c r="O25" s="164"/>
      <c r="P25" s="164"/>
      <c r="Q25" s="164"/>
      <c r="R25" s="164"/>
      <c r="S25" s="165"/>
      <c r="T25" s="165"/>
      <c r="U25" s="165"/>
      <c r="V25" s="165"/>
      <c r="W25" s="165"/>
      <c r="X25" s="165"/>
      <c r="Y25" s="165"/>
      <c r="Z25" s="165"/>
      <c r="AA25" s="165"/>
      <c r="AB25" s="165"/>
      <c r="AC25" s="165"/>
      <c r="AD25" s="165"/>
      <c r="AE25" s="165"/>
      <c r="AF25" s="165"/>
      <c r="AG25" s="165"/>
      <c r="AH25" s="165"/>
      <c r="AI25" s="165"/>
      <c r="AJ25" s="165"/>
      <c r="AK25" s="165"/>
      <c r="AL25" s="165"/>
      <c r="AM25" s="165"/>
      <c r="AN25" s="165"/>
      <c r="AO25" s="165"/>
      <c r="AP25" s="165"/>
      <c r="AQ25" s="165"/>
      <c r="AR25" s="165"/>
      <c r="AS25" s="165"/>
      <c r="AT25" s="166"/>
      <c r="AU25" s="304"/>
      <c r="AV25" s="305"/>
      <c r="AW25" s="305"/>
      <c r="AX25" s="305"/>
      <c r="AY25" s="305"/>
      <c r="AZ25" s="305"/>
      <c r="BA25" s="305"/>
      <c r="BB25" s="305"/>
      <c r="BC25" s="306"/>
    </row>
    <row r="26" spans="1:56" ht="21" customHeight="1" x14ac:dyDescent="0.2">
      <c r="A26" s="145" t="s">
        <v>60</v>
      </c>
      <c r="B26" s="145"/>
      <c r="C26" s="145"/>
      <c r="D26" s="145"/>
      <c r="E26" s="145"/>
      <c r="F26" s="145"/>
      <c r="G26" s="145"/>
      <c r="H26" s="145"/>
      <c r="I26" s="145"/>
      <c r="J26" s="145"/>
      <c r="K26" s="145"/>
      <c r="L26" s="145"/>
      <c r="M26" s="145"/>
      <c r="N26" s="145"/>
      <c r="O26" s="145"/>
      <c r="P26" s="145"/>
      <c r="Q26" s="145"/>
      <c r="R26" s="145"/>
      <c r="S26" s="145"/>
      <c r="T26" s="145"/>
      <c r="U26" s="145"/>
      <c r="V26" s="145"/>
      <c r="W26" s="145"/>
      <c r="X26" s="145"/>
      <c r="Y26" s="145"/>
      <c r="Z26" s="145"/>
      <c r="AA26" s="145"/>
      <c r="AB26" s="145"/>
      <c r="AC26" s="145"/>
      <c r="AD26" s="145"/>
      <c r="AE26" s="145"/>
      <c r="AF26" s="145"/>
      <c r="AG26" s="145"/>
      <c r="AH26" s="145"/>
      <c r="AI26" s="145"/>
      <c r="AJ26" s="145"/>
      <c r="AK26" s="145"/>
      <c r="AL26" s="145"/>
      <c r="AM26" s="145"/>
      <c r="AN26" s="145"/>
      <c r="AO26" s="145"/>
      <c r="AP26" s="145"/>
      <c r="AQ26" s="145"/>
      <c r="AR26" s="145"/>
      <c r="AS26" s="145"/>
      <c r="AT26" s="145"/>
      <c r="AU26" s="145"/>
      <c r="AV26" s="145"/>
      <c r="AW26" s="145"/>
      <c r="AX26" s="145"/>
      <c r="AY26" s="145"/>
      <c r="AZ26" s="145"/>
      <c r="BA26" s="145"/>
      <c r="BB26" s="145"/>
      <c r="BC26" s="145"/>
      <c r="BD26" s="145"/>
    </row>
    <row r="27" spans="1:56" ht="32.25" customHeight="1" x14ac:dyDescent="0.2">
      <c r="A27" s="324" t="s">
        <v>77</v>
      </c>
      <c r="B27" s="324"/>
      <c r="C27" s="324"/>
      <c r="D27" s="324"/>
      <c r="E27" s="324"/>
      <c r="F27" s="324"/>
      <c r="G27" s="324"/>
      <c r="H27" s="324"/>
      <c r="I27" s="324"/>
      <c r="J27" s="324"/>
      <c r="K27" s="324"/>
      <c r="L27" s="324"/>
      <c r="M27" s="324"/>
      <c r="N27" s="324"/>
      <c r="O27" s="324"/>
      <c r="P27" s="324"/>
      <c r="Q27" s="324"/>
      <c r="R27" s="324"/>
      <c r="S27" s="324"/>
      <c r="T27" s="324"/>
      <c r="U27" s="324"/>
      <c r="V27" s="324"/>
      <c r="W27" s="324"/>
      <c r="X27" s="324"/>
      <c r="Y27" s="324"/>
      <c r="Z27" s="324"/>
      <c r="AA27" s="324"/>
      <c r="AB27" s="324"/>
      <c r="AC27" s="324"/>
      <c r="AD27" s="324"/>
      <c r="AE27" s="324"/>
      <c r="AF27" s="324"/>
      <c r="AG27" s="324"/>
      <c r="AH27" s="324"/>
      <c r="AI27" s="324"/>
      <c r="AJ27" s="324"/>
      <c r="AK27" s="324"/>
      <c r="AL27" s="324"/>
      <c r="AM27" s="324"/>
      <c r="AN27" s="324"/>
      <c r="AO27" s="324"/>
      <c r="AP27" s="324"/>
      <c r="AQ27" s="324"/>
      <c r="AR27" s="324"/>
      <c r="AS27" s="324"/>
      <c r="AT27" s="324"/>
      <c r="AU27" s="324"/>
      <c r="AV27" s="324"/>
      <c r="AW27" s="324"/>
      <c r="AX27" s="324"/>
      <c r="AY27" s="324"/>
      <c r="AZ27" s="324"/>
      <c r="BA27" s="324"/>
      <c r="BB27" s="324"/>
      <c r="BC27" s="324"/>
      <c r="BD27" s="324"/>
    </row>
    <row r="28" spans="1:56" ht="26.25" customHeight="1" x14ac:dyDescent="0.2">
      <c r="A28" s="144" t="s">
        <v>2</v>
      </c>
      <c r="B28" s="144"/>
      <c r="C28" s="144"/>
      <c r="D28" s="144"/>
      <c r="E28" s="144"/>
      <c r="F28" s="144"/>
      <c r="G28" s="144"/>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c r="AL28" s="144"/>
      <c r="AM28" s="144"/>
      <c r="AN28" s="144"/>
      <c r="AO28" s="144"/>
      <c r="AP28" s="144"/>
      <c r="AQ28" s="144"/>
      <c r="AR28" s="144"/>
      <c r="AS28" s="144"/>
      <c r="AT28" s="144"/>
      <c r="AU28" s="144"/>
      <c r="AV28" s="144"/>
      <c r="AW28" s="144"/>
      <c r="AX28" s="144"/>
      <c r="AY28" s="144"/>
      <c r="AZ28" s="144"/>
      <c r="BA28" s="144"/>
      <c r="BB28" s="144"/>
      <c r="BC28" s="144"/>
      <c r="BD28" s="144"/>
    </row>
    <row r="29" spans="1:56" ht="26.25" customHeight="1" x14ac:dyDescent="0.2">
      <c r="A29" s="303" t="s">
        <v>76</v>
      </c>
      <c r="B29" s="262"/>
      <c r="C29" s="262"/>
      <c r="D29" s="262"/>
      <c r="E29" s="262"/>
      <c r="F29" s="262"/>
      <c r="G29" s="262"/>
      <c r="H29" s="262"/>
      <c r="I29" s="262"/>
      <c r="J29" s="262"/>
      <c r="K29" s="262"/>
      <c r="L29" s="262"/>
      <c r="M29" s="262"/>
      <c r="N29" s="262"/>
      <c r="O29" s="262"/>
      <c r="P29" s="262"/>
      <c r="Q29" s="262"/>
      <c r="R29" s="262"/>
      <c r="S29" s="262"/>
      <c r="T29" s="262"/>
      <c r="U29" s="262"/>
      <c r="V29" s="262"/>
      <c r="W29" s="262"/>
      <c r="X29" s="262"/>
      <c r="Y29" s="262"/>
      <c r="Z29" s="262"/>
      <c r="AA29" s="262"/>
      <c r="AB29" s="262"/>
      <c r="AC29" s="262"/>
      <c r="AD29" s="262"/>
      <c r="AE29" s="262"/>
      <c r="AF29" s="262"/>
      <c r="AG29" s="262"/>
      <c r="AH29" s="262"/>
      <c r="AI29" s="262"/>
      <c r="AJ29" s="262"/>
      <c r="AK29" s="262"/>
      <c r="AL29" s="262"/>
      <c r="AM29" s="262"/>
      <c r="AN29" s="262"/>
      <c r="AO29" s="262"/>
      <c r="AP29" s="262"/>
      <c r="AQ29" s="262"/>
      <c r="AR29" s="262"/>
      <c r="AS29" s="262"/>
      <c r="AT29" s="262"/>
      <c r="AU29" s="262"/>
      <c r="AV29" s="262"/>
      <c r="AW29" s="262"/>
      <c r="AX29" s="262"/>
      <c r="AY29" s="262"/>
      <c r="AZ29" s="262"/>
      <c r="BA29" s="262"/>
      <c r="BB29" s="262"/>
      <c r="BC29" s="262"/>
      <c r="BD29" s="262"/>
    </row>
    <row r="30" spans="1:56" ht="21" customHeight="1" x14ac:dyDescent="0.2">
      <c r="A30" s="145" t="s">
        <v>1</v>
      </c>
      <c r="B30" s="145"/>
      <c r="C30" s="145"/>
      <c r="D30" s="145"/>
      <c r="E30" s="145"/>
      <c r="F30" s="145"/>
      <c r="G30" s="145"/>
      <c r="H30" s="145"/>
      <c r="I30" s="145"/>
      <c r="J30" s="145"/>
      <c r="K30" s="145"/>
      <c r="L30" s="145"/>
      <c r="M30" s="145"/>
      <c r="N30" s="145"/>
      <c r="O30" s="145"/>
      <c r="P30" s="145"/>
      <c r="Q30" s="145"/>
      <c r="R30" s="145"/>
      <c r="S30" s="145"/>
      <c r="T30" s="145"/>
      <c r="U30" s="145"/>
      <c r="V30" s="145"/>
      <c r="W30" s="145"/>
      <c r="X30" s="145"/>
      <c r="Y30" s="145"/>
      <c r="Z30" s="145"/>
      <c r="AA30" s="145"/>
      <c r="AB30" s="145"/>
      <c r="AC30" s="145"/>
      <c r="AD30" s="145"/>
      <c r="AE30" s="145"/>
      <c r="AF30" s="145"/>
      <c r="AG30" s="145"/>
      <c r="AH30" s="145"/>
      <c r="AI30" s="145"/>
      <c r="AJ30" s="145"/>
      <c r="AK30" s="145"/>
      <c r="AL30" s="145"/>
      <c r="AM30" s="145"/>
      <c r="AN30" s="145"/>
      <c r="AO30" s="145"/>
      <c r="AP30" s="145"/>
      <c r="AQ30" s="145"/>
      <c r="AR30" s="145"/>
      <c r="AS30" s="145"/>
      <c r="AT30" s="145"/>
      <c r="AU30" s="145"/>
      <c r="AV30" s="145"/>
      <c r="AW30" s="145"/>
      <c r="AX30" s="145"/>
      <c r="AY30" s="145"/>
      <c r="AZ30" s="145"/>
      <c r="BA30" s="145"/>
      <c r="BB30" s="145"/>
      <c r="BC30" s="145"/>
      <c r="BD30" s="145"/>
    </row>
    <row r="31" spans="1:56" ht="26.25" customHeight="1" x14ac:dyDescent="0.2">
      <c r="A31" s="144" t="s">
        <v>0</v>
      </c>
      <c r="B31" s="144"/>
      <c r="C31" s="144"/>
      <c r="D31" s="144"/>
      <c r="E31" s="144"/>
      <c r="F31" s="144"/>
      <c r="G31" s="144"/>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144"/>
      <c r="AM31" s="144"/>
      <c r="AN31" s="144"/>
      <c r="AO31" s="144"/>
      <c r="AP31" s="144"/>
      <c r="AQ31" s="144"/>
      <c r="AR31" s="144"/>
      <c r="AS31" s="144"/>
      <c r="AT31" s="144"/>
      <c r="AU31" s="144"/>
      <c r="AV31" s="144"/>
      <c r="AW31" s="144"/>
      <c r="AX31" s="144"/>
      <c r="AY31" s="144"/>
      <c r="AZ31" s="144"/>
      <c r="BA31" s="144"/>
      <c r="BB31" s="144"/>
      <c r="BC31" s="144"/>
      <c r="BD31" s="144"/>
    </row>
    <row r="32" spans="1:56" ht="21" customHeight="1" x14ac:dyDescent="0.2">
      <c r="A32" s="322" t="s">
        <v>131</v>
      </c>
      <c r="B32" s="322"/>
      <c r="C32" s="322"/>
      <c r="D32" s="322"/>
      <c r="E32" s="322"/>
      <c r="F32" s="322"/>
      <c r="G32" s="322"/>
      <c r="H32" s="322"/>
      <c r="I32" s="322"/>
      <c r="J32" s="322"/>
      <c r="K32" s="322"/>
      <c r="L32" s="322"/>
      <c r="M32" s="322"/>
      <c r="N32" s="322"/>
      <c r="O32" s="322"/>
      <c r="P32" s="322"/>
      <c r="Q32" s="322"/>
      <c r="R32" s="322"/>
      <c r="S32" s="322"/>
      <c r="T32" s="322"/>
      <c r="U32" s="322"/>
      <c r="V32" s="322"/>
      <c r="W32" s="322"/>
      <c r="X32" s="322"/>
      <c r="Y32" s="322"/>
      <c r="Z32" s="322"/>
      <c r="AA32" s="322"/>
      <c r="AB32" s="322"/>
      <c r="AC32" s="322"/>
      <c r="AD32" s="322"/>
      <c r="AE32" s="322"/>
      <c r="AF32" s="322"/>
      <c r="AG32" s="322"/>
      <c r="AH32" s="322"/>
      <c r="AI32" s="322"/>
      <c r="AJ32" s="322"/>
      <c r="AK32" s="322"/>
      <c r="AL32" s="322"/>
      <c r="AM32" s="322"/>
      <c r="AN32" s="322"/>
      <c r="AO32" s="322"/>
      <c r="AP32" s="322"/>
      <c r="AQ32" s="322"/>
      <c r="AR32" s="322"/>
      <c r="AS32" s="322"/>
      <c r="AT32" s="322"/>
      <c r="AU32" s="322"/>
      <c r="AV32" s="322"/>
      <c r="AW32" s="322"/>
    </row>
    <row r="33" spans="1:55" ht="21" customHeight="1" x14ac:dyDescent="0.2">
      <c r="A33" s="243" t="s">
        <v>104</v>
      </c>
      <c r="B33" s="243"/>
      <c r="C33" s="243"/>
      <c r="D33" s="243"/>
      <c r="E33" s="243"/>
      <c r="F33" s="243"/>
      <c r="G33" s="243"/>
      <c r="H33" s="243"/>
      <c r="I33" s="243"/>
      <c r="J33" s="243"/>
      <c r="K33" s="243"/>
      <c r="L33" s="243"/>
      <c r="M33" s="243"/>
      <c r="N33" s="243"/>
      <c r="O33" s="243"/>
      <c r="P33" s="243"/>
      <c r="Q33" s="243"/>
      <c r="R33" s="243"/>
      <c r="S33" s="243"/>
      <c r="T33" s="243"/>
      <c r="U33" s="243"/>
      <c r="V33" s="243"/>
      <c r="W33" s="243"/>
      <c r="X33" s="243"/>
      <c r="Y33" s="243"/>
      <c r="Z33" s="243"/>
      <c r="AA33" s="243"/>
      <c r="AB33" s="243"/>
      <c r="AC33" s="243"/>
      <c r="AD33" s="243"/>
      <c r="AE33" s="243"/>
      <c r="AF33" s="243"/>
      <c r="AG33" s="243"/>
      <c r="AH33" s="243"/>
      <c r="AI33" s="243"/>
      <c r="AJ33" s="243"/>
      <c r="AK33" s="243"/>
      <c r="AL33" s="243"/>
      <c r="AM33" s="243"/>
      <c r="AN33" s="243"/>
      <c r="AO33" s="243"/>
      <c r="AP33" s="243"/>
      <c r="AQ33" s="243"/>
      <c r="AR33" s="243"/>
      <c r="AS33" s="243"/>
      <c r="AT33" s="243"/>
      <c r="AU33" s="243"/>
      <c r="AV33" s="243"/>
      <c r="AW33" s="243"/>
      <c r="AX33" s="243"/>
      <c r="AY33" s="243"/>
      <c r="AZ33" s="243"/>
      <c r="BA33" s="243"/>
      <c r="BB33" s="243"/>
      <c r="BC33" s="243"/>
    </row>
    <row r="34" spans="1:55" ht="21" customHeight="1" thickBot="1" x14ac:dyDescent="0.25">
      <c r="A34" s="1"/>
      <c r="B34" s="1"/>
      <c r="C34" s="1"/>
      <c r="D34" s="1"/>
    </row>
    <row r="35" spans="1:55" s="4" customFormat="1" ht="21" customHeight="1" thickBot="1" x14ac:dyDescent="0.25">
      <c r="A35" s="244" t="s">
        <v>57</v>
      </c>
      <c r="B35" s="245"/>
      <c r="C35" s="245"/>
      <c r="D35" s="245"/>
      <c r="E35" s="245"/>
      <c r="F35" s="245"/>
      <c r="G35" s="245"/>
      <c r="H35" s="245"/>
      <c r="I35" s="245"/>
      <c r="J35" s="245"/>
      <c r="K35" s="245"/>
      <c r="L35" s="245"/>
      <c r="M35" s="245"/>
      <c r="N35" s="245"/>
      <c r="O35" s="245"/>
      <c r="P35" s="245"/>
      <c r="Q35" s="245"/>
      <c r="R35" s="245"/>
      <c r="S35" s="245" t="s">
        <v>103</v>
      </c>
      <c r="T35" s="245"/>
      <c r="U35" s="245"/>
      <c r="V35" s="245"/>
      <c r="W35" s="245"/>
      <c r="X35" s="245"/>
      <c r="Y35" s="245"/>
      <c r="Z35" s="245"/>
      <c r="AA35" s="245"/>
      <c r="AB35" s="245"/>
      <c r="AC35" s="245"/>
      <c r="AD35" s="245"/>
      <c r="AE35" s="226"/>
      <c r="AF35" s="246" t="s">
        <v>55</v>
      </c>
      <c r="AG35" s="247"/>
      <c r="AH35" s="247"/>
      <c r="AI35" s="247"/>
      <c r="AJ35" s="247"/>
      <c r="AK35" s="247"/>
      <c r="AL35" s="247"/>
      <c r="AM35" s="247"/>
      <c r="AN35" s="245" t="s">
        <v>102</v>
      </c>
      <c r="AO35" s="245"/>
      <c r="AP35" s="245"/>
      <c r="AQ35" s="245"/>
      <c r="AR35" s="245"/>
      <c r="AS35" s="245"/>
      <c r="AT35" s="245"/>
      <c r="AU35" s="245"/>
      <c r="AV35" s="245"/>
      <c r="AW35" s="245"/>
      <c r="AX35" s="245"/>
      <c r="AY35" s="245"/>
      <c r="AZ35" s="245"/>
      <c r="BA35" s="245"/>
      <c r="BB35" s="245"/>
      <c r="BC35" s="248"/>
    </row>
    <row r="36" spans="1:55" s="4" customFormat="1" ht="21" customHeight="1" thickBot="1" x14ac:dyDescent="0.25">
      <c r="A36" s="246" t="s">
        <v>101</v>
      </c>
      <c r="B36" s="247"/>
      <c r="C36" s="247"/>
      <c r="D36" s="247"/>
      <c r="E36" s="247"/>
      <c r="F36" s="247"/>
      <c r="G36" s="247"/>
      <c r="H36" s="252">
        <v>20</v>
      </c>
      <c r="I36" s="164"/>
      <c r="J36" s="164"/>
      <c r="K36" s="164"/>
      <c r="L36" s="164"/>
      <c r="M36" s="164"/>
      <c r="N36" s="164"/>
      <c r="O36" s="164"/>
      <c r="P36" s="164"/>
      <c r="Q36" s="164"/>
      <c r="R36" s="164"/>
      <c r="S36" s="318" t="s">
        <v>100</v>
      </c>
      <c r="T36" s="253"/>
      <c r="U36" s="253"/>
      <c r="V36" s="253"/>
      <c r="W36" s="253"/>
      <c r="X36" s="253"/>
      <c r="Y36" s="253"/>
      <c r="Z36" s="319"/>
      <c r="AA36" s="252">
        <v>20.399999999999999</v>
      </c>
      <c r="AB36" s="164"/>
      <c r="AC36" s="164"/>
      <c r="AD36" s="164"/>
      <c r="AE36" s="164"/>
      <c r="AF36" s="164"/>
      <c r="AG36" s="164"/>
      <c r="AH36" s="164"/>
      <c r="AI36" s="164"/>
      <c r="AJ36" s="164"/>
      <c r="AK36" s="163" t="s">
        <v>50</v>
      </c>
      <c r="AL36" s="164"/>
      <c r="AM36" s="164"/>
      <c r="AN36" s="164"/>
      <c r="AO36" s="164"/>
      <c r="AP36" s="164"/>
      <c r="AQ36" s="164"/>
      <c r="AR36" s="164"/>
      <c r="AS36" s="257"/>
      <c r="AT36" s="252">
        <v>6.8</v>
      </c>
      <c r="AU36" s="164"/>
      <c r="AV36" s="164"/>
      <c r="AW36" s="164"/>
      <c r="AX36" s="164"/>
      <c r="AY36" s="164"/>
      <c r="AZ36" s="164"/>
      <c r="BA36" s="164"/>
      <c r="BB36" s="164"/>
      <c r="BC36" s="167"/>
    </row>
    <row r="37" spans="1:55" s="4" customFormat="1" ht="21" customHeight="1" thickBot="1" x14ac:dyDescent="0.25">
      <c r="A37" s="317" t="s">
        <v>99</v>
      </c>
      <c r="B37" s="238"/>
      <c r="C37" s="238"/>
      <c r="D37" s="238"/>
      <c r="E37" s="238"/>
      <c r="F37" s="238"/>
      <c r="G37" s="238"/>
      <c r="H37" s="238"/>
      <c r="I37" s="238"/>
      <c r="J37" s="238"/>
      <c r="K37" s="238"/>
      <c r="L37" s="238"/>
      <c r="M37" s="238"/>
      <c r="N37" s="238"/>
      <c r="O37" s="238"/>
      <c r="P37" s="238"/>
      <c r="Q37" s="238"/>
      <c r="R37" s="238"/>
      <c r="S37" s="238" t="s">
        <v>98</v>
      </c>
      <c r="T37" s="238"/>
      <c r="U37" s="238"/>
      <c r="V37" s="238"/>
      <c r="W37" s="238"/>
      <c r="X37" s="238"/>
      <c r="Y37" s="238"/>
      <c r="Z37" s="238"/>
      <c r="AA37" s="238"/>
      <c r="AB37" s="238"/>
      <c r="AC37" s="238"/>
      <c r="AD37" s="238"/>
      <c r="AE37" s="239"/>
      <c r="AF37" s="246" t="s">
        <v>97</v>
      </c>
      <c r="AG37" s="247"/>
      <c r="AH37" s="247"/>
      <c r="AI37" s="247"/>
      <c r="AJ37" s="247"/>
      <c r="AK37" s="247"/>
      <c r="AL37" s="247"/>
      <c r="AM37" s="247"/>
      <c r="AN37" s="238" t="s">
        <v>96</v>
      </c>
      <c r="AO37" s="238"/>
      <c r="AP37" s="238"/>
      <c r="AQ37" s="238"/>
      <c r="AR37" s="238"/>
      <c r="AS37" s="238"/>
      <c r="AT37" s="238"/>
      <c r="AU37" s="238"/>
      <c r="AV37" s="238"/>
      <c r="AW37" s="238"/>
      <c r="AX37" s="238"/>
      <c r="AY37" s="238"/>
      <c r="AZ37" s="238"/>
      <c r="BA37" s="238"/>
      <c r="BB37" s="238"/>
      <c r="BC37" s="316"/>
    </row>
    <row r="38" spans="1:55" s="4" customFormat="1" ht="21" customHeight="1" thickBot="1" x14ac:dyDescent="0.25">
      <c r="A38" s="223" t="s">
        <v>49</v>
      </c>
      <c r="B38" s="220"/>
      <c r="C38" s="220"/>
      <c r="D38" s="220"/>
      <c r="E38" s="220"/>
      <c r="F38" s="220"/>
      <c r="G38" s="224" t="s">
        <v>48</v>
      </c>
      <c r="H38" s="224"/>
      <c r="I38" s="224"/>
      <c r="J38" s="224"/>
      <c r="K38" s="224"/>
      <c r="L38" s="226" t="s">
        <v>47</v>
      </c>
      <c r="M38" s="227"/>
      <c r="N38" s="227"/>
      <c r="O38" s="227"/>
      <c r="P38" s="227"/>
      <c r="Q38" s="35"/>
      <c r="R38" s="34"/>
      <c r="S38" s="223" t="s">
        <v>46</v>
      </c>
      <c r="T38" s="220"/>
      <c r="U38" s="220"/>
      <c r="V38" s="220"/>
      <c r="W38" s="220"/>
      <c r="X38" s="220"/>
      <c r="Y38" s="228"/>
      <c r="Z38" s="223" t="s">
        <v>45</v>
      </c>
      <c r="AA38" s="220"/>
      <c r="AB38" s="220"/>
      <c r="AC38" s="220"/>
      <c r="AD38" s="220"/>
      <c r="AE38" s="220"/>
      <c r="AF38" s="228"/>
      <c r="AG38" s="223" t="s">
        <v>44</v>
      </c>
      <c r="AH38" s="220"/>
      <c r="AI38" s="220"/>
      <c r="AJ38" s="220"/>
      <c r="AK38" s="220"/>
      <c r="AL38" s="220"/>
      <c r="AM38" s="228"/>
      <c r="AN38" s="212" t="s">
        <v>43</v>
      </c>
      <c r="AO38" s="220"/>
      <c r="AP38" s="220"/>
      <c r="AQ38" s="220"/>
      <c r="AR38" s="220"/>
      <c r="AS38" s="220"/>
      <c r="AT38" s="228"/>
      <c r="AU38" s="229" t="s">
        <v>42</v>
      </c>
      <c r="AV38" s="224"/>
      <c r="AW38" s="224"/>
      <c r="AX38" s="224" t="s">
        <v>41</v>
      </c>
      <c r="AY38" s="224"/>
      <c r="AZ38" s="224"/>
      <c r="BA38" s="224" t="s">
        <v>40</v>
      </c>
      <c r="BB38" s="224"/>
      <c r="BC38" s="231"/>
    </row>
    <row r="39" spans="1:55" s="4" customFormat="1" ht="21" customHeight="1" x14ac:dyDescent="0.2">
      <c r="A39" s="190"/>
      <c r="B39" s="149"/>
      <c r="C39" s="149"/>
      <c r="D39" s="149"/>
      <c r="E39" s="149"/>
      <c r="F39" s="149"/>
      <c r="G39" s="225"/>
      <c r="H39" s="225"/>
      <c r="I39" s="225"/>
      <c r="J39" s="225"/>
      <c r="K39" s="225"/>
      <c r="L39" s="174"/>
      <c r="M39" s="175"/>
      <c r="N39" s="175"/>
      <c r="O39" s="175"/>
      <c r="P39" s="175"/>
      <c r="Q39" s="223" t="s">
        <v>39</v>
      </c>
      <c r="R39" s="220"/>
      <c r="S39" s="29">
        <v>1</v>
      </c>
      <c r="T39" s="28">
        <v>2</v>
      </c>
      <c r="U39" s="28">
        <v>3</v>
      </c>
      <c r="V39" s="28">
        <v>4</v>
      </c>
      <c r="W39" s="28">
        <v>5</v>
      </c>
      <c r="X39" s="28">
        <v>6</v>
      </c>
      <c r="Y39" s="33">
        <v>7</v>
      </c>
      <c r="Z39" s="30">
        <v>8</v>
      </c>
      <c r="AA39" s="28">
        <v>9</v>
      </c>
      <c r="AB39" s="28">
        <v>10</v>
      </c>
      <c r="AC39" s="28">
        <v>11</v>
      </c>
      <c r="AD39" s="28">
        <v>12</v>
      </c>
      <c r="AE39" s="28">
        <v>13</v>
      </c>
      <c r="AF39" s="32">
        <v>14</v>
      </c>
      <c r="AG39" s="30">
        <v>15</v>
      </c>
      <c r="AH39" s="28">
        <v>16</v>
      </c>
      <c r="AI39" s="28">
        <v>17</v>
      </c>
      <c r="AJ39" s="28">
        <v>18</v>
      </c>
      <c r="AK39" s="28">
        <v>19</v>
      </c>
      <c r="AL39" s="28">
        <v>20</v>
      </c>
      <c r="AM39" s="32">
        <v>21</v>
      </c>
      <c r="AN39" s="30">
        <v>22</v>
      </c>
      <c r="AO39" s="28">
        <v>23</v>
      </c>
      <c r="AP39" s="28">
        <v>24</v>
      </c>
      <c r="AQ39" s="28">
        <v>25</v>
      </c>
      <c r="AR39" s="28">
        <v>26</v>
      </c>
      <c r="AS39" s="28">
        <v>27</v>
      </c>
      <c r="AT39" s="32">
        <v>28</v>
      </c>
      <c r="AU39" s="230"/>
      <c r="AV39" s="225"/>
      <c r="AW39" s="225"/>
      <c r="AX39" s="225"/>
      <c r="AY39" s="225"/>
      <c r="AZ39" s="225"/>
      <c r="BA39" s="225"/>
      <c r="BB39" s="225"/>
      <c r="BC39" s="232"/>
    </row>
    <row r="40" spans="1:55" s="4" customFormat="1" ht="21" customHeight="1" thickBot="1" x14ac:dyDescent="0.25">
      <c r="A40" s="190"/>
      <c r="B40" s="149"/>
      <c r="C40" s="149"/>
      <c r="D40" s="149"/>
      <c r="E40" s="149"/>
      <c r="F40" s="149"/>
      <c r="G40" s="225"/>
      <c r="H40" s="225"/>
      <c r="I40" s="225"/>
      <c r="J40" s="225"/>
      <c r="K40" s="225"/>
      <c r="L40" s="177"/>
      <c r="M40" s="178"/>
      <c r="N40" s="178"/>
      <c r="O40" s="178"/>
      <c r="P40" s="178"/>
      <c r="Q40" s="233" t="s">
        <v>38</v>
      </c>
      <c r="R40" s="234"/>
      <c r="S40" s="29" t="s">
        <v>37</v>
      </c>
      <c r="T40" s="28" t="s">
        <v>36</v>
      </c>
      <c r="U40" s="29" t="s">
        <v>35</v>
      </c>
      <c r="V40" s="28" t="s">
        <v>34</v>
      </c>
      <c r="W40" s="29" t="s">
        <v>33</v>
      </c>
      <c r="X40" s="28" t="s">
        <v>32</v>
      </c>
      <c r="Y40" s="31" t="s">
        <v>31</v>
      </c>
      <c r="Z40" s="30" t="s">
        <v>37</v>
      </c>
      <c r="AA40" s="28" t="s">
        <v>36</v>
      </c>
      <c r="AB40" s="29" t="s">
        <v>35</v>
      </c>
      <c r="AC40" s="28" t="s">
        <v>34</v>
      </c>
      <c r="AD40" s="29" t="s">
        <v>33</v>
      </c>
      <c r="AE40" s="28" t="s">
        <v>32</v>
      </c>
      <c r="AF40" s="27" t="s">
        <v>31</v>
      </c>
      <c r="AG40" s="30" t="s">
        <v>37</v>
      </c>
      <c r="AH40" s="28" t="s">
        <v>36</v>
      </c>
      <c r="AI40" s="29" t="s">
        <v>35</v>
      </c>
      <c r="AJ40" s="28" t="s">
        <v>34</v>
      </c>
      <c r="AK40" s="29" t="s">
        <v>33</v>
      </c>
      <c r="AL40" s="28" t="s">
        <v>32</v>
      </c>
      <c r="AM40" s="27" t="s">
        <v>31</v>
      </c>
      <c r="AN40" s="30" t="s">
        <v>37</v>
      </c>
      <c r="AO40" s="28" t="s">
        <v>36</v>
      </c>
      <c r="AP40" s="29" t="s">
        <v>35</v>
      </c>
      <c r="AQ40" s="28" t="s">
        <v>34</v>
      </c>
      <c r="AR40" s="29" t="s">
        <v>33</v>
      </c>
      <c r="AS40" s="28" t="s">
        <v>32</v>
      </c>
      <c r="AT40" s="27" t="s">
        <v>31</v>
      </c>
      <c r="AU40" s="230"/>
      <c r="AV40" s="225"/>
      <c r="AW40" s="225"/>
      <c r="AX40" s="225"/>
      <c r="AY40" s="225"/>
      <c r="AZ40" s="225"/>
      <c r="BA40" s="225"/>
      <c r="BB40" s="225"/>
      <c r="BC40" s="232"/>
    </row>
    <row r="41" spans="1:55" s="4" customFormat="1" ht="21" customHeight="1" x14ac:dyDescent="0.2">
      <c r="A41" s="301" t="s">
        <v>30</v>
      </c>
      <c r="B41" s="168"/>
      <c r="C41" s="168"/>
      <c r="D41" s="168"/>
      <c r="E41" s="168"/>
      <c r="F41" s="183"/>
      <c r="G41" s="191" t="s">
        <v>26</v>
      </c>
      <c r="H41" s="191"/>
      <c r="I41" s="191"/>
      <c r="J41" s="191"/>
      <c r="K41" s="191"/>
      <c r="L41" s="149" t="s">
        <v>95</v>
      </c>
      <c r="M41" s="149"/>
      <c r="N41" s="149"/>
      <c r="O41" s="149"/>
      <c r="P41" s="149"/>
      <c r="Q41" s="193"/>
      <c r="R41" s="286"/>
      <c r="S41" s="30">
        <v>8</v>
      </c>
      <c r="T41" s="55">
        <v>8</v>
      </c>
      <c r="U41" s="55">
        <v>8</v>
      </c>
      <c r="V41" s="55">
        <v>8</v>
      </c>
      <c r="W41" s="55">
        <v>8</v>
      </c>
      <c r="X41" s="28"/>
      <c r="Y41" s="32"/>
      <c r="Z41" s="30">
        <v>8</v>
      </c>
      <c r="AA41" s="55">
        <v>8</v>
      </c>
      <c r="AB41" s="55">
        <v>8</v>
      </c>
      <c r="AC41" s="55">
        <v>8</v>
      </c>
      <c r="AD41" s="55">
        <v>8</v>
      </c>
      <c r="AE41" s="28"/>
      <c r="AF41" s="32"/>
      <c r="AG41" s="30">
        <v>8</v>
      </c>
      <c r="AH41" s="55">
        <v>8</v>
      </c>
      <c r="AI41" s="55">
        <v>8</v>
      </c>
      <c r="AJ41" s="55">
        <v>8</v>
      </c>
      <c r="AK41" s="55">
        <v>8</v>
      </c>
      <c r="AL41" s="28"/>
      <c r="AM41" s="32"/>
      <c r="AN41" s="30">
        <v>8</v>
      </c>
      <c r="AO41" s="55">
        <v>8</v>
      </c>
      <c r="AP41" s="55">
        <v>8</v>
      </c>
      <c r="AQ41" s="55">
        <v>8</v>
      </c>
      <c r="AR41" s="55">
        <v>8</v>
      </c>
      <c r="AS41" s="28"/>
      <c r="AT41" s="32"/>
      <c r="AU41" s="178">
        <f>SUM(S41:AT41)</f>
        <v>160</v>
      </c>
      <c r="AV41" s="178"/>
      <c r="AW41" s="179"/>
      <c r="AX41" s="184">
        <f>ROUNDDOWN(AU41/4,1)</f>
        <v>40</v>
      </c>
      <c r="AY41" s="185"/>
      <c r="AZ41" s="186"/>
      <c r="BA41" s="184">
        <f>ROUNDDOWN(AX41/AU56,1)</f>
        <v>1</v>
      </c>
      <c r="BB41" s="185"/>
      <c r="BC41" s="300"/>
    </row>
    <row r="42" spans="1:55" s="4" customFormat="1" ht="21" customHeight="1" x14ac:dyDescent="0.2">
      <c r="A42" s="216" t="s">
        <v>94</v>
      </c>
      <c r="B42" s="217"/>
      <c r="C42" s="217"/>
      <c r="D42" s="217"/>
      <c r="E42" s="217"/>
      <c r="F42" s="218"/>
      <c r="G42" s="308" t="s">
        <v>26</v>
      </c>
      <c r="H42" s="308"/>
      <c r="I42" s="308"/>
      <c r="J42" s="308"/>
      <c r="K42" s="308"/>
      <c r="L42" s="193" t="s">
        <v>95</v>
      </c>
      <c r="M42" s="193"/>
      <c r="N42" s="193"/>
      <c r="O42" s="193"/>
      <c r="P42" s="193"/>
      <c r="Q42" s="193"/>
      <c r="R42" s="177"/>
      <c r="S42" s="54">
        <v>8</v>
      </c>
      <c r="T42" s="53">
        <v>8</v>
      </c>
      <c r="U42" s="53">
        <v>8</v>
      </c>
      <c r="V42" s="53">
        <v>8</v>
      </c>
      <c r="W42" s="53">
        <v>8</v>
      </c>
      <c r="X42" s="52"/>
      <c r="Y42" s="51"/>
      <c r="Z42" s="54">
        <v>8</v>
      </c>
      <c r="AA42" s="53">
        <v>8</v>
      </c>
      <c r="AB42" s="53">
        <v>8</v>
      </c>
      <c r="AC42" s="53">
        <v>8</v>
      </c>
      <c r="AD42" s="53">
        <v>8</v>
      </c>
      <c r="AE42" s="52"/>
      <c r="AF42" s="51"/>
      <c r="AG42" s="54">
        <v>8</v>
      </c>
      <c r="AH42" s="53">
        <v>8</v>
      </c>
      <c r="AI42" s="53">
        <v>8</v>
      </c>
      <c r="AJ42" s="53">
        <v>8</v>
      </c>
      <c r="AK42" s="53">
        <v>8</v>
      </c>
      <c r="AL42" s="52"/>
      <c r="AM42" s="51"/>
      <c r="AN42" s="54">
        <v>8</v>
      </c>
      <c r="AO42" s="53">
        <v>8</v>
      </c>
      <c r="AP42" s="53">
        <v>8</v>
      </c>
      <c r="AQ42" s="53">
        <v>8</v>
      </c>
      <c r="AR42" s="53">
        <v>8</v>
      </c>
      <c r="AS42" s="52"/>
      <c r="AT42" s="51"/>
      <c r="AU42" s="178">
        <f>SUM(S42:AT42)</f>
        <v>160</v>
      </c>
      <c r="AV42" s="178"/>
      <c r="AW42" s="179"/>
      <c r="AX42" s="296">
        <f>ROUNDDOWN(AU42/4,1)</f>
        <v>40</v>
      </c>
      <c r="AY42" s="297"/>
      <c r="AZ42" s="302"/>
      <c r="BA42" s="296">
        <f>ROUNDDOWN(AX42/AU56,1)</f>
        <v>1</v>
      </c>
      <c r="BB42" s="297"/>
      <c r="BC42" s="298"/>
    </row>
    <row r="43" spans="1:55" s="4" customFormat="1" ht="21" customHeight="1" thickBot="1" x14ac:dyDescent="0.25">
      <c r="A43" s="313" t="s">
        <v>134</v>
      </c>
      <c r="B43" s="222"/>
      <c r="C43" s="222"/>
      <c r="D43" s="222"/>
      <c r="E43" s="222"/>
      <c r="F43" s="314"/>
      <c r="G43" s="292" t="s">
        <v>24</v>
      </c>
      <c r="H43" s="292"/>
      <c r="I43" s="292"/>
      <c r="J43" s="292"/>
      <c r="K43" s="292"/>
      <c r="L43" s="234" t="s">
        <v>93</v>
      </c>
      <c r="M43" s="234"/>
      <c r="N43" s="234"/>
      <c r="O43" s="234"/>
      <c r="P43" s="234"/>
      <c r="Q43" s="234"/>
      <c r="R43" s="315"/>
      <c r="S43" s="25">
        <v>8</v>
      </c>
      <c r="T43" s="23">
        <v>8</v>
      </c>
      <c r="U43" s="23">
        <v>8</v>
      </c>
      <c r="V43" s="23">
        <v>8</v>
      </c>
      <c r="W43" s="23">
        <v>8</v>
      </c>
      <c r="X43" s="23"/>
      <c r="Y43" s="22"/>
      <c r="Z43" s="25">
        <v>8</v>
      </c>
      <c r="AA43" s="23">
        <v>8</v>
      </c>
      <c r="AB43" s="23">
        <v>8</v>
      </c>
      <c r="AC43" s="23">
        <v>8</v>
      </c>
      <c r="AD43" s="23">
        <v>8</v>
      </c>
      <c r="AE43" s="23"/>
      <c r="AF43" s="22"/>
      <c r="AG43" s="25">
        <v>8</v>
      </c>
      <c r="AH43" s="23">
        <v>8</v>
      </c>
      <c r="AI43" s="23">
        <v>8</v>
      </c>
      <c r="AJ43" s="23">
        <v>8</v>
      </c>
      <c r="AK43" s="23">
        <v>8</v>
      </c>
      <c r="AL43" s="23"/>
      <c r="AM43" s="22"/>
      <c r="AN43" s="25">
        <v>8</v>
      </c>
      <c r="AO43" s="23">
        <v>8</v>
      </c>
      <c r="AP43" s="23">
        <v>8</v>
      </c>
      <c r="AQ43" s="23">
        <v>8</v>
      </c>
      <c r="AR43" s="23">
        <v>8</v>
      </c>
      <c r="AS43" s="23"/>
      <c r="AT43" s="22"/>
      <c r="AU43" s="235">
        <f>SUM(S43:AT43)</f>
        <v>160</v>
      </c>
      <c r="AV43" s="236"/>
      <c r="AW43" s="237"/>
      <c r="AX43" s="240">
        <f>ROUNDDOWN(AU43/4,1)</f>
        <v>40</v>
      </c>
      <c r="AY43" s="241"/>
      <c r="AZ43" s="242"/>
      <c r="BA43" s="296">
        <f>ROUNDDOWN(AX43/AU56,1)</f>
        <v>1</v>
      </c>
      <c r="BB43" s="297"/>
      <c r="BC43" s="298"/>
    </row>
    <row r="44" spans="1:55" s="4" customFormat="1" ht="12" customHeight="1" thickBot="1" x14ac:dyDescent="0.25">
      <c r="A44" s="165"/>
      <c r="B44" s="165"/>
      <c r="C44" s="165"/>
      <c r="D44" s="165"/>
      <c r="E44" s="165"/>
      <c r="F44" s="165"/>
      <c r="G44" s="222"/>
      <c r="H44" s="222"/>
      <c r="I44" s="222"/>
      <c r="J44" s="222"/>
      <c r="K44" s="222"/>
      <c r="L44" s="165"/>
      <c r="M44" s="165"/>
      <c r="N44" s="165"/>
      <c r="O44" s="165"/>
      <c r="P44" s="165"/>
      <c r="Q44" s="165"/>
      <c r="R44" s="165"/>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0"/>
      <c r="AV44" s="20"/>
      <c r="AW44" s="20"/>
      <c r="AX44" s="20"/>
      <c r="AY44" s="20"/>
      <c r="AZ44" s="20"/>
      <c r="BA44" s="20"/>
      <c r="BB44" s="20"/>
      <c r="BC44" s="20"/>
    </row>
    <row r="45" spans="1:55" s="4" customFormat="1" ht="21" customHeight="1" x14ac:dyDescent="0.2">
      <c r="A45" s="190" t="s">
        <v>88</v>
      </c>
      <c r="B45" s="149"/>
      <c r="C45" s="149"/>
      <c r="D45" s="149"/>
      <c r="E45" s="149"/>
      <c r="F45" s="149"/>
      <c r="G45" s="191" t="s">
        <v>26</v>
      </c>
      <c r="H45" s="191"/>
      <c r="I45" s="191"/>
      <c r="J45" s="191"/>
      <c r="K45" s="191"/>
      <c r="L45" s="149" t="s">
        <v>92</v>
      </c>
      <c r="M45" s="149"/>
      <c r="N45" s="149"/>
      <c r="O45" s="149"/>
      <c r="P45" s="149"/>
      <c r="Q45" s="149"/>
      <c r="R45" s="150"/>
      <c r="S45" s="15">
        <v>8</v>
      </c>
      <c r="T45" s="16">
        <v>8</v>
      </c>
      <c r="U45" s="16">
        <v>8</v>
      </c>
      <c r="V45" s="16">
        <v>8</v>
      </c>
      <c r="W45" s="16">
        <v>8</v>
      </c>
      <c r="X45" s="13"/>
      <c r="Y45" s="12"/>
      <c r="Z45" s="15">
        <v>8</v>
      </c>
      <c r="AA45" s="13">
        <v>8</v>
      </c>
      <c r="AB45" s="13">
        <v>8</v>
      </c>
      <c r="AC45" s="13">
        <v>8</v>
      </c>
      <c r="AD45" s="13">
        <v>8</v>
      </c>
      <c r="AE45" s="13"/>
      <c r="AF45" s="12"/>
      <c r="AG45" s="15">
        <v>8</v>
      </c>
      <c r="AH45" s="13">
        <v>8</v>
      </c>
      <c r="AI45" s="13">
        <v>8</v>
      </c>
      <c r="AJ45" s="13">
        <v>8</v>
      </c>
      <c r="AK45" s="13">
        <v>8</v>
      </c>
      <c r="AL45" s="13"/>
      <c r="AM45" s="12"/>
      <c r="AN45" s="14">
        <v>8</v>
      </c>
      <c r="AO45" s="13">
        <v>8</v>
      </c>
      <c r="AP45" s="13">
        <v>8</v>
      </c>
      <c r="AQ45" s="13">
        <v>8</v>
      </c>
      <c r="AR45" s="13">
        <v>8</v>
      </c>
      <c r="AS45" s="13"/>
      <c r="AT45" s="12"/>
      <c r="AU45" s="168">
        <f t="shared" ref="AU45:AU54" si="3">SUM(S45:AT45)</f>
        <v>160</v>
      </c>
      <c r="AV45" s="168"/>
      <c r="AW45" s="183"/>
      <c r="AX45" s="184">
        <f>ROUNDDOWN(AU45/4,1)</f>
        <v>40</v>
      </c>
      <c r="AY45" s="185"/>
      <c r="AZ45" s="186"/>
      <c r="BA45" s="194"/>
      <c r="BB45" s="195"/>
      <c r="BC45" s="196"/>
    </row>
    <row r="46" spans="1:55" s="4" customFormat="1" ht="21" customHeight="1" x14ac:dyDescent="0.2">
      <c r="A46" s="190" t="s">
        <v>88</v>
      </c>
      <c r="B46" s="149"/>
      <c r="C46" s="149"/>
      <c r="D46" s="149"/>
      <c r="E46" s="149"/>
      <c r="F46" s="149"/>
      <c r="G46" s="191" t="s">
        <v>24</v>
      </c>
      <c r="H46" s="191"/>
      <c r="I46" s="191"/>
      <c r="J46" s="191"/>
      <c r="K46" s="191"/>
      <c r="L46" s="149" t="s">
        <v>91</v>
      </c>
      <c r="M46" s="149"/>
      <c r="N46" s="149"/>
      <c r="O46" s="149"/>
      <c r="P46" s="149"/>
      <c r="Q46" s="149"/>
      <c r="R46" s="150"/>
      <c r="S46" s="15">
        <v>8</v>
      </c>
      <c r="T46" s="16">
        <v>8</v>
      </c>
      <c r="U46" s="16">
        <v>8</v>
      </c>
      <c r="V46" s="16">
        <v>8</v>
      </c>
      <c r="W46" s="16">
        <v>8</v>
      </c>
      <c r="X46" s="13"/>
      <c r="Y46" s="12"/>
      <c r="Z46" s="15">
        <v>8</v>
      </c>
      <c r="AA46" s="13">
        <v>8</v>
      </c>
      <c r="AB46" s="13">
        <v>8</v>
      </c>
      <c r="AC46" s="13">
        <v>8</v>
      </c>
      <c r="AD46" s="13">
        <v>8</v>
      </c>
      <c r="AE46" s="13"/>
      <c r="AF46" s="12"/>
      <c r="AG46" s="15">
        <v>8</v>
      </c>
      <c r="AH46" s="13">
        <v>8</v>
      </c>
      <c r="AI46" s="13">
        <v>8</v>
      </c>
      <c r="AJ46" s="13">
        <v>8</v>
      </c>
      <c r="AK46" s="13">
        <v>8</v>
      </c>
      <c r="AL46" s="13"/>
      <c r="AM46" s="12"/>
      <c r="AN46" s="14">
        <v>8</v>
      </c>
      <c r="AO46" s="13">
        <v>8</v>
      </c>
      <c r="AP46" s="13">
        <v>8</v>
      </c>
      <c r="AQ46" s="13">
        <v>8</v>
      </c>
      <c r="AR46" s="13">
        <v>8</v>
      </c>
      <c r="AS46" s="13"/>
      <c r="AT46" s="12"/>
      <c r="AU46" s="168">
        <f t="shared" si="3"/>
        <v>160</v>
      </c>
      <c r="AV46" s="168"/>
      <c r="AW46" s="183"/>
      <c r="AX46" s="184">
        <f t="shared" ref="AX46:AX54" si="4">ROUND(AU46/4,1)</f>
        <v>40</v>
      </c>
      <c r="AY46" s="185"/>
      <c r="AZ46" s="186"/>
      <c r="BA46" s="187"/>
      <c r="BB46" s="188"/>
      <c r="BC46" s="189"/>
    </row>
    <row r="47" spans="1:55" s="4" customFormat="1" ht="21" customHeight="1" x14ac:dyDescent="0.2">
      <c r="A47" s="190" t="s">
        <v>88</v>
      </c>
      <c r="B47" s="149"/>
      <c r="C47" s="149"/>
      <c r="D47" s="149"/>
      <c r="E47" s="149"/>
      <c r="F47" s="149"/>
      <c r="G47" s="191" t="s">
        <v>24</v>
      </c>
      <c r="H47" s="191"/>
      <c r="I47" s="191"/>
      <c r="J47" s="191"/>
      <c r="K47" s="191"/>
      <c r="L47" s="149" t="s">
        <v>90</v>
      </c>
      <c r="M47" s="149"/>
      <c r="N47" s="149"/>
      <c r="O47" s="149"/>
      <c r="P47" s="149"/>
      <c r="Q47" s="149"/>
      <c r="R47" s="150"/>
      <c r="S47" s="15">
        <v>8</v>
      </c>
      <c r="T47" s="16">
        <v>8</v>
      </c>
      <c r="U47" s="16">
        <v>8</v>
      </c>
      <c r="V47" s="16">
        <v>8</v>
      </c>
      <c r="W47" s="16">
        <v>8</v>
      </c>
      <c r="X47" s="13"/>
      <c r="Y47" s="12"/>
      <c r="Z47" s="15">
        <v>8</v>
      </c>
      <c r="AA47" s="13">
        <v>8</v>
      </c>
      <c r="AB47" s="13">
        <v>8</v>
      </c>
      <c r="AC47" s="13">
        <v>8</v>
      </c>
      <c r="AD47" s="13">
        <v>8</v>
      </c>
      <c r="AE47" s="13"/>
      <c r="AF47" s="12"/>
      <c r="AG47" s="15">
        <v>8</v>
      </c>
      <c r="AH47" s="13">
        <v>8</v>
      </c>
      <c r="AI47" s="13">
        <v>8</v>
      </c>
      <c r="AJ47" s="13">
        <v>8</v>
      </c>
      <c r="AK47" s="13">
        <v>8</v>
      </c>
      <c r="AL47" s="13"/>
      <c r="AM47" s="12"/>
      <c r="AN47" s="14">
        <v>8</v>
      </c>
      <c r="AO47" s="13">
        <v>8</v>
      </c>
      <c r="AP47" s="13">
        <v>8</v>
      </c>
      <c r="AQ47" s="13">
        <v>8</v>
      </c>
      <c r="AR47" s="13">
        <v>8</v>
      </c>
      <c r="AS47" s="13"/>
      <c r="AT47" s="12"/>
      <c r="AU47" s="168">
        <f t="shared" si="3"/>
        <v>160</v>
      </c>
      <c r="AV47" s="168"/>
      <c r="AW47" s="183"/>
      <c r="AX47" s="184">
        <f t="shared" si="4"/>
        <v>40</v>
      </c>
      <c r="AY47" s="185"/>
      <c r="AZ47" s="186"/>
      <c r="BA47" s="187"/>
      <c r="BB47" s="188"/>
      <c r="BC47" s="189"/>
    </row>
    <row r="48" spans="1:55" s="4" customFormat="1" ht="21" customHeight="1" x14ac:dyDescent="0.2">
      <c r="A48" s="190" t="s">
        <v>88</v>
      </c>
      <c r="B48" s="149"/>
      <c r="C48" s="149"/>
      <c r="D48" s="149"/>
      <c r="E48" s="149"/>
      <c r="F48" s="149"/>
      <c r="G48" s="191" t="s">
        <v>24</v>
      </c>
      <c r="H48" s="191"/>
      <c r="I48" s="191"/>
      <c r="J48" s="191"/>
      <c r="K48" s="191"/>
      <c r="L48" s="149" t="s">
        <v>89</v>
      </c>
      <c r="M48" s="149"/>
      <c r="N48" s="149"/>
      <c r="O48" s="149"/>
      <c r="P48" s="149"/>
      <c r="Q48" s="149"/>
      <c r="R48" s="150"/>
      <c r="S48" s="15">
        <v>8</v>
      </c>
      <c r="T48" s="16">
        <v>8</v>
      </c>
      <c r="U48" s="16">
        <v>8</v>
      </c>
      <c r="V48" s="16">
        <v>8</v>
      </c>
      <c r="W48" s="16">
        <v>8</v>
      </c>
      <c r="X48" s="13"/>
      <c r="Y48" s="12"/>
      <c r="Z48" s="15">
        <v>8</v>
      </c>
      <c r="AA48" s="13">
        <v>8</v>
      </c>
      <c r="AB48" s="13">
        <v>8</v>
      </c>
      <c r="AC48" s="13">
        <v>8</v>
      </c>
      <c r="AD48" s="13">
        <v>8</v>
      </c>
      <c r="AE48" s="13"/>
      <c r="AF48" s="12"/>
      <c r="AG48" s="15">
        <v>8</v>
      </c>
      <c r="AH48" s="13">
        <v>8</v>
      </c>
      <c r="AI48" s="13">
        <v>8</v>
      </c>
      <c r="AJ48" s="13">
        <v>8</v>
      </c>
      <c r="AK48" s="13">
        <v>8</v>
      </c>
      <c r="AL48" s="13"/>
      <c r="AM48" s="12"/>
      <c r="AN48" s="14">
        <v>8</v>
      </c>
      <c r="AO48" s="13">
        <v>8</v>
      </c>
      <c r="AP48" s="13">
        <v>8</v>
      </c>
      <c r="AQ48" s="13">
        <v>8</v>
      </c>
      <c r="AR48" s="13">
        <v>8</v>
      </c>
      <c r="AS48" s="13"/>
      <c r="AT48" s="12"/>
      <c r="AU48" s="168">
        <f t="shared" si="3"/>
        <v>160</v>
      </c>
      <c r="AV48" s="168"/>
      <c r="AW48" s="183"/>
      <c r="AX48" s="184">
        <f t="shared" si="4"/>
        <v>40</v>
      </c>
      <c r="AY48" s="185"/>
      <c r="AZ48" s="186"/>
      <c r="BA48" s="187"/>
      <c r="BB48" s="188"/>
      <c r="BC48" s="189"/>
    </row>
    <row r="49" spans="1:56" s="4" customFormat="1" ht="21" customHeight="1" x14ac:dyDescent="0.2">
      <c r="A49" s="190" t="s">
        <v>88</v>
      </c>
      <c r="B49" s="149"/>
      <c r="C49" s="149"/>
      <c r="D49" s="149"/>
      <c r="E49" s="149"/>
      <c r="F49" s="149"/>
      <c r="G49" s="191" t="s">
        <v>24</v>
      </c>
      <c r="H49" s="191"/>
      <c r="I49" s="191"/>
      <c r="J49" s="191"/>
      <c r="K49" s="191"/>
      <c r="L49" s="149" t="s">
        <v>87</v>
      </c>
      <c r="M49" s="149"/>
      <c r="N49" s="149"/>
      <c r="O49" s="149"/>
      <c r="P49" s="149"/>
      <c r="Q49" s="149"/>
      <c r="R49" s="150"/>
      <c r="S49" s="15">
        <v>8</v>
      </c>
      <c r="T49" s="16">
        <v>8</v>
      </c>
      <c r="U49" s="16">
        <v>8</v>
      </c>
      <c r="V49" s="16">
        <v>8</v>
      </c>
      <c r="W49" s="16">
        <v>8</v>
      </c>
      <c r="X49" s="13"/>
      <c r="Y49" s="12"/>
      <c r="Z49" s="15">
        <v>8</v>
      </c>
      <c r="AA49" s="13">
        <v>8</v>
      </c>
      <c r="AB49" s="13">
        <v>8</v>
      </c>
      <c r="AC49" s="13">
        <v>8</v>
      </c>
      <c r="AD49" s="13">
        <v>8</v>
      </c>
      <c r="AE49" s="13"/>
      <c r="AF49" s="12"/>
      <c r="AG49" s="15">
        <v>8</v>
      </c>
      <c r="AH49" s="13">
        <v>8</v>
      </c>
      <c r="AI49" s="13">
        <v>8</v>
      </c>
      <c r="AJ49" s="13">
        <v>8</v>
      </c>
      <c r="AK49" s="13">
        <v>8</v>
      </c>
      <c r="AL49" s="13"/>
      <c r="AM49" s="12"/>
      <c r="AN49" s="14">
        <v>8</v>
      </c>
      <c r="AO49" s="13">
        <v>8</v>
      </c>
      <c r="AP49" s="13">
        <v>8</v>
      </c>
      <c r="AQ49" s="13">
        <v>8</v>
      </c>
      <c r="AR49" s="13">
        <v>8</v>
      </c>
      <c r="AS49" s="13"/>
      <c r="AT49" s="12"/>
      <c r="AU49" s="168">
        <f t="shared" si="3"/>
        <v>160</v>
      </c>
      <c r="AV49" s="168"/>
      <c r="AW49" s="183"/>
      <c r="AX49" s="184">
        <f t="shared" si="4"/>
        <v>40</v>
      </c>
      <c r="AY49" s="185"/>
      <c r="AZ49" s="186"/>
      <c r="BA49" s="187"/>
      <c r="BB49" s="188"/>
      <c r="BC49" s="189"/>
    </row>
    <row r="50" spans="1:56" s="4" customFormat="1" ht="21" customHeight="1" x14ac:dyDescent="0.2">
      <c r="A50" s="190" t="s">
        <v>86</v>
      </c>
      <c r="B50" s="149"/>
      <c r="C50" s="149"/>
      <c r="D50" s="149"/>
      <c r="E50" s="149"/>
      <c r="F50" s="149"/>
      <c r="G50" s="191" t="s">
        <v>26</v>
      </c>
      <c r="H50" s="191"/>
      <c r="I50" s="191"/>
      <c r="J50" s="191"/>
      <c r="K50" s="191"/>
      <c r="L50" s="149" t="s">
        <v>85</v>
      </c>
      <c r="M50" s="149"/>
      <c r="N50" s="149"/>
      <c r="O50" s="149"/>
      <c r="P50" s="149"/>
      <c r="Q50" s="149"/>
      <c r="R50" s="150"/>
      <c r="S50" s="15">
        <v>8</v>
      </c>
      <c r="T50" s="16">
        <v>8</v>
      </c>
      <c r="U50" s="16">
        <v>8</v>
      </c>
      <c r="V50" s="16">
        <v>8</v>
      </c>
      <c r="W50" s="16">
        <v>8</v>
      </c>
      <c r="X50" s="13"/>
      <c r="Y50" s="12"/>
      <c r="Z50" s="15">
        <v>8</v>
      </c>
      <c r="AA50" s="13">
        <v>8</v>
      </c>
      <c r="AB50" s="13">
        <v>8</v>
      </c>
      <c r="AC50" s="13">
        <v>8</v>
      </c>
      <c r="AD50" s="13">
        <v>8</v>
      </c>
      <c r="AE50" s="13"/>
      <c r="AF50" s="12"/>
      <c r="AG50" s="15">
        <v>8</v>
      </c>
      <c r="AH50" s="13">
        <v>8</v>
      </c>
      <c r="AI50" s="13">
        <v>8</v>
      </c>
      <c r="AJ50" s="13">
        <v>8</v>
      </c>
      <c r="AK50" s="13">
        <v>8</v>
      </c>
      <c r="AL50" s="13"/>
      <c r="AM50" s="12"/>
      <c r="AN50" s="14">
        <v>8</v>
      </c>
      <c r="AO50" s="13">
        <v>8</v>
      </c>
      <c r="AP50" s="13">
        <v>8</v>
      </c>
      <c r="AQ50" s="13">
        <v>8</v>
      </c>
      <c r="AR50" s="13">
        <v>8</v>
      </c>
      <c r="AS50" s="13"/>
      <c r="AT50" s="12"/>
      <c r="AU50" s="168">
        <f t="shared" si="3"/>
        <v>160</v>
      </c>
      <c r="AV50" s="168"/>
      <c r="AW50" s="183"/>
      <c r="AX50" s="184">
        <f t="shared" si="4"/>
        <v>40</v>
      </c>
      <c r="AY50" s="185"/>
      <c r="AZ50" s="186"/>
      <c r="BA50" s="187"/>
      <c r="BB50" s="188"/>
      <c r="BC50" s="189"/>
    </row>
    <row r="51" spans="1:56" s="4" customFormat="1" ht="21" customHeight="1" x14ac:dyDescent="0.2">
      <c r="A51" s="190" t="s">
        <v>79</v>
      </c>
      <c r="B51" s="149"/>
      <c r="C51" s="149"/>
      <c r="D51" s="149"/>
      <c r="E51" s="149"/>
      <c r="F51" s="149"/>
      <c r="G51" s="191" t="s">
        <v>17</v>
      </c>
      <c r="H51" s="191"/>
      <c r="I51" s="191"/>
      <c r="J51" s="191"/>
      <c r="K51" s="191"/>
      <c r="L51" s="149" t="s">
        <v>84</v>
      </c>
      <c r="M51" s="149"/>
      <c r="N51" s="149"/>
      <c r="O51" s="149"/>
      <c r="P51" s="149"/>
      <c r="Q51" s="149"/>
      <c r="R51" s="150"/>
      <c r="S51" s="15">
        <v>6</v>
      </c>
      <c r="T51" s="13">
        <v>6</v>
      </c>
      <c r="U51" s="13">
        <v>6</v>
      </c>
      <c r="V51" s="13"/>
      <c r="W51" s="13">
        <v>6</v>
      </c>
      <c r="X51" s="13"/>
      <c r="Y51" s="12"/>
      <c r="Z51" s="15">
        <v>6</v>
      </c>
      <c r="AA51" s="13">
        <v>6</v>
      </c>
      <c r="AB51" s="13">
        <v>6</v>
      </c>
      <c r="AC51" s="13"/>
      <c r="AD51" s="13">
        <v>6</v>
      </c>
      <c r="AE51" s="13"/>
      <c r="AF51" s="12"/>
      <c r="AG51" s="15">
        <v>6</v>
      </c>
      <c r="AH51" s="13">
        <v>6</v>
      </c>
      <c r="AI51" s="13">
        <v>6</v>
      </c>
      <c r="AJ51" s="13"/>
      <c r="AK51" s="13">
        <v>6</v>
      </c>
      <c r="AL51" s="13"/>
      <c r="AM51" s="12"/>
      <c r="AN51" s="14">
        <v>6</v>
      </c>
      <c r="AO51" s="13">
        <v>6</v>
      </c>
      <c r="AP51" s="13">
        <v>6</v>
      </c>
      <c r="AQ51" s="13"/>
      <c r="AR51" s="13">
        <v>6</v>
      </c>
      <c r="AS51" s="13"/>
      <c r="AT51" s="12"/>
      <c r="AU51" s="168">
        <f t="shared" si="3"/>
        <v>96</v>
      </c>
      <c r="AV51" s="168"/>
      <c r="AW51" s="183"/>
      <c r="AX51" s="184">
        <f t="shared" si="4"/>
        <v>24</v>
      </c>
      <c r="AY51" s="185"/>
      <c r="AZ51" s="186"/>
      <c r="BA51" s="187"/>
      <c r="BB51" s="188"/>
      <c r="BC51" s="189"/>
    </row>
    <row r="52" spans="1:56" s="4" customFormat="1" ht="21" customHeight="1" x14ac:dyDescent="0.2">
      <c r="A52" s="190" t="s">
        <v>83</v>
      </c>
      <c r="B52" s="149"/>
      <c r="C52" s="149"/>
      <c r="D52" s="149"/>
      <c r="E52" s="149"/>
      <c r="F52" s="149"/>
      <c r="G52" s="191" t="s">
        <v>21</v>
      </c>
      <c r="H52" s="191"/>
      <c r="I52" s="191"/>
      <c r="J52" s="191"/>
      <c r="K52" s="191"/>
      <c r="L52" s="149" t="s">
        <v>82</v>
      </c>
      <c r="M52" s="149"/>
      <c r="N52" s="149"/>
      <c r="O52" s="149"/>
      <c r="P52" s="149"/>
      <c r="Q52" s="149"/>
      <c r="R52" s="150"/>
      <c r="S52" s="15">
        <v>6</v>
      </c>
      <c r="T52" s="13">
        <v>6</v>
      </c>
      <c r="U52" s="13">
        <v>6</v>
      </c>
      <c r="V52" s="13">
        <v>6</v>
      </c>
      <c r="W52" s="13"/>
      <c r="X52" s="13"/>
      <c r="Y52" s="12"/>
      <c r="Z52" s="15">
        <v>6</v>
      </c>
      <c r="AA52" s="13">
        <v>6</v>
      </c>
      <c r="AB52" s="13">
        <v>6</v>
      </c>
      <c r="AC52" s="13">
        <v>6</v>
      </c>
      <c r="AD52" s="13"/>
      <c r="AE52" s="13"/>
      <c r="AF52" s="12"/>
      <c r="AG52" s="15">
        <v>6</v>
      </c>
      <c r="AH52" s="13">
        <v>6</v>
      </c>
      <c r="AI52" s="13">
        <v>6</v>
      </c>
      <c r="AJ52" s="13">
        <v>6</v>
      </c>
      <c r="AK52" s="13"/>
      <c r="AL52" s="13"/>
      <c r="AM52" s="12"/>
      <c r="AN52" s="14">
        <v>6</v>
      </c>
      <c r="AO52" s="13">
        <v>6</v>
      </c>
      <c r="AP52" s="13">
        <v>6</v>
      </c>
      <c r="AQ52" s="13">
        <v>6</v>
      </c>
      <c r="AR52" s="13"/>
      <c r="AS52" s="13"/>
      <c r="AT52" s="12"/>
      <c r="AU52" s="168">
        <f t="shared" si="3"/>
        <v>96</v>
      </c>
      <c r="AV52" s="168"/>
      <c r="AW52" s="183"/>
      <c r="AX52" s="184">
        <f t="shared" si="4"/>
        <v>24</v>
      </c>
      <c r="AY52" s="185"/>
      <c r="AZ52" s="186"/>
      <c r="BA52" s="187"/>
      <c r="BB52" s="188"/>
      <c r="BC52" s="189"/>
    </row>
    <row r="53" spans="1:56" s="4" customFormat="1" ht="21" customHeight="1" x14ac:dyDescent="0.2">
      <c r="A53" s="190" t="s">
        <v>81</v>
      </c>
      <c r="B53" s="149"/>
      <c r="C53" s="149"/>
      <c r="D53" s="149"/>
      <c r="E53" s="149"/>
      <c r="F53" s="149"/>
      <c r="G53" s="191" t="s">
        <v>26</v>
      </c>
      <c r="H53" s="191"/>
      <c r="I53" s="191"/>
      <c r="J53" s="191"/>
      <c r="K53" s="191"/>
      <c r="L53" s="149" t="s">
        <v>80</v>
      </c>
      <c r="M53" s="149"/>
      <c r="N53" s="149"/>
      <c r="O53" s="149"/>
      <c r="P53" s="149"/>
      <c r="Q53" s="149"/>
      <c r="R53" s="150"/>
      <c r="S53" s="15">
        <v>2</v>
      </c>
      <c r="T53" s="16"/>
      <c r="U53" s="16"/>
      <c r="V53" s="16"/>
      <c r="W53" s="16"/>
      <c r="X53" s="13"/>
      <c r="Y53" s="12"/>
      <c r="Z53" s="15"/>
      <c r="AA53" s="13"/>
      <c r="AB53" s="13"/>
      <c r="AC53" s="13"/>
      <c r="AD53" s="13"/>
      <c r="AE53" s="13"/>
      <c r="AF53" s="12"/>
      <c r="AG53" s="15"/>
      <c r="AH53" s="13"/>
      <c r="AI53" s="13"/>
      <c r="AJ53" s="13"/>
      <c r="AK53" s="13"/>
      <c r="AL53" s="13"/>
      <c r="AM53" s="12"/>
      <c r="AN53" s="14"/>
      <c r="AO53" s="13"/>
      <c r="AP53" s="13"/>
      <c r="AQ53" s="13"/>
      <c r="AR53" s="13"/>
      <c r="AS53" s="13"/>
      <c r="AT53" s="12"/>
      <c r="AU53" s="168">
        <f t="shared" si="3"/>
        <v>2</v>
      </c>
      <c r="AV53" s="168"/>
      <c r="AW53" s="183"/>
      <c r="AX53" s="184">
        <f t="shared" si="4"/>
        <v>0.5</v>
      </c>
      <c r="AY53" s="185"/>
      <c r="AZ53" s="186"/>
      <c r="BA53" s="187"/>
      <c r="BB53" s="188"/>
      <c r="BC53" s="189"/>
    </row>
    <row r="54" spans="1:56" s="4" customFormat="1" ht="21" customHeight="1" thickBot="1" x14ac:dyDescent="0.25">
      <c r="A54" s="190" t="s">
        <v>79</v>
      </c>
      <c r="B54" s="149"/>
      <c r="C54" s="149"/>
      <c r="D54" s="149"/>
      <c r="E54" s="149"/>
      <c r="F54" s="149"/>
      <c r="G54" s="191" t="s">
        <v>24</v>
      </c>
      <c r="H54" s="191"/>
      <c r="I54" s="191"/>
      <c r="J54" s="191"/>
      <c r="K54" s="191"/>
      <c r="L54" s="149" t="s">
        <v>78</v>
      </c>
      <c r="M54" s="149"/>
      <c r="N54" s="149"/>
      <c r="O54" s="149"/>
      <c r="P54" s="149"/>
      <c r="Q54" s="149"/>
      <c r="R54" s="150"/>
      <c r="S54" s="15">
        <v>8</v>
      </c>
      <c r="T54" s="16">
        <v>8</v>
      </c>
      <c r="U54" s="16">
        <v>8</v>
      </c>
      <c r="V54" s="16">
        <v>8</v>
      </c>
      <c r="W54" s="16">
        <v>8</v>
      </c>
      <c r="X54" s="13"/>
      <c r="Y54" s="12"/>
      <c r="Z54" s="15">
        <v>8</v>
      </c>
      <c r="AA54" s="13">
        <v>8</v>
      </c>
      <c r="AB54" s="13">
        <v>8</v>
      </c>
      <c r="AC54" s="13">
        <v>8</v>
      </c>
      <c r="AD54" s="13">
        <v>8</v>
      </c>
      <c r="AE54" s="13"/>
      <c r="AF54" s="12"/>
      <c r="AG54" s="15">
        <v>8</v>
      </c>
      <c r="AH54" s="13">
        <v>8</v>
      </c>
      <c r="AI54" s="13">
        <v>8</v>
      </c>
      <c r="AJ54" s="13">
        <v>8</v>
      </c>
      <c r="AK54" s="13">
        <v>8</v>
      </c>
      <c r="AL54" s="13"/>
      <c r="AM54" s="12"/>
      <c r="AN54" s="14">
        <v>8</v>
      </c>
      <c r="AO54" s="13">
        <v>8</v>
      </c>
      <c r="AP54" s="13">
        <v>8</v>
      </c>
      <c r="AQ54" s="13">
        <v>8</v>
      </c>
      <c r="AR54" s="13">
        <v>8</v>
      </c>
      <c r="AS54" s="13"/>
      <c r="AT54" s="12"/>
      <c r="AU54" s="168">
        <f t="shared" si="3"/>
        <v>160</v>
      </c>
      <c r="AV54" s="168"/>
      <c r="AW54" s="183"/>
      <c r="AX54" s="240">
        <f t="shared" si="4"/>
        <v>40</v>
      </c>
      <c r="AY54" s="241"/>
      <c r="AZ54" s="242"/>
      <c r="BA54" s="293"/>
      <c r="BB54" s="294"/>
      <c r="BC54" s="295"/>
    </row>
    <row r="55" spans="1:56" s="4" customFormat="1" ht="21" customHeight="1" thickBot="1" x14ac:dyDescent="0.25">
      <c r="A55" s="163" t="s">
        <v>15</v>
      </c>
      <c r="B55" s="164"/>
      <c r="C55" s="164"/>
      <c r="D55" s="164"/>
      <c r="E55" s="164"/>
      <c r="F55" s="164"/>
      <c r="G55" s="164"/>
      <c r="H55" s="164"/>
      <c r="I55" s="164"/>
      <c r="J55" s="164"/>
      <c r="K55" s="164"/>
      <c r="L55" s="164"/>
      <c r="M55" s="164"/>
      <c r="N55" s="164"/>
      <c r="O55" s="164"/>
      <c r="P55" s="164"/>
      <c r="Q55" s="164"/>
      <c r="R55" s="167"/>
      <c r="S55" s="50">
        <f t="shared" ref="S55:AT55" si="5">SUM(S45:S54)</f>
        <v>70</v>
      </c>
      <c r="T55" s="10">
        <f t="shared" si="5"/>
        <v>68</v>
      </c>
      <c r="U55" s="10">
        <f t="shared" si="5"/>
        <v>68</v>
      </c>
      <c r="V55" s="10">
        <f t="shared" si="5"/>
        <v>62</v>
      </c>
      <c r="W55" s="10">
        <f t="shared" si="5"/>
        <v>62</v>
      </c>
      <c r="X55" s="10">
        <f t="shared" si="5"/>
        <v>0</v>
      </c>
      <c r="Y55" s="9">
        <f t="shared" si="5"/>
        <v>0</v>
      </c>
      <c r="Z55" s="11">
        <f t="shared" si="5"/>
        <v>68</v>
      </c>
      <c r="AA55" s="10">
        <f t="shared" si="5"/>
        <v>68</v>
      </c>
      <c r="AB55" s="10">
        <f t="shared" si="5"/>
        <v>68</v>
      </c>
      <c r="AC55" s="10">
        <f t="shared" si="5"/>
        <v>62</v>
      </c>
      <c r="AD55" s="10">
        <f t="shared" si="5"/>
        <v>62</v>
      </c>
      <c r="AE55" s="10">
        <f t="shared" si="5"/>
        <v>0</v>
      </c>
      <c r="AF55" s="9">
        <f t="shared" si="5"/>
        <v>0</v>
      </c>
      <c r="AG55" s="11">
        <f t="shared" si="5"/>
        <v>68</v>
      </c>
      <c r="AH55" s="10">
        <f t="shared" si="5"/>
        <v>68</v>
      </c>
      <c r="AI55" s="10">
        <f t="shared" si="5"/>
        <v>68</v>
      </c>
      <c r="AJ55" s="10">
        <f t="shared" si="5"/>
        <v>62</v>
      </c>
      <c r="AK55" s="10">
        <f t="shared" si="5"/>
        <v>62</v>
      </c>
      <c r="AL55" s="10">
        <f t="shared" si="5"/>
        <v>0</v>
      </c>
      <c r="AM55" s="9">
        <f t="shared" si="5"/>
        <v>0</v>
      </c>
      <c r="AN55" s="11">
        <f t="shared" si="5"/>
        <v>68</v>
      </c>
      <c r="AO55" s="10">
        <f t="shared" si="5"/>
        <v>68</v>
      </c>
      <c r="AP55" s="10">
        <f t="shared" si="5"/>
        <v>68</v>
      </c>
      <c r="AQ55" s="10">
        <f t="shared" si="5"/>
        <v>62</v>
      </c>
      <c r="AR55" s="10">
        <f t="shared" si="5"/>
        <v>62</v>
      </c>
      <c r="AS55" s="10">
        <f t="shared" si="5"/>
        <v>0</v>
      </c>
      <c r="AT55" s="9">
        <f t="shared" si="5"/>
        <v>0</v>
      </c>
      <c r="AU55" s="157">
        <f>SUM(AU45:AW54)</f>
        <v>1314</v>
      </c>
      <c r="AV55" s="157"/>
      <c r="AW55" s="158"/>
      <c r="AX55" s="296">
        <f>ROUNDDOWN(AU55/4,1)</f>
        <v>328.5</v>
      </c>
      <c r="AY55" s="297"/>
      <c r="AZ55" s="302"/>
      <c r="BA55" s="296">
        <f>ROUNDDOWN(AX55/AU56,1)</f>
        <v>8.1999999999999993</v>
      </c>
      <c r="BB55" s="297"/>
      <c r="BC55" s="298"/>
    </row>
    <row r="56" spans="1:56" s="4" customFormat="1" ht="21" customHeight="1" thickBot="1" x14ac:dyDescent="0.25">
      <c r="A56" s="163" t="s">
        <v>14</v>
      </c>
      <c r="B56" s="164"/>
      <c r="C56" s="164"/>
      <c r="D56" s="164"/>
      <c r="E56" s="164"/>
      <c r="F56" s="164"/>
      <c r="G56" s="164"/>
      <c r="H56" s="164"/>
      <c r="I56" s="164"/>
      <c r="J56" s="164"/>
      <c r="K56" s="164"/>
      <c r="L56" s="164"/>
      <c r="M56" s="164"/>
      <c r="N56" s="164"/>
      <c r="O56" s="164"/>
      <c r="P56" s="164"/>
      <c r="Q56" s="164"/>
      <c r="R56" s="164"/>
      <c r="S56" s="165"/>
      <c r="T56" s="165"/>
      <c r="U56" s="165"/>
      <c r="V56" s="165"/>
      <c r="W56" s="165"/>
      <c r="X56" s="165"/>
      <c r="Y56" s="165"/>
      <c r="Z56" s="165"/>
      <c r="AA56" s="165"/>
      <c r="AB56" s="165"/>
      <c r="AC56" s="165"/>
      <c r="AD56" s="165"/>
      <c r="AE56" s="165"/>
      <c r="AF56" s="165"/>
      <c r="AG56" s="165"/>
      <c r="AH56" s="165"/>
      <c r="AI56" s="165"/>
      <c r="AJ56" s="165"/>
      <c r="AK56" s="165"/>
      <c r="AL56" s="165"/>
      <c r="AM56" s="165"/>
      <c r="AN56" s="165"/>
      <c r="AO56" s="165"/>
      <c r="AP56" s="165"/>
      <c r="AQ56" s="165"/>
      <c r="AR56" s="165"/>
      <c r="AS56" s="165"/>
      <c r="AT56" s="166"/>
      <c r="AU56" s="163">
        <v>40</v>
      </c>
      <c r="AV56" s="164"/>
      <c r="AW56" s="164"/>
      <c r="AX56" s="164"/>
      <c r="AY56" s="164"/>
      <c r="AZ56" s="164"/>
      <c r="BA56" s="164"/>
      <c r="BB56" s="164"/>
      <c r="BC56" s="167"/>
    </row>
    <row r="57" spans="1:56" ht="21" customHeight="1" x14ac:dyDescent="0.2">
      <c r="A57" s="145" t="s">
        <v>60</v>
      </c>
      <c r="B57" s="145"/>
      <c r="C57" s="145"/>
      <c r="D57" s="145"/>
      <c r="E57" s="145"/>
      <c r="F57" s="145"/>
      <c r="G57" s="145"/>
      <c r="H57" s="145"/>
      <c r="I57" s="145"/>
      <c r="J57" s="145"/>
      <c r="K57" s="145"/>
      <c r="L57" s="145"/>
      <c r="M57" s="145"/>
      <c r="N57" s="145"/>
      <c r="O57" s="145"/>
      <c r="P57" s="145"/>
      <c r="Q57" s="145"/>
      <c r="R57" s="145"/>
      <c r="S57" s="145"/>
      <c r="T57" s="145"/>
      <c r="U57" s="145"/>
      <c r="V57" s="145"/>
      <c r="W57" s="145"/>
      <c r="X57" s="145"/>
      <c r="Y57" s="145"/>
      <c r="Z57" s="145"/>
      <c r="AA57" s="145"/>
      <c r="AB57" s="145"/>
      <c r="AC57" s="145"/>
      <c r="AD57" s="145"/>
      <c r="AE57" s="145"/>
      <c r="AF57" s="145"/>
      <c r="AG57" s="145"/>
      <c r="AH57" s="145"/>
      <c r="AI57" s="145"/>
      <c r="AJ57" s="145"/>
      <c r="AK57" s="145"/>
      <c r="AL57" s="145"/>
      <c r="AM57" s="145"/>
      <c r="AN57" s="145"/>
      <c r="AO57" s="145"/>
      <c r="AP57" s="145"/>
      <c r="AQ57" s="145"/>
      <c r="AR57" s="145"/>
      <c r="AS57" s="145"/>
      <c r="AT57" s="145"/>
      <c r="AU57" s="145"/>
      <c r="AV57" s="145"/>
      <c r="AW57" s="145"/>
      <c r="AX57" s="145"/>
      <c r="AY57" s="145"/>
      <c r="AZ57" s="145"/>
      <c r="BA57" s="145"/>
      <c r="BB57" s="145"/>
      <c r="BC57" s="145"/>
      <c r="BD57" s="145"/>
    </row>
    <row r="58" spans="1:56" ht="26.25" customHeight="1" x14ac:dyDescent="0.2">
      <c r="A58" s="324" t="s">
        <v>77</v>
      </c>
      <c r="B58" s="324"/>
      <c r="C58" s="324"/>
      <c r="D58" s="324"/>
      <c r="E58" s="324"/>
      <c r="F58" s="324"/>
      <c r="G58" s="324"/>
      <c r="H58" s="324"/>
      <c r="I58" s="324"/>
      <c r="J58" s="324"/>
      <c r="K58" s="324"/>
      <c r="L58" s="324"/>
      <c r="M58" s="324"/>
      <c r="N58" s="324"/>
      <c r="O58" s="324"/>
      <c r="P58" s="324"/>
      <c r="Q58" s="324"/>
      <c r="R58" s="324"/>
      <c r="S58" s="324"/>
      <c r="T58" s="324"/>
      <c r="U58" s="324"/>
      <c r="V58" s="324"/>
      <c r="W58" s="324"/>
      <c r="X58" s="324"/>
      <c r="Y58" s="324"/>
      <c r="Z58" s="324"/>
      <c r="AA58" s="324"/>
      <c r="AB58" s="324"/>
      <c r="AC58" s="324"/>
      <c r="AD58" s="324"/>
      <c r="AE58" s="324"/>
      <c r="AF58" s="324"/>
      <c r="AG58" s="324"/>
      <c r="AH58" s="324"/>
      <c r="AI58" s="324"/>
      <c r="AJ58" s="324"/>
      <c r="AK58" s="324"/>
      <c r="AL58" s="324"/>
      <c r="AM58" s="324"/>
      <c r="AN58" s="324"/>
      <c r="AO58" s="324"/>
      <c r="AP58" s="324"/>
      <c r="AQ58" s="324"/>
      <c r="AR58" s="324"/>
      <c r="AS58" s="324"/>
      <c r="AT58" s="324"/>
      <c r="AU58" s="324"/>
      <c r="AV58" s="324"/>
      <c r="AW58" s="324"/>
      <c r="AX58" s="324"/>
      <c r="AY58" s="324"/>
      <c r="AZ58" s="324"/>
      <c r="BA58" s="324"/>
      <c r="BB58" s="324"/>
      <c r="BC58" s="324"/>
      <c r="BD58" s="324"/>
    </row>
    <row r="59" spans="1:56" ht="26.25" customHeight="1" x14ac:dyDescent="0.2">
      <c r="A59" s="144" t="s">
        <v>2</v>
      </c>
      <c r="B59" s="144"/>
      <c r="C59" s="144"/>
      <c r="D59" s="144"/>
      <c r="E59" s="144"/>
      <c r="F59" s="144"/>
      <c r="G59" s="144"/>
      <c r="H59" s="144"/>
      <c r="I59" s="144"/>
      <c r="J59" s="144"/>
      <c r="K59" s="144"/>
      <c r="L59" s="144"/>
      <c r="M59" s="144"/>
      <c r="N59" s="144"/>
      <c r="O59" s="144"/>
      <c r="P59" s="144"/>
      <c r="Q59" s="144"/>
      <c r="R59" s="144"/>
      <c r="S59" s="144"/>
      <c r="T59" s="144"/>
      <c r="U59" s="144"/>
      <c r="V59" s="144"/>
      <c r="W59" s="144"/>
      <c r="X59" s="144"/>
      <c r="Y59" s="144"/>
      <c r="Z59" s="144"/>
      <c r="AA59" s="144"/>
      <c r="AB59" s="144"/>
      <c r="AC59" s="144"/>
      <c r="AD59" s="144"/>
      <c r="AE59" s="144"/>
      <c r="AF59" s="144"/>
      <c r="AG59" s="144"/>
      <c r="AH59" s="144"/>
      <c r="AI59" s="144"/>
      <c r="AJ59" s="144"/>
      <c r="AK59" s="144"/>
      <c r="AL59" s="144"/>
      <c r="AM59" s="144"/>
      <c r="AN59" s="144"/>
      <c r="AO59" s="144"/>
      <c r="AP59" s="144"/>
      <c r="AQ59" s="144"/>
      <c r="AR59" s="144"/>
      <c r="AS59" s="144"/>
      <c r="AT59" s="144"/>
      <c r="AU59" s="144"/>
      <c r="AV59" s="144"/>
      <c r="AW59" s="144"/>
      <c r="AX59" s="144"/>
      <c r="AY59" s="144"/>
      <c r="AZ59" s="144"/>
      <c r="BA59" s="144"/>
      <c r="BB59" s="144"/>
      <c r="BC59" s="144"/>
      <c r="BD59" s="144"/>
    </row>
    <row r="60" spans="1:56" ht="26.25" customHeight="1" x14ac:dyDescent="0.2">
      <c r="A60" s="147" t="s">
        <v>76</v>
      </c>
      <c r="B60" s="145"/>
      <c r="C60" s="145"/>
      <c r="D60" s="145"/>
      <c r="E60" s="145"/>
      <c r="F60" s="145"/>
      <c r="G60" s="145"/>
      <c r="H60" s="145"/>
      <c r="I60" s="145"/>
      <c r="J60" s="145"/>
      <c r="K60" s="145"/>
      <c r="L60" s="145"/>
      <c r="M60" s="145"/>
      <c r="N60" s="145"/>
      <c r="O60" s="145"/>
      <c r="P60" s="145"/>
      <c r="Q60" s="145"/>
      <c r="R60" s="145"/>
      <c r="S60" s="145"/>
      <c r="T60" s="145"/>
      <c r="U60" s="145"/>
      <c r="V60" s="145"/>
      <c r="W60" s="145"/>
      <c r="X60" s="145"/>
      <c r="Y60" s="145"/>
      <c r="Z60" s="145"/>
      <c r="AA60" s="145"/>
      <c r="AB60" s="145"/>
      <c r="AC60" s="145"/>
      <c r="AD60" s="145"/>
      <c r="AE60" s="145"/>
      <c r="AF60" s="145"/>
      <c r="AG60" s="145"/>
      <c r="AH60" s="145"/>
      <c r="AI60" s="145"/>
      <c r="AJ60" s="145"/>
      <c r="AK60" s="145"/>
      <c r="AL60" s="145"/>
      <c r="AM60" s="145"/>
      <c r="AN60" s="145"/>
      <c r="AO60" s="145"/>
      <c r="AP60" s="145"/>
      <c r="AQ60" s="145"/>
      <c r="AR60" s="145"/>
      <c r="AS60" s="145"/>
      <c r="AT60" s="145"/>
      <c r="AU60" s="145"/>
      <c r="AV60" s="145"/>
      <c r="AW60" s="145"/>
      <c r="AX60" s="145"/>
      <c r="AY60" s="145"/>
      <c r="AZ60" s="145"/>
      <c r="BA60" s="145"/>
      <c r="BB60" s="145"/>
      <c r="BC60" s="145"/>
      <c r="BD60" s="145"/>
    </row>
    <row r="61" spans="1:56" ht="21" customHeight="1" x14ac:dyDescent="0.2">
      <c r="A61" s="145" t="s">
        <v>1</v>
      </c>
      <c r="B61" s="145"/>
      <c r="C61" s="145"/>
      <c r="D61" s="145"/>
      <c r="E61" s="145"/>
      <c r="F61" s="145"/>
      <c r="G61" s="145"/>
      <c r="H61" s="145"/>
      <c r="I61" s="145"/>
      <c r="J61" s="145"/>
      <c r="K61" s="145"/>
      <c r="L61" s="145"/>
      <c r="M61" s="145"/>
      <c r="N61" s="145"/>
      <c r="O61" s="145"/>
      <c r="P61" s="145"/>
      <c r="Q61" s="145"/>
      <c r="R61" s="145"/>
      <c r="S61" s="145"/>
      <c r="T61" s="145"/>
      <c r="U61" s="145"/>
      <c r="V61" s="145"/>
      <c r="W61" s="145"/>
      <c r="X61" s="145"/>
      <c r="Y61" s="145"/>
      <c r="Z61" s="145"/>
      <c r="AA61" s="145"/>
      <c r="AB61" s="145"/>
      <c r="AC61" s="145"/>
      <c r="AD61" s="145"/>
      <c r="AE61" s="145"/>
      <c r="AF61" s="145"/>
      <c r="AG61" s="145"/>
      <c r="AH61" s="145"/>
      <c r="AI61" s="145"/>
      <c r="AJ61" s="145"/>
      <c r="AK61" s="145"/>
      <c r="AL61" s="145"/>
      <c r="AM61" s="145"/>
      <c r="AN61" s="145"/>
      <c r="AO61" s="145"/>
      <c r="AP61" s="145"/>
      <c r="AQ61" s="145"/>
      <c r="AR61" s="145"/>
      <c r="AS61" s="145"/>
      <c r="AT61" s="145"/>
      <c r="AU61" s="145"/>
      <c r="AV61" s="145"/>
      <c r="AW61" s="145"/>
      <c r="AX61" s="145"/>
      <c r="AY61" s="145"/>
      <c r="AZ61" s="145"/>
      <c r="BA61" s="145"/>
      <c r="BB61" s="145"/>
      <c r="BC61" s="145"/>
      <c r="BD61" s="145"/>
    </row>
    <row r="62" spans="1:56" ht="26.25" customHeight="1" x14ac:dyDescent="0.2">
      <c r="A62" s="144" t="s">
        <v>0</v>
      </c>
      <c r="B62" s="144"/>
      <c r="C62" s="144"/>
      <c r="D62" s="144"/>
      <c r="E62" s="144"/>
      <c r="F62" s="144"/>
      <c r="G62" s="144"/>
      <c r="H62" s="144"/>
      <c r="I62" s="144"/>
      <c r="J62" s="144"/>
      <c r="K62" s="144"/>
      <c r="L62" s="144"/>
      <c r="M62" s="144"/>
      <c r="N62" s="144"/>
      <c r="O62" s="144"/>
      <c r="P62" s="144"/>
      <c r="Q62" s="144"/>
      <c r="R62" s="144"/>
      <c r="S62" s="144"/>
      <c r="T62" s="144"/>
      <c r="U62" s="144"/>
      <c r="V62" s="144"/>
      <c r="W62" s="144"/>
      <c r="X62" s="144"/>
      <c r="Y62" s="144"/>
      <c r="Z62" s="144"/>
      <c r="AA62" s="144"/>
      <c r="AB62" s="144"/>
      <c r="AC62" s="144"/>
      <c r="AD62" s="144"/>
      <c r="AE62" s="144"/>
      <c r="AF62" s="144"/>
      <c r="AG62" s="144"/>
      <c r="AH62" s="144"/>
      <c r="AI62" s="144"/>
      <c r="AJ62" s="144"/>
      <c r="AK62" s="144"/>
      <c r="AL62" s="144"/>
      <c r="AM62" s="144"/>
      <c r="AN62" s="144"/>
      <c r="AO62" s="144"/>
      <c r="AP62" s="144"/>
      <c r="AQ62" s="144"/>
      <c r="AR62" s="144"/>
      <c r="AS62" s="144"/>
      <c r="AT62" s="144"/>
      <c r="AU62" s="144"/>
      <c r="AV62" s="144"/>
      <c r="AW62" s="144"/>
      <c r="AX62" s="144"/>
      <c r="AY62" s="144"/>
      <c r="AZ62" s="144"/>
      <c r="BA62" s="144"/>
      <c r="BB62" s="144"/>
      <c r="BC62" s="144"/>
      <c r="BD62" s="144"/>
    </row>
  </sheetData>
  <mergeCells count="241">
    <mergeCell ref="AX55:AZ55"/>
    <mergeCell ref="BA55:BC55"/>
    <mergeCell ref="A54:F54"/>
    <mergeCell ref="G54:K54"/>
    <mergeCell ref="A59:BD59"/>
    <mergeCell ref="A60:BD60"/>
    <mergeCell ref="A61:BD61"/>
    <mergeCell ref="AU49:AW49"/>
    <mergeCell ref="AX49:AZ49"/>
    <mergeCell ref="BA49:BC49"/>
    <mergeCell ref="A56:AT56"/>
    <mergeCell ref="AU56:BC56"/>
    <mergeCell ref="A57:BD57"/>
    <mergeCell ref="A58:BD58"/>
    <mergeCell ref="AX53:AZ53"/>
    <mergeCell ref="BA53:BC53"/>
    <mergeCell ref="BA52:BC52"/>
    <mergeCell ref="A52:F52"/>
    <mergeCell ref="G52:K52"/>
    <mergeCell ref="AU52:AW52"/>
    <mergeCell ref="AX50:AZ50"/>
    <mergeCell ref="AU50:AW50"/>
    <mergeCell ref="BA50:BC50"/>
    <mergeCell ref="A51:F51"/>
    <mergeCell ref="A62:BD62"/>
    <mergeCell ref="A48:F48"/>
    <mergeCell ref="G48:K48"/>
    <mergeCell ref="L48:R48"/>
    <mergeCell ref="AU48:AW48"/>
    <mergeCell ref="AX48:AZ48"/>
    <mergeCell ref="BA48:BC48"/>
    <mergeCell ref="A49:F49"/>
    <mergeCell ref="G49:K49"/>
    <mergeCell ref="L49:R49"/>
    <mergeCell ref="A55:R55"/>
    <mergeCell ref="AU55:AW55"/>
    <mergeCell ref="A53:F53"/>
    <mergeCell ref="G53:K53"/>
    <mergeCell ref="L53:R53"/>
    <mergeCell ref="AU53:AW53"/>
    <mergeCell ref="BA51:BC51"/>
    <mergeCell ref="A50:F50"/>
    <mergeCell ref="G50:K50"/>
    <mergeCell ref="L50:R50"/>
    <mergeCell ref="L54:R54"/>
    <mergeCell ref="AU54:AW54"/>
    <mergeCell ref="AX54:AZ54"/>
    <mergeCell ref="BA54:BC54"/>
    <mergeCell ref="G51:K51"/>
    <mergeCell ref="L51:R51"/>
    <mergeCell ref="A46:F46"/>
    <mergeCell ref="G46:K46"/>
    <mergeCell ref="L46:R46"/>
    <mergeCell ref="AU46:AW46"/>
    <mergeCell ref="AX46:AZ46"/>
    <mergeCell ref="L52:R52"/>
    <mergeCell ref="AX52:AZ52"/>
    <mergeCell ref="AU51:AW51"/>
    <mergeCell ref="AX51:AZ51"/>
    <mergeCell ref="BA41:BC41"/>
    <mergeCell ref="AU45:AW45"/>
    <mergeCell ref="AX38:AZ40"/>
    <mergeCell ref="BA46:BC46"/>
    <mergeCell ref="A47:F47"/>
    <mergeCell ref="G47:K47"/>
    <mergeCell ref="L47:R47"/>
    <mergeCell ref="AU47:AW47"/>
    <mergeCell ref="AX47:AZ47"/>
    <mergeCell ref="BA47:BC47"/>
    <mergeCell ref="L44:R44"/>
    <mergeCell ref="BA38:BC40"/>
    <mergeCell ref="AX45:AZ45"/>
    <mergeCell ref="BA45:BC45"/>
    <mergeCell ref="Z38:AF38"/>
    <mergeCell ref="AG38:AM38"/>
    <mergeCell ref="AN38:AT38"/>
    <mergeCell ref="AU38:AW40"/>
    <mergeCell ref="AU41:AW41"/>
    <mergeCell ref="AX41:AZ41"/>
    <mergeCell ref="S38:Y38"/>
    <mergeCell ref="A45:F45"/>
    <mergeCell ref="G45:K45"/>
    <mergeCell ref="L45:R45"/>
    <mergeCell ref="A41:F41"/>
    <mergeCell ref="G41:K41"/>
    <mergeCell ref="A42:F42"/>
    <mergeCell ref="G42:K42"/>
    <mergeCell ref="A44:F44"/>
    <mergeCell ref="G44:K44"/>
    <mergeCell ref="L41:R41"/>
    <mergeCell ref="L38:P40"/>
    <mergeCell ref="Q39:R39"/>
    <mergeCell ref="Q40:R40"/>
    <mergeCell ref="L42:R42"/>
    <mergeCell ref="A38:F40"/>
    <mergeCell ref="G38:K40"/>
    <mergeCell ref="A43:F43"/>
    <mergeCell ref="G43:K43"/>
    <mergeCell ref="L43:R43"/>
    <mergeCell ref="AK36:AS36"/>
    <mergeCell ref="AT36:BC36"/>
    <mergeCell ref="A37:R37"/>
    <mergeCell ref="S37:AE37"/>
    <mergeCell ref="AF37:AM37"/>
    <mergeCell ref="AN37:BC37"/>
    <mergeCell ref="A36:G36"/>
    <mergeCell ref="H36:R36"/>
    <mergeCell ref="S36:Z36"/>
    <mergeCell ref="AA36:AJ36"/>
    <mergeCell ref="L18:R18"/>
    <mergeCell ref="L21:R21"/>
    <mergeCell ref="AU21:AW21"/>
    <mergeCell ref="AU20:AW20"/>
    <mergeCell ref="A28:BD28"/>
    <mergeCell ref="A31:BD31"/>
    <mergeCell ref="BA23:BC23"/>
    <mergeCell ref="A25:AT25"/>
    <mergeCell ref="A24:R24"/>
    <mergeCell ref="AU24:AW24"/>
    <mergeCell ref="L23:R23"/>
    <mergeCell ref="G23:K23"/>
    <mergeCell ref="AU23:AW23"/>
    <mergeCell ref="A27:BD27"/>
    <mergeCell ref="BA19:BC19"/>
    <mergeCell ref="BA17:BC17"/>
    <mergeCell ref="AX14:AZ14"/>
    <mergeCell ref="AU15:AW15"/>
    <mergeCell ref="BA10:BC10"/>
    <mergeCell ref="S35:AE35"/>
    <mergeCell ref="AF35:AM35"/>
    <mergeCell ref="AN35:BC35"/>
    <mergeCell ref="A30:BD30"/>
    <mergeCell ref="A32:AW32"/>
    <mergeCell ref="A33:BC33"/>
    <mergeCell ref="AU19:AW19"/>
    <mergeCell ref="AX18:AZ18"/>
    <mergeCell ref="AU18:AW18"/>
    <mergeCell ref="AX19:AZ19"/>
    <mergeCell ref="BA18:BC18"/>
    <mergeCell ref="AX24:AZ24"/>
    <mergeCell ref="AX23:AZ23"/>
    <mergeCell ref="BA24:BC24"/>
    <mergeCell ref="AU22:AW22"/>
    <mergeCell ref="AX21:AZ21"/>
    <mergeCell ref="BA21:BC21"/>
    <mergeCell ref="AX20:AZ20"/>
    <mergeCell ref="AX22:AZ22"/>
    <mergeCell ref="BA15:BC15"/>
    <mergeCell ref="AU14:AW14"/>
    <mergeCell ref="G16:K16"/>
    <mergeCell ref="L15:R15"/>
    <mergeCell ref="BA16:BC16"/>
    <mergeCell ref="BA7:BC9"/>
    <mergeCell ref="BA14:BC14"/>
    <mergeCell ref="BA11:BC11"/>
    <mergeCell ref="BA12:BC12"/>
    <mergeCell ref="L13:R13"/>
    <mergeCell ref="L10:R10"/>
    <mergeCell ref="AN7:AT7"/>
    <mergeCell ref="AU7:AW9"/>
    <mergeCell ref="AX7:AZ9"/>
    <mergeCell ref="AU10:AW10"/>
    <mergeCell ref="AU11:AW11"/>
    <mergeCell ref="AU12:AW12"/>
    <mergeCell ref="AX11:AZ11"/>
    <mergeCell ref="AX12:AZ12"/>
    <mergeCell ref="L14:R14"/>
    <mergeCell ref="AX16:AZ16"/>
    <mergeCell ref="AU16:AW16"/>
    <mergeCell ref="Q9:R9"/>
    <mergeCell ref="Q8:R8"/>
    <mergeCell ref="L7:P9"/>
    <mergeCell ref="S7:Y7"/>
    <mergeCell ref="Z7:AF7"/>
    <mergeCell ref="AG7:AM7"/>
    <mergeCell ref="A7:F9"/>
    <mergeCell ref="G7:K9"/>
    <mergeCell ref="G10:K10"/>
    <mergeCell ref="A2:BC2"/>
    <mergeCell ref="A4:R4"/>
    <mergeCell ref="S4:AE4"/>
    <mergeCell ref="AF4:AM4"/>
    <mergeCell ref="AN4:BC4"/>
    <mergeCell ref="AF6:AM6"/>
    <mergeCell ref="AN6:BC6"/>
    <mergeCell ref="A6:R6"/>
    <mergeCell ref="S6:AE6"/>
    <mergeCell ref="AT5:BC5"/>
    <mergeCell ref="A5:G5"/>
    <mergeCell ref="H5:R5"/>
    <mergeCell ref="S5:Z5"/>
    <mergeCell ref="AA5:AJ5"/>
    <mergeCell ref="AK5:AS5"/>
    <mergeCell ref="L17:R17"/>
    <mergeCell ref="AX10:AZ10"/>
    <mergeCell ref="AX15:AZ15"/>
    <mergeCell ref="G15:K15"/>
    <mergeCell ref="A18:F18"/>
    <mergeCell ref="L11:R11"/>
    <mergeCell ref="A13:F13"/>
    <mergeCell ref="A11:F11"/>
    <mergeCell ref="G11:K11"/>
    <mergeCell ref="G12:K12"/>
    <mergeCell ref="G13:K13"/>
    <mergeCell ref="A16:F16"/>
    <mergeCell ref="G14:K14"/>
    <mergeCell ref="G17:K17"/>
    <mergeCell ref="A17:F17"/>
    <mergeCell ref="L16:R16"/>
    <mergeCell ref="A15:F15"/>
    <mergeCell ref="A14:F14"/>
    <mergeCell ref="A10:F10"/>
    <mergeCell ref="A12:F12"/>
    <mergeCell ref="L12:R12"/>
    <mergeCell ref="AX17:AZ17"/>
    <mergeCell ref="AU17:AW17"/>
    <mergeCell ref="G18:K18"/>
    <mergeCell ref="AX43:AZ43"/>
    <mergeCell ref="BA43:BC43"/>
    <mergeCell ref="AU43:AW43"/>
    <mergeCell ref="G22:K22"/>
    <mergeCell ref="A22:F22"/>
    <mergeCell ref="L19:R19"/>
    <mergeCell ref="BA22:BC22"/>
    <mergeCell ref="A20:F20"/>
    <mergeCell ref="G20:K20"/>
    <mergeCell ref="A21:F21"/>
    <mergeCell ref="L20:R20"/>
    <mergeCell ref="BA20:BC20"/>
    <mergeCell ref="AU42:AW42"/>
    <mergeCell ref="AX42:AZ42"/>
    <mergeCell ref="A23:F23"/>
    <mergeCell ref="A29:BD29"/>
    <mergeCell ref="A26:BD26"/>
    <mergeCell ref="AU25:BC25"/>
    <mergeCell ref="A35:R35"/>
    <mergeCell ref="L22:R22"/>
    <mergeCell ref="G19:K19"/>
    <mergeCell ref="G21:K21"/>
    <mergeCell ref="A19:F19"/>
    <mergeCell ref="BA42:BC42"/>
  </mergeCells>
  <phoneticPr fontId="3"/>
  <printOptions horizontalCentered="1"/>
  <pageMargins left="0.39370078740157483" right="0.39370078740157483" top="0.51181102362204722" bottom="0.19685039370078741" header="0.39370078740157483" footer="0.39370078740157483"/>
  <pageSetup paperSize="9" scale="91" orientation="landscape" r:id="rId1"/>
  <headerFooter alignWithMargins="0"/>
  <rowBreaks count="1" manualBreakCount="1">
    <brk id="31"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BE81"/>
  <sheetViews>
    <sheetView view="pageBreakPreview" zoomScale="85" zoomScaleNormal="100" zoomScaleSheetLayoutView="85" workbookViewId="0">
      <selection activeCell="M15" sqref="M15:S15"/>
    </sheetView>
  </sheetViews>
  <sheetFormatPr defaultColWidth="9" defaultRowHeight="21" customHeight="1" x14ac:dyDescent="0.2"/>
  <cols>
    <col min="1" max="1" width="3" style="1" customWidth="1"/>
    <col min="2" max="5" width="2.6328125" style="2" customWidth="1"/>
    <col min="6" max="19" width="2.6328125" style="1" customWidth="1"/>
    <col min="20" max="47" width="2.90625" style="1" customWidth="1"/>
    <col min="48" max="60" width="2.6328125" style="1" customWidth="1"/>
    <col min="61" max="16384" width="9" style="1"/>
  </cols>
  <sheetData>
    <row r="1" spans="2:56" ht="21" customHeight="1" x14ac:dyDescent="0.2">
      <c r="B1" s="1" t="s">
        <v>140</v>
      </c>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row>
    <row r="2" spans="2:56" ht="21" customHeight="1" x14ac:dyDescent="0.2">
      <c r="B2" s="243" t="s">
        <v>135</v>
      </c>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c r="AK2" s="243"/>
      <c r="AL2" s="243"/>
      <c r="AM2" s="243"/>
      <c r="AN2" s="243"/>
      <c r="AO2" s="243"/>
      <c r="AP2" s="243"/>
      <c r="AQ2" s="243"/>
      <c r="AR2" s="243"/>
      <c r="AS2" s="243"/>
      <c r="AT2" s="243"/>
      <c r="AU2" s="243"/>
      <c r="AV2" s="243"/>
      <c r="AW2" s="243"/>
      <c r="AX2" s="243"/>
      <c r="AY2" s="243"/>
      <c r="AZ2" s="243"/>
      <c r="BA2" s="243"/>
      <c r="BB2" s="243"/>
      <c r="BC2" s="243"/>
      <c r="BD2" s="243"/>
    </row>
    <row r="3" spans="2:56" s="4" customFormat="1" ht="8.25" customHeight="1" thickBot="1" x14ac:dyDescent="0.25"/>
    <row r="4" spans="2:56" s="4" customFormat="1" ht="21" customHeight="1" thickBot="1" x14ac:dyDescent="0.25">
      <c r="B4" s="244" t="s">
        <v>57</v>
      </c>
      <c r="C4" s="245"/>
      <c r="D4" s="245"/>
      <c r="E4" s="245"/>
      <c r="F4" s="245"/>
      <c r="G4" s="245"/>
      <c r="H4" s="245"/>
      <c r="I4" s="245"/>
      <c r="J4" s="245"/>
      <c r="K4" s="245"/>
      <c r="L4" s="245"/>
      <c r="M4" s="245"/>
      <c r="N4" s="245"/>
      <c r="O4" s="245"/>
      <c r="P4" s="245"/>
      <c r="Q4" s="245"/>
      <c r="R4" s="245"/>
      <c r="S4" s="245"/>
      <c r="T4" s="245" t="s">
        <v>122</v>
      </c>
      <c r="U4" s="245"/>
      <c r="V4" s="245"/>
      <c r="W4" s="245"/>
      <c r="X4" s="245"/>
      <c r="Y4" s="245"/>
      <c r="Z4" s="245"/>
      <c r="AA4" s="245"/>
      <c r="AB4" s="245"/>
      <c r="AC4" s="245"/>
      <c r="AD4" s="245"/>
      <c r="AE4" s="245"/>
      <c r="AF4" s="226"/>
      <c r="AG4" s="246" t="s">
        <v>55</v>
      </c>
      <c r="AH4" s="247"/>
      <c r="AI4" s="247"/>
      <c r="AJ4" s="247"/>
      <c r="AK4" s="247"/>
      <c r="AL4" s="247"/>
      <c r="AM4" s="247"/>
      <c r="AN4" s="247"/>
      <c r="AO4" s="245"/>
      <c r="AP4" s="245"/>
      <c r="AQ4" s="245"/>
      <c r="AR4" s="245"/>
      <c r="AS4" s="245"/>
      <c r="AT4" s="245"/>
      <c r="AU4" s="245"/>
      <c r="AV4" s="245"/>
      <c r="AW4" s="245"/>
      <c r="AX4" s="245"/>
      <c r="AY4" s="245"/>
      <c r="AZ4" s="245"/>
      <c r="BA4" s="245"/>
      <c r="BB4" s="245"/>
      <c r="BC4" s="245"/>
      <c r="BD4" s="248"/>
    </row>
    <row r="5" spans="2:56" s="4" customFormat="1" ht="21" customHeight="1" thickBot="1" x14ac:dyDescent="0.25">
      <c r="B5" s="246" t="s">
        <v>101</v>
      </c>
      <c r="C5" s="247"/>
      <c r="D5" s="247"/>
      <c r="E5" s="247"/>
      <c r="F5" s="247"/>
      <c r="G5" s="247"/>
      <c r="H5" s="247"/>
      <c r="I5" s="252"/>
      <c r="J5" s="164"/>
      <c r="K5" s="164"/>
      <c r="L5" s="164"/>
      <c r="M5" s="164"/>
      <c r="N5" s="164"/>
      <c r="O5" s="164"/>
      <c r="P5" s="164"/>
      <c r="Q5" s="164"/>
      <c r="R5" s="164"/>
      <c r="S5" s="164"/>
      <c r="T5" s="318" t="s">
        <v>105</v>
      </c>
      <c r="U5" s="253"/>
      <c r="V5" s="253"/>
      <c r="W5" s="253"/>
      <c r="X5" s="253"/>
      <c r="Y5" s="253"/>
      <c r="Z5" s="253"/>
      <c r="AA5" s="319"/>
      <c r="AB5" s="252"/>
      <c r="AC5" s="164"/>
      <c r="AD5" s="164"/>
      <c r="AE5" s="164"/>
      <c r="AF5" s="164"/>
      <c r="AG5" s="164"/>
      <c r="AH5" s="164"/>
      <c r="AI5" s="164"/>
      <c r="AJ5" s="164"/>
      <c r="AK5" s="164"/>
      <c r="AL5" s="163" t="s">
        <v>50</v>
      </c>
      <c r="AM5" s="164"/>
      <c r="AN5" s="164"/>
      <c r="AO5" s="164"/>
      <c r="AP5" s="164"/>
      <c r="AQ5" s="164"/>
      <c r="AR5" s="164"/>
      <c r="AS5" s="164"/>
      <c r="AT5" s="257"/>
      <c r="AU5" s="252"/>
      <c r="AV5" s="164"/>
      <c r="AW5" s="164"/>
      <c r="AX5" s="164"/>
      <c r="AY5" s="164"/>
      <c r="AZ5" s="164"/>
      <c r="BA5" s="164"/>
      <c r="BB5" s="164"/>
      <c r="BC5" s="164"/>
      <c r="BD5" s="167"/>
    </row>
    <row r="6" spans="2:56" s="4" customFormat="1" ht="21" customHeight="1" thickBot="1" x14ac:dyDescent="0.25">
      <c r="B6" s="317" t="s">
        <v>99</v>
      </c>
      <c r="C6" s="238"/>
      <c r="D6" s="238"/>
      <c r="E6" s="238"/>
      <c r="F6" s="238"/>
      <c r="G6" s="238"/>
      <c r="H6" s="238"/>
      <c r="I6" s="238"/>
      <c r="J6" s="238"/>
      <c r="K6" s="238"/>
      <c r="L6" s="238"/>
      <c r="M6" s="238"/>
      <c r="N6" s="238"/>
      <c r="O6" s="238"/>
      <c r="P6" s="238"/>
      <c r="Q6" s="238"/>
      <c r="R6" s="238"/>
      <c r="S6" s="238"/>
      <c r="T6" s="238"/>
      <c r="U6" s="238"/>
      <c r="V6" s="238"/>
      <c r="W6" s="238"/>
      <c r="X6" s="238"/>
      <c r="Y6" s="238"/>
      <c r="Z6" s="238"/>
      <c r="AA6" s="238"/>
      <c r="AB6" s="238"/>
      <c r="AC6" s="238"/>
      <c r="AD6" s="238"/>
      <c r="AE6" s="238"/>
      <c r="AF6" s="239"/>
      <c r="AG6" s="246" t="s">
        <v>97</v>
      </c>
      <c r="AH6" s="247"/>
      <c r="AI6" s="247"/>
      <c r="AJ6" s="247"/>
      <c r="AK6" s="247"/>
      <c r="AL6" s="247"/>
      <c r="AM6" s="247"/>
      <c r="AN6" s="247"/>
      <c r="AO6" s="238"/>
      <c r="AP6" s="238"/>
      <c r="AQ6" s="238"/>
      <c r="AR6" s="238"/>
      <c r="AS6" s="238"/>
      <c r="AT6" s="238"/>
      <c r="AU6" s="238"/>
      <c r="AV6" s="238"/>
      <c r="AW6" s="238"/>
      <c r="AX6" s="238"/>
      <c r="AY6" s="238"/>
      <c r="AZ6" s="238"/>
      <c r="BA6" s="238"/>
      <c r="BB6" s="238"/>
      <c r="BC6" s="238"/>
      <c r="BD6" s="316"/>
    </row>
    <row r="7" spans="2:56" s="4" customFormat="1" ht="21" customHeight="1" thickBot="1" x14ac:dyDescent="0.25">
      <c r="B7" s="223" t="s">
        <v>49</v>
      </c>
      <c r="C7" s="220"/>
      <c r="D7" s="220"/>
      <c r="E7" s="220"/>
      <c r="F7" s="220"/>
      <c r="G7" s="220"/>
      <c r="H7" s="224" t="s">
        <v>48</v>
      </c>
      <c r="I7" s="224"/>
      <c r="J7" s="224"/>
      <c r="K7" s="224"/>
      <c r="L7" s="224"/>
      <c r="M7" s="226" t="s">
        <v>47</v>
      </c>
      <c r="N7" s="227"/>
      <c r="O7" s="227"/>
      <c r="P7" s="227"/>
      <c r="Q7" s="227"/>
      <c r="R7" s="35"/>
      <c r="S7" s="34"/>
      <c r="T7" s="223" t="s">
        <v>46</v>
      </c>
      <c r="U7" s="220"/>
      <c r="V7" s="220"/>
      <c r="W7" s="220"/>
      <c r="X7" s="220"/>
      <c r="Y7" s="220"/>
      <c r="Z7" s="228"/>
      <c r="AA7" s="223" t="s">
        <v>45</v>
      </c>
      <c r="AB7" s="220"/>
      <c r="AC7" s="220"/>
      <c r="AD7" s="220"/>
      <c r="AE7" s="220"/>
      <c r="AF7" s="220"/>
      <c r="AG7" s="228"/>
      <c r="AH7" s="223" t="s">
        <v>44</v>
      </c>
      <c r="AI7" s="220"/>
      <c r="AJ7" s="220"/>
      <c r="AK7" s="220"/>
      <c r="AL7" s="220"/>
      <c r="AM7" s="220"/>
      <c r="AN7" s="228"/>
      <c r="AO7" s="212" t="s">
        <v>43</v>
      </c>
      <c r="AP7" s="220"/>
      <c r="AQ7" s="220"/>
      <c r="AR7" s="220"/>
      <c r="AS7" s="220"/>
      <c r="AT7" s="220"/>
      <c r="AU7" s="228"/>
      <c r="AV7" s="229" t="s">
        <v>42</v>
      </c>
      <c r="AW7" s="224"/>
      <c r="AX7" s="224"/>
      <c r="AY7" s="331" t="s">
        <v>41</v>
      </c>
      <c r="AZ7" s="331"/>
      <c r="BA7" s="331"/>
      <c r="BB7" s="331" t="s">
        <v>40</v>
      </c>
      <c r="BC7" s="331"/>
      <c r="BD7" s="333"/>
    </row>
    <row r="8" spans="2:56" s="4" customFormat="1" ht="21" customHeight="1" x14ac:dyDescent="0.2">
      <c r="B8" s="190"/>
      <c r="C8" s="149"/>
      <c r="D8" s="149"/>
      <c r="E8" s="149"/>
      <c r="F8" s="149"/>
      <c r="G8" s="149"/>
      <c r="H8" s="225"/>
      <c r="I8" s="225"/>
      <c r="J8" s="225"/>
      <c r="K8" s="225"/>
      <c r="L8" s="225"/>
      <c r="M8" s="174"/>
      <c r="N8" s="175"/>
      <c r="O8" s="175"/>
      <c r="P8" s="175"/>
      <c r="Q8" s="175"/>
      <c r="R8" s="223" t="s">
        <v>39</v>
      </c>
      <c r="S8" s="220"/>
      <c r="T8" s="29">
        <v>1</v>
      </c>
      <c r="U8" s="28">
        <v>2</v>
      </c>
      <c r="V8" s="28">
        <v>3</v>
      </c>
      <c r="W8" s="28">
        <v>4</v>
      </c>
      <c r="X8" s="28">
        <v>5</v>
      </c>
      <c r="Y8" s="28">
        <v>6</v>
      </c>
      <c r="Z8" s="32">
        <v>7</v>
      </c>
      <c r="AA8" s="30">
        <v>8</v>
      </c>
      <c r="AB8" s="28">
        <v>9</v>
      </c>
      <c r="AC8" s="28">
        <v>10</v>
      </c>
      <c r="AD8" s="28">
        <v>11</v>
      </c>
      <c r="AE8" s="28">
        <v>12</v>
      </c>
      <c r="AF8" s="28">
        <v>13</v>
      </c>
      <c r="AG8" s="32">
        <v>14</v>
      </c>
      <c r="AH8" s="30">
        <v>15</v>
      </c>
      <c r="AI8" s="28">
        <v>16</v>
      </c>
      <c r="AJ8" s="28">
        <v>17</v>
      </c>
      <c r="AK8" s="28">
        <v>18</v>
      </c>
      <c r="AL8" s="28">
        <v>19</v>
      </c>
      <c r="AM8" s="28">
        <v>20</v>
      </c>
      <c r="AN8" s="32">
        <v>21</v>
      </c>
      <c r="AO8" s="29">
        <v>22</v>
      </c>
      <c r="AP8" s="28">
        <v>23</v>
      </c>
      <c r="AQ8" s="28">
        <v>24</v>
      </c>
      <c r="AR8" s="28">
        <v>25</v>
      </c>
      <c r="AS8" s="28">
        <v>26</v>
      </c>
      <c r="AT8" s="28">
        <v>27</v>
      </c>
      <c r="AU8" s="32">
        <v>28</v>
      </c>
      <c r="AV8" s="230"/>
      <c r="AW8" s="225"/>
      <c r="AX8" s="225"/>
      <c r="AY8" s="332"/>
      <c r="AZ8" s="332"/>
      <c r="BA8" s="332"/>
      <c r="BB8" s="332"/>
      <c r="BC8" s="332"/>
      <c r="BD8" s="334"/>
    </row>
    <row r="9" spans="2:56" s="4" customFormat="1" ht="21" customHeight="1" thickBot="1" x14ac:dyDescent="0.25">
      <c r="B9" s="190"/>
      <c r="C9" s="149"/>
      <c r="D9" s="149"/>
      <c r="E9" s="149"/>
      <c r="F9" s="149"/>
      <c r="G9" s="149"/>
      <c r="H9" s="225"/>
      <c r="I9" s="225"/>
      <c r="J9" s="225"/>
      <c r="K9" s="225"/>
      <c r="L9" s="225"/>
      <c r="M9" s="177"/>
      <c r="N9" s="178"/>
      <c r="O9" s="178"/>
      <c r="P9" s="178"/>
      <c r="Q9" s="178"/>
      <c r="R9" s="233" t="s">
        <v>38</v>
      </c>
      <c r="S9" s="234"/>
      <c r="T9" s="29"/>
      <c r="U9" s="28"/>
      <c r="V9" s="28"/>
      <c r="W9" s="28"/>
      <c r="X9" s="28"/>
      <c r="Y9" s="28"/>
      <c r="Z9" s="32"/>
      <c r="AA9" s="30"/>
      <c r="AB9" s="28"/>
      <c r="AC9" s="28"/>
      <c r="AD9" s="28"/>
      <c r="AE9" s="28"/>
      <c r="AF9" s="28"/>
      <c r="AG9" s="32"/>
      <c r="AH9" s="30"/>
      <c r="AI9" s="28"/>
      <c r="AJ9" s="28"/>
      <c r="AK9" s="28"/>
      <c r="AL9" s="28"/>
      <c r="AM9" s="28"/>
      <c r="AN9" s="32"/>
      <c r="AO9" s="29"/>
      <c r="AP9" s="28"/>
      <c r="AQ9" s="28"/>
      <c r="AR9" s="28"/>
      <c r="AS9" s="28"/>
      <c r="AT9" s="28"/>
      <c r="AU9" s="32"/>
      <c r="AV9" s="230"/>
      <c r="AW9" s="225"/>
      <c r="AX9" s="225"/>
      <c r="AY9" s="332"/>
      <c r="AZ9" s="332"/>
      <c r="BA9" s="332"/>
      <c r="BB9" s="332"/>
      <c r="BC9" s="332"/>
      <c r="BD9" s="334"/>
    </row>
    <row r="10" spans="2:56" s="4" customFormat="1" ht="21" customHeight="1" x14ac:dyDescent="0.2">
      <c r="B10" s="301" t="s">
        <v>30</v>
      </c>
      <c r="C10" s="168"/>
      <c r="D10" s="168"/>
      <c r="E10" s="168"/>
      <c r="F10" s="168"/>
      <c r="G10" s="183"/>
      <c r="H10" s="191"/>
      <c r="I10" s="191"/>
      <c r="J10" s="191"/>
      <c r="K10" s="191"/>
      <c r="L10" s="191"/>
      <c r="M10" s="149"/>
      <c r="N10" s="149"/>
      <c r="O10" s="149"/>
      <c r="P10" s="149"/>
      <c r="Q10" s="149"/>
      <c r="R10" s="193"/>
      <c r="S10" s="286"/>
      <c r="T10" s="30"/>
      <c r="U10" s="55"/>
      <c r="V10" s="55"/>
      <c r="W10" s="55"/>
      <c r="X10" s="55"/>
      <c r="Y10" s="28"/>
      <c r="Z10" s="32"/>
      <c r="AA10" s="30"/>
      <c r="AB10" s="55"/>
      <c r="AC10" s="55"/>
      <c r="AD10" s="55"/>
      <c r="AE10" s="55"/>
      <c r="AF10" s="28"/>
      <c r="AG10" s="32"/>
      <c r="AH10" s="30"/>
      <c r="AI10" s="55"/>
      <c r="AJ10" s="55"/>
      <c r="AK10" s="55"/>
      <c r="AL10" s="55"/>
      <c r="AM10" s="28"/>
      <c r="AN10" s="32"/>
      <c r="AO10" s="29"/>
      <c r="AP10" s="55"/>
      <c r="AQ10" s="55"/>
      <c r="AR10" s="55"/>
      <c r="AS10" s="55"/>
      <c r="AT10" s="28"/>
      <c r="AU10" s="32"/>
      <c r="AV10" s="325">
        <f>SUM(T10:AU10)</f>
        <v>0</v>
      </c>
      <c r="AW10" s="325"/>
      <c r="AX10" s="326"/>
      <c r="AY10" s="282">
        <f>ROUNDDOWN(AV10/4,1)</f>
        <v>0</v>
      </c>
      <c r="AZ10" s="283"/>
      <c r="BA10" s="284"/>
      <c r="BB10" s="282" t="e">
        <f>ROUNDDOWN(AY10/AV23,1)</f>
        <v>#DIV/0!</v>
      </c>
      <c r="BC10" s="283"/>
      <c r="BD10" s="335"/>
    </row>
    <row r="11" spans="2:56" s="4" customFormat="1" ht="21" customHeight="1" x14ac:dyDescent="0.2">
      <c r="B11" s="216" t="s">
        <v>94</v>
      </c>
      <c r="C11" s="217"/>
      <c r="D11" s="217"/>
      <c r="E11" s="217"/>
      <c r="F11" s="217"/>
      <c r="G11" s="218"/>
      <c r="H11" s="308"/>
      <c r="I11" s="308"/>
      <c r="J11" s="308"/>
      <c r="K11" s="308"/>
      <c r="L11" s="308"/>
      <c r="M11" s="193"/>
      <c r="N11" s="193"/>
      <c r="O11" s="193"/>
      <c r="P11" s="193"/>
      <c r="Q11" s="193"/>
      <c r="R11" s="193"/>
      <c r="S11" s="177"/>
      <c r="T11" s="54"/>
      <c r="U11" s="53"/>
      <c r="V11" s="53"/>
      <c r="W11" s="53"/>
      <c r="X11" s="53"/>
      <c r="Y11" s="52"/>
      <c r="Z11" s="51"/>
      <c r="AA11" s="54"/>
      <c r="AB11" s="53"/>
      <c r="AC11" s="53"/>
      <c r="AD11" s="53"/>
      <c r="AE11" s="53"/>
      <c r="AF11" s="52"/>
      <c r="AG11" s="51"/>
      <c r="AH11" s="54"/>
      <c r="AI11" s="53"/>
      <c r="AJ11" s="53"/>
      <c r="AK11" s="53"/>
      <c r="AL11" s="53"/>
      <c r="AM11" s="52"/>
      <c r="AN11" s="51"/>
      <c r="AO11" s="56"/>
      <c r="AP11" s="53"/>
      <c r="AQ11" s="53"/>
      <c r="AR11" s="53"/>
      <c r="AS11" s="53"/>
      <c r="AT11" s="52"/>
      <c r="AU11" s="51"/>
      <c r="AV11" s="325">
        <f>SUM(T11:AU11)</f>
        <v>0</v>
      </c>
      <c r="AW11" s="325"/>
      <c r="AX11" s="326"/>
      <c r="AY11" s="327">
        <f>ROUNDDOWN(AV11/4,1)</f>
        <v>0</v>
      </c>
      <c r="AZ11" s="328"/>
      <c r="BA11" s="329"/>
      <c r="BB11" s="327" t="e">
        <f>ROUNDDOWN(AY11/AV23,1)</f>
        <v>#DIV/0!</v>
      </c>
      <c r="BC11" s="328"/>
      <c r="BD11" s="330"/>
    </row>
    <row r="12" spans="2:56" s="4" customFormat="1" ht="21" customHeight="1" thickBot="1" x14ac:dyDescent="0.25">
      <c r="B12" s="313"/>
      <c r="C12" s="222"/>
      <c r="D12" s="222"/>
      <c r="E12" s="222"/>
      <c r="F12" s="222"/>
      <c r="G12" s="314"/>
      <c r="H12" s="292"/>
      <c r="I12" s="292"/>
      <c r="J12" s="292"/>
      <c r="K12" s="292"/>
      <c r="L12" s="292"/>
      <c r="M12" s="234"/>
      <c r="N12" s="234"/>
      <c r="O12" s="234"/>
      <c r="P12" s="234"/>
      <c r="Q12" s="234"/>
      <c r="R12" s="234"/>
      <c r="S12" s="315"/>
      <c r="T12" s="25"/>
      <c r="U12" s="23"/>
      <c r="V12" s="23"/>
      <c r="W12" s="23"/>
      <c r="X12" s="23"/>
      <c r="Y12" s="23"/>
      <c r="Z12" s="22"/>
      <c r="AA12" s="25"/>
      <c r="AB12" s="23"/>
      <c r="AC12" s="23"/>
      <c r="AD12" s="23"/>
      <c r="AE12" s="23"/>
      <c r="AF12" s="23"/>
      <c r="AG12" s="22"/>
      <c r="AH12" s="25"/>
      <c r="AI12" s="23"/>
      <c r="AJ12" s="23"/>
      <c r="AK12" s="23"/>
      <c r="AL12" s="23"/>
      <c r="AM12" s="23"/>
      <c r="AN12" s="22"/>
      <c r="AO12" s="47"/>
      <c r="AP12" s="23"/>
      <c r="AQ12" s="23"/>
      <c r="AR12" s="23"/>
      <c r="AS12" s="23"/>
      <c r="AT12" s="23"/>
      <c r="AU12" s="22"/>
      <c r="AV12" s="337">
        <f>SUM(T12:AU12)</f>
        <v>0</v>
      </c>
      <c r="AW12" s="338"/>
      <c r="AX12" s="339"/>
      <c r="AY12" s="340">
        <f>ROUNDDOWN(AV12/4,1)</f>
        <v>0</v>
      </c>
      <c r="AZ12" s="341"/>
      <c r="BA12" s="342"/>
      <c r="BB12" s="340" t="e">
        <f>ROUNDDOWN(AY12/AV23,1)</f>
        <v>#DIV/0!</v>
      </c>
      <c r="BC12" s="341"/>
      <c r="BD12" s="343"/>
    </row>
    <row r="13" spans="2:56" s="4" customFormat="1" ht="12" customHeight="1" thickBot="1" x14ac:dyDescent="0.25">
      <c r="B13" s="165"/>
      <c r="C13" s="165"/>
      <c r="D13" s="165"/>
      <c r="E13" s="165"/>
      <c r="F13" s="165"/>
      <c r="G13" s="165"/>
      <c r="H13" s="222"/>
      <c r="I13" s="222"/>
      <c r="J13" s="222"/>
      <c r="K13" s="222"/>
      <c r="L13" s="222"/>
      <c r="M13" s="165"/>
      <c r="N13" s="165"/>
      <c r="O13" s="165"/>
      <c r="P13" s="165"/>
      <c r="Q13" s="165"/>
      <c r="R13" s="165"/>
      <c r="S13" s="165"/>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72"/>
      <c r="AW13" s="72"/>
      <c r="AX13" s="72"/>
      <c r="AY13" s="71"/>
      <c r="AZ13" s="71"/>
      <c r="BA13" s="71"/>
      <c r="BB13" s="71"/>
      <c r="BC13" s="71"/>
      <c r="BD13" s="71"/>
    </row>
    <row r="14" spans="2:56" s="4" customFormat="1" ht="21" customHeight="1" x14ac:dyDescent="0.2">
      <c r="B14" s="312"/>
      <c r="C14" s="211"/>
      <c r="D14" s="211"/>
      <c r="E14" s="211"/>
      <c r="F14" s="211"/>
      <c r="G14" s="212"/>
      <c r="H14" s="309"/>
      <c r="I14" s="310"/>
      <c r="J14" s="310"/>
      <c r="K14" s="310"/>
      <c r="L14" s="311"/>
      <c r="M14" s="221"/>
      <c r="N14" s="211"/>
      <c r="O14" s="211"/>
      <c r="P14" s="211"/>
      <c r="Q14" s="211"/>
      <c r="R14" s="211"/>
      <c r="S14" s="321"/>
      <c r="T14" s="19"/>
      <c r="U14" s="18"/>
      <c r="V14" s="18"/>
      <c r="W14" s="18"/>
      <c r="X14" s="18"/>
      <c r="Y14" s="18"/>
      <c r="Z14" s="17"/>
      <c r="AA14" s="19"/>
      <c r="AB14" s="18"/>
      <c r="AC14" s="18"/>
      <c r="AD14" s="18"/>
      <c r="AE14" s="18"/>
      <c r="AF14" s="18"/>
      <c r="AG14" s="17"/>
      <c r="AH14" s="19"/>
      <c r="AI14" s="18"/>
      <c r="AJ14" s="18"/>
      <c r="AK14" s="18"/>
      <c r="AL14" s="18"/>
      <c r="AM14" s="18"/>
      <c r="AN14" s="17"/>
      <c r="AO14" s="19"/>
      <c r="AP14" s="18"/>
      <c r="AQ14" s="18"/>
      <c r="AR14" s="18"/>
      <c r="AS14" s="18"/>
      <c r="AT14" s="18"/>
      <c r="AU14" s="17"/>
      <c r="AV14" s="287">
        <f t="shared" ref="AV14:AV21" si="0">SUM(T14:AU14)</f>
        <v>0</v>
      </c>
      <c r="AW14" s="287"/>
      <c r="AX14" s="288"/>
      <c r="AY14" s="289">
        <f>ROUNDDOWN(AV14/4,1)</f>
        <v>0</v>
      </c>
      <c r="AZ14" s="290"/>
      <c r="BA14" s="291"/>
      <c r="BB14" s="289" t="e">
        <f>ROUNDDOWN(AY14/AV23,1)</f>
        <v>#DIV/0!</v>
      </c>
      <c r="BC14" s="290"/>
      <c r="BD14" s="336"/>
    </row>
    <row r="15" spans="2:56" s="4" customFormat="1" ht="21" customHeight="1" x14ac:dyDescent="0.2">
      <c r="B15" s="301"/>
      <c r="C15" s="168"/>
      <c r="D15" s="168"/>
      <c r="E15" s="168"/>
      <c r="F15" s="168"/>
      <c r="G15" s="183"/>
      <c r="H15" s="307"/>
      <c r="I15" s="217"/>
      <c r="J15" s="217"/>
      <c r="K15" s="217"/>
      <c r="L15" s="218"/>
      <c r="M15" s="150"/>
      <c r="N15" s="168"/>
      <c r="O15" s="168"/>
      <c r="P15" s="168"/>
      <c r="Q15" s="168"/>
      <c r="R15" s="168"/>
      <c r="S15" s="299"/>
      <c r="T15" s="15"/>
      <c r="U15" s="16"/>
      <c r="V15" s="16"/>
      <c r="W15" s="16"/>
      <c r="X15" s="16"/>
      <c r="Y15" s="13"/>
      <c r="Z15" s="12"/>
      <c r="AA15" s="15"/>
      <c r="AB15" s="13"/>
      <c r="AC15" s="13"/>
      <c r="AD15" s="13"/>
      <c r="AE15" s="13"/>
      <c r="AF15" s="13"/>
      <c r="AG15" s="12"/>
      <c r="AH15" s="15"/>
      <c r="AI15" s="13"/>
      <c r="AJ15" s="13"/>
      <c r="AK15" s="13"/>
      <c r="AL15" s="13"/>
      <c r="AM15" s="13"/>
      <c r="AN15" s="12"/>
      <c r="AO15" s="14"/>
      <c r="AP15" s="13"/>
      <c r="AQ15" s="13"/>
      <c r="AR15" s="13"/>
      <c r="AS15" s="13"/>
      <c r="AT15" s="13"/>
      <c r="AU15" s="12"/>
      <c r="AV15" s="274">
        <f t="shared" si="0"/>
        <v>0</v>
      </c>
      <c r="AW15" s="274"/>
      <c r="AX15" s="275"/>
      <c r="AY15" s="282">
        <f t="shared" ref="AY15:AY21" si="1">ROUND(AV15/4,1)</f>
        <v>0</v>
      </c>
      <c r="AZ15" s="283"/>
      <c r="BA15" s="284"/>
      <c r="BB15" s="282" t="e">
        <f>ROUNDDOWN(AY15/AV23,1)</f>
        <v>#DIV/0!</v>
      </c>
      <c r="BC15" s="283"/>
      <c r="BD15" s="335"/>
    </row>
    <row r="16" spans="2:56" s="4" customFormat="1" ht="21" customHeight="1" x14ac:dyDescent="0.2">
      <c r="B16" s="301"/>
      <c r="C16" s="168"/>
      <c r="D16" s="168"/>
      <c r="E16" s="168"/>
      <c r="F16" s="168"/>
      <c r="G16" s="183"/>
      <c r="H16" s="307"/>
      <c r="I16" s="217"/>
      <c r="J16" s="217"/>
      <c r="K16" s="217"/>
      <c r="L16" s="218"/>
      <c r="M16" s="150"/>
      <c r="N16" s="168"/>
      <c r="O16" s="168"/>
      <c r="P16" s="168"/>
      <c r="Q16" s="168"/>
      <c r="R16" s="168"/>
      <c r="S16" s="299"/>
      <c r="T16" s="15"/>
      <c r="U16" s="16"/>
      <c r="V16" s="16"/>
      <c r="W16" s="16"/>
      <c r="X16" s="16"/>
      <c r="Y16" s="13"/>
      <c r="Z16" s="12"/>
      <c r="AA16" s="15"/>
      <c r="AB16" s="13"/>
      <c r="AC16" s="13"/>
      <c r="AD16" s="13"/>
      <c r="AE16" s="13"/>
      <c r="AF16" s="13"/>
      <c r="AG16" s="12"/>
      <c r="AH16" s="15"/>
      <c r="AI16" s="13"/>
      <c r="AJ16" s="13"/>
      <c r="AK16" s="13"/>
      <c r="AL16" s="13"/>
      <c r="AM16" s="13"/>
      <c r="AN16" s="12"/>
      <c r="AO16" s="14"/>
      <c r="AP16" s="13"/>
      <c r="AQ16" s="13"/>
      <c r="AR16" s="13"/>
      <c r="AS16" s="13"/>
      <c r="AT16" s="13"/>
      <c r="AU16" s="12"/>
      <c r="AV16" s="274">
        <f t="shared" si="0"/>
        <v>0</v>
      </c>
      <c r="AW16" s="274"/>
      <c r="AX16" s="275"/>
      <c r="AY16" s="282">
        <f t="shared" si="1"/>
        <v>0</v>
      </c>
      <c r="AZ16" s="283"/>
      <c r="BA16" s="284"/>
      <c r="BB16" s="282" t="e">
        <f>ROUNDDOWN(AY16/AV23,1)</f>
        <v>#DIV/0!</v>
      </c>
      <c r="BC16" s="283"/>
      <c r="BD16" s="335"/>
    </row>
    <row r="17" spans="2:56" s="4" customFormat="1" ht="21" customHeight="1" x14ac:dyDescent="0.2">
      <c r="B17" s="301"/>
      <c r="C17" s="168"/>
      <c r="D17" s="168"/>
      <c r="E17" s="168"/>
      <c r="F17" s="168"/>
      <c r="G17" s="183"/>
      <c r="H17" s="307"/>
      <c r="I17" s="217"/>
      <c r="J17" s="217"/>
      <c r="K17" s="217"/>
      <c r="L17" s="218"/>
      <c r="M17" s="150"/>
      <c r="N17" s="168"/>
      <c r="O17" s="168"/>
      <c r="P17" s="168"/>
      <c r="Q17" s="168"/>
      <c r="R17" s="168"/>
      <c r="S17" s="299"/>
      <c r="T17" s="15"/>
      <c r="U17" s="16"/>
      <c r="V17" s="16"/>
      <c r="W17" s="16"/>
      <c r="X17" s="16"/>
      <c r="Y17" s="13"/>
      <c r="Z17" s="12"/>
      <c r="AA17" s="15"/>
      <c r="AB17" s="16"/>
      <c r="AC17" s="16"/>
      <c r="AD17" s="16"/>
      <c r="AE17" s="16"/>
      <c r="AF17" s="13"/>
      <c r="AG17" s="12"/>
      <c r="AH17" s="15"/>
      <c r="AI17" s="16"/>
      <c r="AJ17" s="16"/>
      <c r="AK17" s="16"/>
      <c r="AL17" s="16"/>
      <c r="AM17" s="13"/>
      <c r="AN17" s="12"/>
      <c r="AO17" s="15"/>
      <c r="AP17" s="16"/>
      <c r="AQ17" s="16"/>
      <c r="AR17" s="16"/>
      <c r="AS17" s="16"/>
      <c r="AT17" s="13"/>
      <c r="AU17" s="12"/>
      <c r="AV17" s="274">
        <f t="shared" si="0"/>
        <v>0</v>
      </c>
      <c r="AW17" s="274"/>
      <c r="AX17" s="275"/>
      <c r="AY17" s="282">
        <f t="shared" si="1"/>
        <v>0</v>
      </c>
      <c r="AZ17" s="283"/>
      <c r="BA17" s="284"/>
      <c r="BB17" s="282" t="e">
        <f>ROUNDDOWN(AY17/AV23,1)</f>
        <v>#DIV/0!</v>
      </c>
      <c r="BC17" s="283"/>
      <c r="BD17" s="335"/>
    </row>
    <row r="18" spans="2:56" s="4" customFormat="1" ht="21" customHeight="1" x14ac:dyDescent="0.2">
      <c r="B18" s="301"/>
      <c r="C18" s="168"/>
      <c r="D18" s="168"/>
      <c r="E18" s="168"/>
      <c r="F18" s="168"/>
      <c r="G18" s="183"/>
      <c r="H18" s="307"/>
      <c r="I18" s="217"/>
      <c r="J18" s="217"/>
      <c r="K18" s="217"/>
      <c r="L18" s="218"/>
      <c r="M18" s="150"/>
      <c r="N18" s="168"/>
      <c r="O18" s="168"/>
      <c r="P18" s="168"/>
      <c r="Q18" s="168"/>
      <c r="R18" s="168"/>
      <c r="S18" s="299"/>
      <c r="T18" s="15"/>
      <c r="U18" s="13"/>
      <c r="V18" s="13"/>
      <c r="W18" s="13"/>
      <c r="X18" s="13"/>
      <c r="Y18" s="13"/>
      <c r="Z18" s="12"/>
      <c r="AA18" s="15"/>
      <c r="AB18" s="13"/>
      <c r="AC18" s="13"/>
      <c r="AD18" s="13"/>
      <c r="AE18" s="13"/>
      <c r="AF18" s="13"/>
      <c r="AG18" s="12"/>
      <c r="AH18" s="15"/>
      <c r="AI18" s="13"/>
      <c r="AJ18" s="13"/>
      <c r="AK18" s="13"/>
      <c r="AL18" s="13"/>
      <c r="AM18" s="13"/>
      <c r="AN18" s="12"/>
      <c r="AO18" s="15"/>
      <c r="AP18" s="13"/>
      <c r="AQ18" s="13"/>
      <c r="AR18" s="13"/>
      <c r="AS18" s="13"/>
      <c r="AT18" s="13"/>
      <c r="AU18" s="12"/>
      <c r="AV18" s="274">
        <f t="shared" si="0"/>
        <v>0</v>
      </c>
      <c r="AW18" s="274"/>
      <c r="AX18" s="275"/>
      <c r="AY18" s="282">
        <f t="shared" si="1"/>
        <v>0</v>
      </c>
      <c r="AZ18" s="283"/>
      <c r="BA18" s="284"/>
      <c r="BB18" s="282" t="e">
        <f>ROUNDDOWN(AY18/AV23,1)</f>
        <v>#DIV/0!</v>
      </c>
      <c r="BC18" s="283"/>
      <c r="BD18" s="335"/>
    </row>
    <row r="19" spans="2:56" s="4" customFormat="1" ht="21" customHeight="1" x14ac:dyDescent="0.2">
      <c r="B19" s="301"/>
      <c r="C19" s="168"/>
      <c r="D19" s="168"/>
      <c r="E19" s="168"/>
      <c r="F19" s="168"/>
      <c r="G19" s="183"/>
      <c r="H19" s="307"/>
      <c r="I19" s="217"/>
      <c r="J19" s="217"/>
      <c r="K19" s="217"/>
      <c r="L19" s="218"/>
      <c r="M19" s="150"/>
      <c r="N19" s="168"/>
      <c r="O19" s="168"/>
      <c r="P19" s="168"/>
      <c r="Q19" s="168"/>
      <c r="R19" s="168"/>
      <c r="S19" s="299"/>
      <c r="T19" s="15"/>
      <c r="U19" s="13"/>
      <c r="V19" s="13"/>
      <c r="W19" s="13"/>
      <c r="X19" s="13"/>
      <c r="Y19" s="13"/>
      <c r="Z19" s="12"/>
      <c r="AA19" s="15"/>
      <c r="AB19" s="13"/>
      <c r="AC19" s="13"/>
      <c r="AD19" s="13"/>
      <c r="AE19" s="13"/>
      <c r="AF19" s="13"/>
      <c r="AG19" s="12"/>
      <c r="AH19" s="15"/>
      <c r="AI19" s="13"/>
      <c r="AJ19" s="13"/>
      <c r="AK19" s="13"/>
      <c r="AL19" s="13"/>
      <c r="AM19" s="13"/>
      <c r="AN19" s="12"/>
      <c r="AO19" s="14"/>
      <c r="AP19" s="13"/>
      <c r="AQ19" s="13"/>
      <c r="AR19" s="13"/>
      <c r="AS19" s="13"/>
      <c r="AT19" s="13"/>
      <c r="AU19" s="12"/>
      <c r="AV19" s="274">
        <f t="shared" si="0"/>
        <v>0</v>
      </c>
      <c r="AW19" s="274"/>
      <c r="AX19" s="275"/>
      <c r="AY19" s="282">
        <f t="shared" si="1"/>
        <v>0</v>
      </c>
      <c r="AZ19" s="283"/>
      <c r="BA19" s="284"/>
      <c r="BB19" s="282" t="e">
        <f>ROUNDDOWN(AY19/AV23,1)</f>
        <v>#DIV/0!</v>
      </c>
      <c r="BC19" s="283"/>
      <c r="BD19" s="335"/>
    </row>
    <row r="20" spans="2:56" s="4" customFormat="1" ht="21" customHeight="1" x14ac:dyDescent="0.2">
      <c r="B20" s="301"/>
      <c r="C20" s="168"/>
      <c r="D20" s="168"/>
      <c r="E20" s="168"/>
      <c r="F20" s="168"/>
      <c r="G20" s="183"/>
      <c r="H20" s="150"/>
      <c r="I20" s="168"/>
      <c r="J20" s="168"/>
      <c r="K20" s="168"/>
      <c r="L20" s="183"/>
      <c r="M20" s="150"/>
      <c r="N20" s="168"/>
      <c r="O20" s="168"/>
      <c r="P20" s="168"/>
      <c r="Q20" s="168"/>
      <c r="R20" s="168"/>
      <c r="S20" s="299"/>
      <c r="T20" s="15"/>
      <c r="U20" s="13"/>
      <c r="V20" s="13"/>
      <c r="W20" s="13"/>
      <c r="X20" s="13"/>
      <c r="Y20" s="13"/>
      <c r="Z20" s="12"/>
      <c r="AA20" s="15"/>
      <c r="AB20" s="13"/>
      <c r="AC20" s="13"/>
      <c r="AD20" s="13"/>
      <c r="AE20" s="13"/>
      <c r="AF20" s="13"/>
      <c r="AG20" s="12"/>
      <c r="AH20" s="15"/>
      <c r="AI20" s="13"/>
      <c r="AJ20" s="13"/>
      <c r="AK20" s="13"/>
      <c r="AL20" s="13"/>
      <c r="AM20" s="13"/>
      <c r="AN20" s="12"/>
      <c r="AO20" s="14"/>
      <c r="AP20" s="13"/>
      <c r="AQ20" s="13"/>
      <c r="AR20" s="13"/>
      <c r="AS20" s="13"/>
      <c r="AT20" s="13"/>
      <c r="AU20" s="12"/>
      <c r="AV20" s="274">
        <f t="shared" si="0"/>
        <v>0</v>
      </c>
      <c r="AW20" s="274"/>
      <c r="AX20" s="275"/>
      <c r="AY20" s="282">
        <f t="shared" si="1"/>
        <v>0</v>
      </c>
      <c r="AZ20" s="283"/>
      <c r="BA20" s="284"/>
      <c r="BB20" s="282" t="e">
        <f>ROUNDDOWN(AY20/AV23,1)</f>
        <v>#DIV/0!</v>
      </c>
      <c r="BC20" s="283"/>
      <c r="BD20" s="335"/>
    </row>
    <row r="21" spans="2:56" s="4" customFormat="1" ht="21" customHeight="1" thickBot="1" x14ac:dyDescent="0.25">
      <c r="B21" s="345"/>
      <c r="C21" s="172"/>
      <c r="D21" s="172"/>
      <c r="E21" s="172"/>
      <c r="F21" s="172"/>
      <c r="G21" s="173"/>
      <c r="H21" s="346"/>
      <c r="I21" s="347"/>
      <c r="J21" s="347"/>
      <c r="K21" s="347"/>
      <c r="L21" s="348"/>
      <c r="M21" s="349"/>
      <c r="N21" s="172"/>
      <c r="O21" s="172"/>
      <c r="P21" s="172"/>
      <c r="Q21" s="172"/>
      <c r="R21" s="172"/>
      <c r="S21" s="350"/>
      <c r="T21" s="69"/>
      <c r="U21" s="70"/>
      <c r="V21" s="70"/>
      <c r="W21" s="70"/>
      <c r="X21" s="70"/>
      <c r="Y21" s="67"/>
      <c r="Z21" s="66"/>
      <c r="AA21" s="69"/>
      <c r="AB21" s="67"/>
      <c r="AC21" s="67"/>
      <c r="AD21" s="67"/>
      <c r="AE21" s="67"/>
      <c r="AF21" s="67"/>
      <c r="AG21" s="66"/>
      <c r="AH21" s="69"/>
      <c r="AI21" s="67"/>
      <c r="AJ21" s="67"/>
      <c r="AK21" s="67"/>
      <c r="AL21" s="67"/>
      <c r="AM21" s="67"/>
      <c r="AN21" s="66"/>
      <c r="AO21" s="68"/>
      <c r="AP21" s="67"/>
      <c r="AQ21" s="67"/>
      <c r="AR21" s="67"/>
      <c r="AS21" s="67"/>
      <c r="AT21" s="67"/>
      <c r="AU21" s="66"/>
      <c r="AV21" s="351">
        <f t="shared" si="0"/>
        <v>0</v>
      </c>
      <c r="AW21" s="351"/>
      <c r="AX21" s="352"/>
      <c r="AY21" s="276">
        <f t="shared" si="1"/>
        <v>0</v>
      </c>
      <c r="AZ21" s="277"/>
      <c r="BA21" s="278"/>
      <c r="BB21" s="276" t="e">
        <f>ROUNDDOWN(AY21/AV23,1)</f>
        <v>#DIV/0!</v>
      </c>
      <c r="BC21" s="277"/>
      <c r="BD21" s="344"/>
    </row>
    <row r="22" spans="2:56" s="4" customFormat="1" ht="21" customHeight="1" thickBot="1" x14ac:dyDescent="0.25">
      <c r="B22" s="163" t="s">
        <v>15</v>
      </c>
      <c r="C22" s="164"/>
      <c r="D22" s="164"/>
      <c r="E22" s="164"/>
      <c r="F22" s="164"/>
      <c r="G22" s="164"/>
      <c r="H22" s="164"/>
      <c r="I22" s="164"/>
      <c r="J22" s="164"/>
      <c r="K22" s="164"/>
      <c r="L22" s="164"/>
      <c r="M22" s="164"/>
      <c r="N22" s="164"/>
      <c r="O22" s="164"/>
      <c r="P22" s="164"/>
      <c r="Q22" s="164"/>
      <c r="R22" s="164"/>
      <c r="S22" s="167"/>
      <c r="T22" s="42">
        <f t="shared" ref="T22:AU22" si="2">SUM(T14:T21)</f>
        <v>0</v>
      </c>
      <c r="U22" s="41">
        <f t="shared" si="2"/>
        <v>0</v>
      </c>
      <c r="V22" s="41">
        <f t="shared" si="2"/>
        <v>0</v>
      </c>
      <c r="W22" s="41">
        <f t="shared" si="2"/>
        <v>0</v>
      </c>
      <c r="X22" s="41">
        <f t="shared" si="2"/>
        <v>0</v>
      </c>
      <c r="Y22" s="41">
        <f t="shared" si="2"/>
        <v>0</v>
      </c>
      <c r="Z22" s="40">
        <f t="shared" si="2"/>
        <v>0</v>
      </c>
      <c r="AA22" s="42">
        <f t="shared" si="2"/>
        <v>0</v>
      </c>
      <c r="AB22" s="41">
        <f t="shared" si="2"/>
        <v>0</v>
      </c>
      <c r="AC22" s="41">
        <f t="shared" si="2"/>
        <v>0</v>
      </c>
      <c r="AD22" s="41">
        <f t="shared" si="2"/>
        <v>0</v>
      </c>
      <c r="AE22" s="41">
        <f t="shared" si="2"/>
        <v>0</v>
      </c>
      <c r="AF22" s="41">
        <f t="shared" si="2"/>
        <v>0</v>
      </c>
      <c r="AG22" s="40">
        <f t="shared" si="2"/>
        <v>0</v>
      </c>
      <c r="AH22" s="42">
        <f t="shared" si="2"/>
        <v>0</v>
      </c>
      <c r="AI22" s="41">
        <f t="shared" si="2"/>
        <v>0</v>
      </c>
      <c r="AJ22" s="41">
        <f t="shared" si="2"/>
        <v>0</v>
      </c>
      <c r="AK22" s="41">
        <f t="shared" si="2"/>
        <v>0</v>
      </c>
      <c r="AL22" s="41">
        <f t="shared" si="2"/>
        <v>0</v>
      </c>
      <c r="AM22" s="41">
        <f t="shared" si="2"/>
        <v>0</v>
      </c>
      <c r="AN22" s="40">
        <f t="shared" si="2"/>
        <v>0</v>
      </c>
      <c r="AO22" s="42">
        <f t="shared" si="2"/>
        <v>0</v>
      </c>
      <c r="AP22" s="41">
        <f t="shared" si="2"/>
        <v>0</v>
      </c>
      <c r="AQ22" s="41">
        <f t="shared" si="2"/>
        <v>0</v>
      </c>
      <c r="AR22" s="41">
        <f t="shared" si="2"/>
        <v>0</v>
      </c>
      <c r="AS22" s="41">
        <f t="shared" si="2"/>
        <v>0</v>
      </c>
      <c r="AT22" s="41">
        <f t="shared" si="2"/>
        <v>0</v>
      </c>
      <c r="AU22" s="40">
        <f t="shared" si="2"/>
        <v>0</v>
      </c>
      <c r="AV22" s="265">
        <f>SUM(AV14:AX21)</f>
        <v>0</v>
      </c>
      <c r="AW22" s="265"/>
      <c r="AX22" s="266"/>
      <c r="AY22" s="267">
        <f>ROUNDDOWN(AV22/4,1)</f>
        <v>0</v>
      </c>
      <c r="AZ22" s="268"/>
      <c r="BA22" s="269"/>
      <c r="BB22" s="267" t="e">
        <f>ROUNDDOWN(AY22/AV23,1)</f>
        <v>#DIV/0!</v>
      </c>
      <c r="BC22" s="268"/>
      <c r="BD22" s="353"/>
    </row>
    <row r="23" spans="2:56" s="4" customFormat="1" ht="21" customHeight="1" thickBot="1" x14ac:dyDescent="0.25">
      <c r="B23" s="163" t="s">
        <v>14</v>
      </c>
      <c r="C23" s="164"/>
      <c r="D23" s="164"/>
      <c r="E23" s="164"/>
      <c r="F23" s="164"/>
      <c r="G23" s="164"/>
      <c r="H23" s="164"/>
      <c r="I23" s="164"/>
      <c r="J23" s="164"/>
      <c r="K23" s="164"/>
      <c r="L23" s="164"/>
      <c r="M23" s="164"/>
      <c r="N23" s="164"/>
      <c r="O23" s="164"/>
      <c r="P23" s="164"/>
      <c r="Q23" s="164"/>
      <c r="R23" s="164"/>
      <c r="S23" s="164"/>
      <c r="T23" s="164"/>
      <c r="U23" s="164"/>
      <c r="V23" s="164"/>
      <c r="W23" s="164"/>
      <c r="X23" s="164"/>
      <c r="Y23" s="164"/>
      <c r="Z23" s="164"/>
      <c r="AA23" s="164"/>
      <c r="AB23" s="164"/>
      <c r="AC23" s="164"/>
      <c r="AD23" s="164"/>
      <c r="AE23" s="164"/>
      <c r="AF23" s="164"/>
      <c r="AG23" s="164"/>
      <c r="AH23" s="164"/>
      <c r="AI23" s="164"/>
      <c r="AJ23" s="164"/>
      <c r="AK23" s="164"/>
      <c r="AL23" s="164"/>
      <c r="AM23" s="164"/>
      <c r="AN23" s="164"/>
      <c r="AO23" s="164"/>
      <c r="AP23" s="164"/>
      <c r="AQ23" s="164"/>
      <c r="AR23" s="164"/>
      <c r="AS23" s="164"/>
      <c r="AT23" s="164"/>
      <c r="AU23" s="167"/>
      <c r="AV23" s="304"/>
      <c r="AW23" s="305"/>
      <c r="AX23" s="305"/>
      <c r="AY23" s="305"/>
      <c r="AZ23" s="305"/>
      <c r="BA23" s="305"/>
      <c r="BB23" s="305"/>
      <c r="BC23" s="305"/>
      <c r="BD23" s="306"/>
    </row>
    <row r="24" spans="2:56" s="4" customFormat="1" ht="35.25" customHeight="1" thickBot="1" x14ac:dyDescent="0.25">
      <c r="B24" s="65" t="s">
        <v>109</v>
      </c>
      <c r="C24" s="5"/>
      <c r="D24" s="5"/>
      <c r="E24" s="5"/>
      <c r="F24" s="5"/>
      <c r="G24" s="5"/>
      <c r="H24" s="64"/>
      <c r="I24" s="64"/>
      <c r="J24" s="64"/>
      <c r="K24" s="64"/>
      <c r="L24" s="64"/>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63"/>
      <c r="AZ24" s="63"/>
      <c r="BA24" s="63"/>
      <c r="BB24" s="63"/>
      <c r="BC24" s="63"/>
      <c r="BD24" s="63"/>
    </row>
    <row r="25" spans="2:56" s="4" customFormat="1" ht="21" customHeight="1" x14ac:dyDescent="0.2">
      <c r="B25" s="312"/>
      <c r="C25" s="211"/>
      <c r="D25" s="211"/>
      <c r="E25" s="211"/>
      <c r="F25" s="211"/>
      <c r="G25" s="212"/>
      <c r="H25" s="309"/>
      <c r="I25" s="310"/>
      <c r="J25" s="310"/>
      <c r="K25" s="310"/>
      <c r="L25" s="311"/>
      <c r="M25" s="221"/>
      <c r="N25" s="211"/>
      <c r="O25" s="211"/>
      <c r="P25" s="211"/>
      <c r="Q25" s="211"/>
      <c r="R25" s="211"/>
      <c r="S25" s="321"/>
      <c r="T25" s="19"/>
      <c r="U25" s="18"/>
      <c r="V25" s="18"/>
      <c r="W25" s="18"/>
      <c r="X25" s="18"/>
      <c r="Y25" s="18"/>
      <c r="Z25" s="17"/>
      <c r="AA25" s="19"/>
      <c r="AB25" s="18"/>
      <c r="AC25" s="18"/>
      <c r="AD25" s="18"/>
      <c r="AE25" s="18"/>
      <c r="AF25" s="18"/>
      <c r="AG25" s="17"/>
      <c r="AH25" s="19"/>
      <c r="AI25" s="18"/>
      <c r="AJ25" s="18"/>
      <c r="AK25" s="18"/>
      <c r="AL25" s="18"/>
      <c r="AM25" s="18"/>
      <c r="AN25" s="17"/>
      <c r="AO25" s="62"/>
      <c r="AP25" s="18"/>
      <c r="AQ25" s="18"/>
      <c r="AR25" s="18"/>
      <c r="AS25" s="18"/>
      <c r="AT25" s="18"/>
      <c r="AU25" s="17"/>
      <c r="AV25" s="287">
        <f t="shared" ref="AV25:AV32" si="3">SUM(T25:AU25)</f>
        <v>0</v>
      </c>
      <c r="AW25" s="287"/>
      <c r="AX25" s="288"/>
      <c r="AY25" s="289">
        <f t="shared" ref="AY25:AY32" si="4">ROUND(AV25/4,1)</f>
        <v>0</v>
      </c>
      <c r="AZ25" s="290"/>
      <c r="BA25" s="291"/>
      <c r="BB25" s="289" t="e">
        <f>ROUNDDOWN(AY25/AV23,1)</f>
        <v>#DIV/0!</v>
      </c>
      <c r="BC25" s="290"/>
      <c r="BD25" s="336"/>
    </row>
    <row r="26" spans="2:56" s="4" customFormat="1" ht="21" customHeight="1" x14ac:dyDescent="0.2">
      <c r="B26" s="301"/>
      <c r="C26" s="168"/>
      <c r="D26" s="168"/>
      <c r="E26" s="168"/>
      <c r="F26" s="168"/>
      <c r="G26" s="183"/>
      <c r="H26" s="307"/>
      <c r="I26" s="217"/>
      <c r="J26" s="217"/>
      <c r="K26" s="217"/>
      <c r="L26" s="218"/>
      <c r="M26" s="150"/>
      <c r="N26" s="168"/>
      <c r="O26" s="168"/>
      <c r="P26" s="168"/>
      <c r="Q26" s="168"/>
      <c r="R26" s="168"/>
      <c r="S26" s="299"/>
      <c r="T26" s="15"/>
      <c r="U26" s="16"/>
      <c r="V26" s="16"/>
      <c r="W26" s="16"/>
      <c r="X26" s="16"/>
      <c r="Y26" s="13"/>
      <c r="Z26" s="12"/>
      <c r="AA26" s="15"/>
      <c r="AB26" s="13"/>
      <c r="AC26" s="13"/>
      <c r="AD26" s="13"/>
      <c r="AE26" s="13"/>
      <c r="AF26" s="13"/>
      <c r="AG26" s="12"/>
      <c r="AH26" s="15"/>
      <c r="AI26" s="13"/>
      <c r="AJ26" s="13"/>
      <c r="AK26" s="13"/>
      <c r="AL26" s="13"/>
      <c r="AM26" s="13"/>
      <c r="AN26" s="12"/>
      <c r="AO26" s="14"/>
      <c r="AP26" s="13"/>
      <c r="AQ26" s="13"/>
      <c r="AR26" s="13"/>
      <c r="AS26" s="13"/>
      <c r="AT26" s="13"/>
      <c r="AU26" s="12"/>
      <c r="AV26" s="274">
        <f t="shared" si="3"/>
        <v>0</v>
      </c>
      <c r="AW26" s="274"/>
      <c r="AX26" s="275"/>
      <c r="AY26" s="282">
        <f t="shared" si="4"/>
        <v>0</v>
      </c>
      <c r="AZ26" s="283"/>
      <c r="BA26" s="284"/>
      <c r="BB26" s="282" t="e">
        <f>ROUNDDOWN(AY26/AV23,1)</f>
        <v>#DIV/0!</v>
      </c>
      <c r="BC26" s="283"/>
      <c r="BD26" s="335"/>
    </row>
    <row r="27" spans="2:56" s="4" customFormat="1" ht="21" customHeight="1" x14ac:dyDescent="0.2">
      <c r="B27" s="301"/>
      <c r="C27" s="168"/>
      <c r="D27" s="168"/>
      <c r="E27" s="168"/>
      <c r="F27" s="168"/>
      <c r="G27" s="183"/>
      <c r="H27" s="307"/>
      <c r="I27" s="217"/>
      <c r="J27" s="217"/>
      <c r="K27" s="217"/>
      <c r="L27" s="218"/>
      <c r="M27" s="150"/>
      <c r="N27" s="168"/>
      <c r="O27" s="168"/>
      <c r="P27" s="168"/>
      <c r="Q27" s="168"/>
      <c r="R27" s="168"/>
      <c r="S27" s="299"/>
      <c r="T27" s="15"/>
      <c r="U27" s="13"/>
      <c r="V27" s="13"/>
      <c r="W27" s="13"/>
      <c r="X27" s="13"/>
      <c r="Y27" s="13"/>
      <c r="Z27" s="12"/>
      <c r="AA27" s="15"/>
      <c r="AB27" s="13"/>
      <c r="AC27" s="13"/>
      <c r="AD27" s="13"/>
      <c r="AE27" s="13"/>
      <c r="AF27" s="13"/>
      <c r="AG27" s="12"/>
      <c r="AH27" s="15"/>
      <c r="AI27" s="13"/>
      <c r="AJ27" s="13"/>
      <c r="AK27" s="13"/>
      <c r="AL27" s="13"/>
      <c r="AM27" s="13"/>
      <c r="AN27" s="12"/>
      <c r="AO27" s="14"/>
      <c r="AP27" s="13"/>
      <c r="AQ27" s="13"/>
      <c r="AR27" s="13"/>
      <c r="AS27" s="13"/>
      <c r="AT27" s="13"/>
      <c r="AU27" s="12"/>
      <c r="AV27" s="274">
        <f t="shared" si="3"/>
        <v>0</v>
      </c>
      <c r="AW27" s="274"/>
      <c r="AX27" s="275"/>
      <c r="AY27" s="282">
        <f t="shared" si="4"/>
        <v>0</v>
      </c>
      <c r="AZ27" s="283"/>
      <c r="BA27" s="284"/>
      <c r="BB27" s="282" t="e">
        <f>ROUNDDOWN(AY27/AV23,1)</f>
        <v>#DIV/0!</v>
      </c>
      <c r="BC27" s="283"/>
      <c r="BD27" s="335"/>
    </row>
    <row r="28" spans="2:56" s="4" customFormat="1" ht="21" customHeight="1" x14ac:dyDescent="0.2">
      <c r="B28" s="301"/>
      <c r="C28" s="168"/>
      <c r="D28" s="168"/>
      <c r="E28" s="168"/>
      <c r="F28" s="168"/>
      <c r="G28" s="183"/>
      <c r="H28" s="307"/>
      <c r="I28" s="217"/>
      <c r="J28" s="217"/>
      <c r="K28" s="217"/>
      <c r="L28" s="218"/>
      <c r="M28" s="150"/>
      <c r="N28" s="168"/>
      <c r="O28" s="168"/>
      <c r="P28" s="168"/>
      <c r="Q28" s="168"/>
      <c r="R28" s="168"/>
      <c r="S28" s="299"/>
      <c r="T28" s="15"/>
      <c r="U28" s="13"/>
      <c r="V28" s="13"/>
      <c r="W28" s="13"/>
      <c r="X28" s="13"/>
      <c r="Y28" s="13"/>
      <c r="Z28" s="12"/>
      <c r="AA28" s="15"/>
      <c r="AB28" s="13"/>
      <c r="AC28" s="13"/>
      <c r="AD28" s="13"/>
      <c r="AE28" s="13"/>
      <c r="AF28" s="13"/>
      <c r="AG28" s="12"/>
      <c r="AH28" s="15"/>
      <c r="AI28" s="13"/>
      <c r="AJ28" s="13"/>
      <c r="AK28" s="13"/>
      <c r="AL28" s="13"/>
      <c r="AM28" s="13"/>
      <c r="AN28" s="12"/>
      <c r="AO28" s="14"/>
      <c r="AP28" s="13"/>
      <c r="AQ28" s="13"/>
      <c r="AR28" s="13"/>
      <c r="AS28" s="13"/>
      <c r="AT28" s="13"/>
      <c r="AU28" s="12"/>
      <c r="AV28" s="274">
        <f t="shared" si="3"/>
        <v>0</v>
      </c>
      <c r="AW28" s="274"/>
      <c r="AX28" s="275"/>
      <c r="AY28" s="282">
        <f t="shared" si="4"/>
        <v>0</v>
      </c>
      <c r="AZ28" s="283"/>
      <c r="BA28" s="284"/>
      <c r="BB28" s="282" t="e">
        <f>ROUNDDOWN(AY28/AV23,1)</f>
        <v>#DIV/0!</v>
      </c>
      <c r="BC28" s="283"/>
      <c r="BD28" s="335"/>
    </row>
    <row r="29" spans="2:56" s="4" customFormat="1" ht="21" customHeight="1" x14ac:dyDescent="0.2">
      <c r="B29" s="301"/>
      <c r="C29" s="168"/>
      <c r="D29" s="168"/>
      <c r="E29" s="168"/>
      <c r="F29" s="168"/>
      <c r="G29" s="183"/>
      <c r="H29" s="150"/>
      <c r="I29" s="168"/>
      <c r="J29" s="168"/>
      <c r="K29" s="168"/>
      <c r="L29" s="183"/>
      <c r="M29" s="150"/>
      <c r="N29" s="168"/>
      <c r="O29" s="168"/>
      <c r="P29" s="168"/>
      <c r="Q29" s="168"/>
      <c r="R29" s="168"/>
      <c r="S29" s="299"/>
      <c r="T29" s="15"/>
      <c r="U29" s="13"/>
      <c r="V29" s="13"/>
      <c r="W29" s="13"/>
      <c r="X29" s="13"/>
      <c r="Y29" s="13"/>
      <c r="Z29" s="12"/>
      <c r="AA29" s="15"/>
      <c r="AB29" s="13"/>
      <c r="AC29" s="13"/>
      <c r="AD29" s="13"/>
      <c r="AE29" s="13"/>
      <c r="AF29" s="13"/>
      <c r="AG29" s="12"/>
      <c r="AH29" s="15"/>
      <c r="AI29" s="13"/>
      <c r="AJ29" s="13"/>
      <c r="AK29" s="13"/>
      <c r="AL29" s="13"/>
      <c r="AM29" s="13"/>
      <c r="AN29" s="12"/>
      <c r="AO29" s="14"/>
      <c r="AP29" s="13"/>
      <c r="AQ29" s="13"/>
      <c r="AR29" s="13"/>
      <c r="AS29" s="13"/>
      <c r="AT29" s="13"/>
      <c r="AU29" s="12"/>
      <c r="AV29" s="274">
        <f t="shared" si="3"/>
        <v>0</v>
      </c>
      <c r="AW29" s="274"/>
      <c r="AX29" s="275"/>
      <c r="AY29" s="282">
        <f t="shared" si="4"/>
        <v>0</v>
      </c>
      <c r="AZ29" s="283"/>
      <c r="BA29" s="284"/>
      <c r="BB29" s="282" t="e">
        <f>ROUNDDOWN(AY29/AV23,1)</f>
        <v>#DIV/0!</v>
      </c>
      <c r="BC29" s="283"/>
      <c r="BD29" s="335"/>
    </row>
    <row r="30" spans="2:56" s="4" customFormat="1" ht="21" customHeight="1" x14ac:dyDescent="0.2">
      <c r="B30" s="301"/>
      <c r="C30" s="168"/>
      <c r="D30" s="168"/>
      <c r="E30" s="168"/>
      <c r="F30" s="168"/>
      <c r="G30" s="183"/>
      <c r="H30" s="150"/>
      <c r="I30" s="168"/>
      <c r="J30" s="168"/>
      <c r="K30" s="168"/>
      <c r="L30" s="183"/>
      <c r="M30" s="150"/>
      <c r="N30" s="168"/>
      <c r="O30" s="168"/>
      <c r="P30" s="168"/>
      <c r="Q30" s="168"/>
      <c r="R30" s="168"/>
      <c r="S30" s="299"/>
      <c r="T30" s="15"/>
      <c r="U30" s="13"/>
      <c r="V30" s="13"/>
      <c r="W30" s="13"/>
      <c r="X30" s="13"/>
      <c r="Y30" s="13"/>
      <c r="Z30" s="12"/>
      <c r="AA30" s="15"/>
      <c r="AB30" s="13"/>
      <c r="AC30" s="13"/>
      <c r="AD30" s="13"/>
      <c r="AE30" s="13"/>
      <c r="AF30" s="13"/>
      <c r="AG30" s="12"/>
      <c r="AH30" s="15"/>
      <c r="AI30" s="13"/>
      <c r="AJ30" s="13"/>
      <c r="AK30" s="13"/>
      <c r="AL30" s="13"/>
      <c r="AM30" s="13"/>
      <c r="AN30" s="12"/>
      <c r="AO30" s="14"/>
      <c r="AP30" s="13"/>
      <c r="AQ30" s="13"/>
      <c r="AR30" s="13"/>
      <c r="AS30" s="13"/>
      <c r="AT30" s="13"/>
      <c r="AU30" s="12"/>
      <c r="AV30" s="274">
        <f t="shared" si="3"/>
        <v>0</v>
      </c>
      <c r="AW30" s="274"/>
      <c r="AX30" s="275"/>
      <c r="AY30" s="282">
        <f t="shared" si="4"/>
        <v>0</v>
      </c>
      <c r="AZ30" s="283"/>
      <c r="BA30" s="284"/>
      <c r="BB30" s="282" t="e">
        <f>ROUNDDOWN(AY30/AV23,1)</f>
        <v>#DIV/0!</v>
      </c>
      <c r="BC30" s="283"/>
      <c r="BD30" s="335"/>
    </row>
    <row r="31" spans="2:56" s="4" customFormat="1" ht="21" customHeight="1" x14ac:dyDescent="0.2">
      <c r="B31" s="190"/>
      <c r="C31" s="149"/>
      <c r="D31" s="149"/>
      <c r="E31" s="149"/>
      <c r="F31" s="149"/>
      <c r="G31" s="149"/>
      <c r="H31" s="191"/>
      <c r="I31" s="191"/>
      <c r="J31" s="191"/>
      <c r="K31" s="191"/>
      <c r="L31" s="191"/>
      <c r="M31" s="149"/>
      <c r="N31" s="149"/>
      <c r="O31" s="149"/>
      <c r="P31" s="149"/>
      <c r="Q31" s="149"/>
      <c r="R31" s="149"/>
      <c r="S31" s="150"/>
      <c r="T31" s="15"/>
      <c r="U31" s="16"/>
      <c r="V31" s="16"/>
      <c r="W31" s="16"/>
      <c r="X31" s="16"/>
      <c r="Y31" s="13"/>
      <c r="Z31" s="12"/>
      <c r="AA31" s="15"/>
      <c r="AB31" s="13"/>
      <c r="AC31" s="13"/>
      <c r="AD31" s="13"/>
      <c r="AE31" s="13"/>
      <c r="AF31" s="13"/>
      <c r="AG31" s="12"/>
      <c r="AH31" s="15"/>
      <c r="AI31" s="13"/>
      <c r="AJ31" s="13"/>
      <c r="AK31" s="13"/>
      <c r="AL31" s="13"/>
      <c r="AM31" s="13"/>
      <c r="AN31" s="12"/>
      <c r="AO31" s="14"/>
      <c r="AP31" s="13"/>
      <c r="AQ31" s="13"/>
      <c r="AR31" s="13"/>
      <c r="AS31" s="13"/>
      <c r="AT31" s="13"/>
      <c r="AU31" s="12"/>
      <c r="AV31" s="274">
        <f t="shared" si="3"/>
        <v>0</v>
      </c>
      <c r="AW31" s="274"/>
      <c r="AX31" s="275"/>
      <c r="AY31" s="282">
        <f t="shared" si="4"/>
        <v>0</v>
      </c>
      <c r="AZ31" s="283"/>
      <c r="BA31" s="284"/>
      <c r="BB31" s="282" t="e">
        <f>ROUNDDOWN(AY31/AV23,1)</f>
        <v>#DIV/0!</v>
      </c>
      <c r="BC31" s="283"/>
      <c r="BD31" s="335"/>
    </row>
    <row r="32" spans="2:56" s="4" customFormat="1" ht="21" customHeight="1" thickBot="1" x14ac:dyDescent="0.25">
      <c r="B32" s="233"/>
      <c r="C32" s="234"/>
      <c r="D32" s="234"/>
      <c r="E32" s="234"/>
      <c r="F32" s="234"/>
      <c r="G32" s="234"/>
      <c r="H32" s="234"/>
      <c r="I32" s="234"/>
      <c r="J32" s="234"/>
      <c r="K32" s="234"/>
      <c r="L32" s="234"/>
      <c r="M32" s="234"/>
      <c r="N32" s="234"/>
      <c r="O32" s="234"/>
      <c r="P32" s="234"/>
      <c r="Q32" s="234"/>
      <c r="R32" s="234"/>
      <c r="S32" s="315"/>
      <c r="T32" s="61"/>
      <c r="U32" s="59"/>
      <c r="V32" s="59"/>
      <c r="W32" s="59"/>
      <c r="X32" s="59"/>
      <c r="Y32" s="59"/>
      <c r="Z32" s="58"/>
      <c r="AA32" s="61"/>
      <c r="AB32" s="59"/>
      <c r="AC32" s="59"/>
      <c r="AD32" s="59"/>
      <c r="AE32" s="59"/>
      <c r="AF32" s="59"/>
      <c r="AG32" s="58"/>
      <c r="AH32" s="61"/>
      <c r="AI32" s="59"/>
      <c r="AJ32" s="59"/>
      <c r="AK32" s="59"/>
      <c r="AL32" s="59"/>
      <c r="AM32" s="59"/>
      <c r="AN32" s="58"/>
      <c r="AO32" s="60"/>
      <c r="AP32" s="59"/>
      <c r="AQ32" s="59"/>
      <c r="AR32" s="59"/>
      <c r="AS32" s="59"/>
      <c r="AT32" s="59"/>
      <c r="AU32" s="58"/>
      <c r="AV32" s="338">
        <f t="shared" si="3"/>
        <v>0</v>
      </c>
      <c r="AW32" s="338"/>
      <c r="AX32" s="339"/>
      <c r="AY32" s="340">
        <f t="shared" si="4"/>
        <v>0</v>
      </c>
      <c r="AZ32" s="341"/>
      <c r="BA32" s="342"/>
      <c r="BB32" s="340" t="e">
        <f>ROUNDDOWN(AY32/AV23,1)</f>
        <v>#DIV/0!</v>
      </c>
      <c r="BC32" s="341"/>
      <c r="BD32" s="343"/>
    </row>
    <row r="33" spans="2:57" s="4" customFormat="1" ht="9.75" customHeight="1" x14ac:dyDescent="0.2">
      <c r="B33" s="5"/>
      <c r="C33" s="5"/>
      <c r="D33" s="5"/>
      <c r="E33" s="5"/>
      <c r="F33" s="5"/>
      <c r="G33" s="5"/>
      <c r="H33" s="5"/>
      <c r="I33" s="5"/>
      <c r="J33" s="5"/>
      <c r="K33" s="5"/>
      <c r="L33" s="5"/>
      <c r="M33" s="5"/>
      <c r="N33" s="5"/>
      <c r="O33" s="5"/>
      <c r="P33" s="5"/>
      <c r="Q33" s="5"/>
      <c r="R33" s="5"/>
      <c r="S33" s="5"/>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73"/>
      <c r="AW33" s="73"/>
      <c r="AX33" s="73"/>
      <c r="AY33" s="57"/>
      <c r="AZ33" s="57"/>
      <c r="BA33" s="57"/>
      <c r="BB33" s="57"/>
      <c r="BC33" s="57"/>
      <c r="BD33" s="57"/>
    </row>
    <row r="34" spans="2:57" ht="21" customHeight="1" x14ac:dyDescent="0.2">
      <c r="B34" s="145" t="s">
        <v>107</v>
      </c>
      <c r="C34" s="145"/>
      <c r="D34" s="145"/>
      <c r="E34" s="145"/>
      <c r="F34" s="145"/>
      <c r="G34" s="145"/>
      <c r="H34" s="145"/>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5"/>
      <c r="BC34" s="145"/>
      <c r="BD34" s="145"/>
      <c r="BE34" s="145"/>
    </row>
    <row r="35" spans="2:57" ht="32.25" customHeight="1" x14ac:dyDescent="0.2">
      <c r="B35" s="324" t="s">
        <v>77</v>
      </c>
      <c r="C35" s="324"/>
      <c r="D35" s="324"/>
      <c r="E35" s="324"/>
      <c r="F35" s="324"/>
      <c r="G35" s="324"/>
      <c r="H35" s="324"/>
      <c r="I35" s="324"/>
      <c r="J35" s="324"/>
      <c r="K35" s="324"/>
      <c r="L35" s="324"/>
      <c r="M35" s="324"/>
      <c r="N35" s="324"/>
      <c r="O35" s="324"/>
      <c r="P35" s="324"/>
      <c r="Q35" s="324"/>
      <c r="R35" s="324"/>
      <c r="S35" s="324"/>
      <c r="T35" s="324"/>
      <c r="U35" s="324"/>
      <c r="V35" s="324"/>
      <c r="W35" s="324"/>
      <c r="X35" s="324"/>
      <c r="Y35" s="324"/>
      <c r="Z35" s="324"/>
      <c r="AA35" s="324"/>
      <c r="AB35" s="324"/>
      <c r="AC35" s="324"/>
      <c r="AD35" s="324"/>
      <c r="AE35" s="324"/>
      <c r="AF35" s="324"/>
      <c r="AG35" s="324"/>
      <c r="AH35" s="324"/>
      <c r="AI35" s="324"/>
      <c r="AJ35" s="324"/>
      <c r="AK35" s="324"/>
      <c r="AL35" s="324"/>
      <c r="AM35" s="324"/>
      <c r="AN35" s="324"/>
      <c r="AO35" s="324"/>
      <c r="AP35" s="324"/>
      <c r="AQ35" s="324"/>
      <c r="AR35" s="324"/>
      <c r="AS35" s="324"/>
      <c r="AT35" s="324"/>
      <c r="AU35" s="324"/>
      <c r="AV35" s="324"/>
      <c r="AW35" s="324"/>
      <c r="AX35" s="324"/>
      <c r="AY35" s="324"/>
      <c r="AZ35" s="324"/>
      <c r="BA35" s="324"/>
      <c r="BB35" s="324"/>
      <c r="BC35" s="324"/>
      <c r="BD35" s="324"/>
      <c r="BE35" s="324"/>
    </row>
    <row r="36" spans="2:57" ht="26.25" customHeight="1" x14ac:dyDescent="0.2">
      <c r="B36" s="261" t="s">
        <v>2</v>
      </c>
      <c r="C36" s="261"/>
      <c r="D36" s="261"/>
      <c r="E36" s="261"/>
      <c r="F36" s="261"/>
      <c r="G36" s="261"/>
      <c r="H36" s="261"/>
      <c r="I36" s="261"/>
      <c r="J36" s="261"/>
      <c r="K36" s="261"/>
      <c r="L36" s="261"/>
      <c r="M36" s="261"/>
      <c r="N36" s="261"/>
      <c r="O36" s="261"/>
      <c r="P36" s="261"/>
      <c r="Q36" s="261"/>
      <c r="R36" s="261"/>
      <c r="S36" s="261"/>
      <c r="T36" s="261"/>
      <c r="U36" s="261"/>
      <c r="V36" s="261"/>
      <c r="W36" s="261"/>
      <c r="X36" s="261"/>
      <c r="Y36" s="261"/>
      <c r="Z36" s="261"/>
      <c r="AA36" s="261"/>
      <c r="AB36" s="261"/>
      <c r="AC36" s="261"/>
      <c r="AD36" s="261"/>
      <c r="AE36" s="261"/>
      <c r="AF36" s="261"/>
      <c r="AG36" s="261"/>
      <c r="AH36" s="261"/>
      <c r="AI36" s="261"/>
      <c r="AJ36" s="261"/>
      <c r="AK36" s="261"/>
      <c r="AL36" s="261"/>
      <c r="AM36" s="261"/>
      <c r="AN36" s="261"/>
      <c r="AO36" s="261"/>
      <c r="AP36" s="261"/>
      <c r="AQ36" s="261"/>
      <c r="AR36" s="261"/>
      <c r="AS36" s="261"/>
      <c r="AT36" s="261"/>
      <c r="AU36" s="261"/>
      <c r="AV36" s="261"/>
      <c r="AW36" s="261"/>
      <c r="AX36" s="261"/>
      <c r="AY36" s="261"/>
      <c r="AZ36" s="261"/>
      <c r="BA36" s="261"/>
      <c r="BB36" s="261"/>
      <c r="BC36" s="261"/>
      <c r="BD36" s="261"/>
      <c r="BE36" s="261"/>
    </row>
    <row r="37" spans="2:57" ht="26.25" customHeight="1" x14ac:dyDescent="0.2">
      <c r="B37" s="147" t="s">
        <v>76</v>
      </c>
      <c r="C37" s="145"/>
      <c r="D37" s="145"/>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45"/>
      <c r="AK37" s="145"/>
      <c r="AL37" s="145"/>
      <c r="AM37" s="145"/>
      <c r="AN37" s="145"/>
      <c r="AO37" s="145"/>
      <c r="AP37" s="145"/>
      <c r="AQ37" s="145"/>
      <c r="AR37" s="145"/>
      <c r="AS37" s="145"/>
      <c r="AT37" s="145"/>
      <c r="AU37" s="145"/>
      <c r="AV37" s="145"/>
      <c r="AW37" s="145"/>
      <c r="AX37" s="145"/>
      <c r="AY37" s="145"/>
      <c r="AZ37" s="145"/>
      <c r="BA37" s="145"/>
      <c r="BB37" s="145"/>
      <c r="BC37" s="145"/>
      <c r="BD37" s="145"/>
      <c r="BE37" s="145"/>
    </row>
    <row r="38" spans="2:57" ht="21" customHeight="1" x14ac:dyDescent="0.2">
      <c r="B38" s="145" t="s">
        <v>1</v>
      </c>
      <c r="C38" s="145"/>
      <c r="D38" s="145"/>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c r="AG38" s="145"/>
      <c r="AH38" s="145"/>
      <c r="AI38" s="145"/>
      <c r="AJ38" s="145"/>
      <c r="AK38" s="145"/>
      <c r="AL38" s="145"/>
      <c r="AM38" s="145"/>
      <c r="AN38" s="145"/>
      <c r="AO38" s="145"/>
      <c r="AP38" s="145"/>
      <c r="AQ38" s="145"/>
      <c r="AR38" s="145"/>
      <c r="AS38" s="145"/>
      <c r="AT38" s="145"/>
      <c r="AU38" s="145"/>
      <c r="AV38" s="145"/>
      <c r="AW38" s="145"/>
      <c r="AX38" s="145"/>
      <c r="AY38" s="145"/>
      <c r="AZ38" s="145"/>
      <c r="BA38" s="145"/>
      <c r="BB38" s="145"/>
      <c r="BC38" s="145"/>
      <c r="BD38" s="145"/>
      <c r="BE38" s="145"/>
    </row>
    <row r="39" spans="2:57" ht="26.25" customHeight="1" x14ac:dyDescent="0.2">
      <c r="B39" s="144" t="s">
        <v>0</v>
      </c>
      <c r="C39" s="144"/>
      <c r="D39" s="144"/>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4"/>
      <c r="AM39" s="144"/>
      <c r="AN39" s="144"/>
      <c r="AO39" s="144"/>
      <c r="AP39" s="144"/>
      <c r="AQ39" s="144"/>
      <c r="AR39" s="144"/>
      <c r="AS39" s="144"/>
      <c r="AT39" s="144"/>
      <c r="AU39" s="144"/>
      <c r="AV39" s="144"/>
      <c r="AW39" s="144"/>
      <c r="AX39" s="144"/>
      <c r="AY39" s="144"/>
      <c r="AZ39" s="144"/>
      <c r="BA39" s="144"/>
      <c r="BB39" s="144"/>
      <c r="BC39" s="144"/>
      <c r="BD39" s="144"/>
      <c r="BE39" s="144"/>
    </row>
    <row r="40" spans="2:57" ht="32.25" customHeight="1" x14ac:dyDescent="0.2">
      <c r="B40" s="144" t="s">
        <v>106</v>
      </c>
      <c r="C40" s="144"/>
      <c r="D40" s="144"/>
      <c r="E40" s="144"/>
      <c r="F40" s="144"/>
      <c r="G40" s="144"/>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44"/>
      <c r="AM40" s="144"/>
      <c r="AN40" s="144"/>
      <c r="AO40" s="144"/>
      <c r="AP40" s="144"/>
      <c r="AQ40" s="144"/>
      <c r="AR40" s="144"/>
      <c r="AS40" s="144"/>
      <c r="AT40" s="144"/>
      <c r="AU40" s="144"/>
      <c r="AV40" s="144"/>
      <c r="AW40" s="144"/>
      <c r="AX40" s="144"/>
      <c r="AY40" s="144"/>
      <c r="AZ40" s="144"/>
      <c r="BA40" s="144"/>
      <c r="BB40" s="144"/>
      <c r="BC40" s="144"/>
      <c r="BD40" s="144"/>
      <c r="BE40" s="144"/>
    </row>
    <row r="41" spans="2:57" ht="21" customHeight="1" x14ac:dyDescent="0.2">
      <c r="B41" s="322" t="s">
        <v>121</v>
      </c>
      <c r="C41" s="322"/>
      <c r="D41" s="322"/>
      <c r="E41" s="322"/>
      <c r="F41" s="322"/>
      <c r="G41" s="322"/>
      <c r="H41" s="322"/>
      <c r="I41" s="322"/>
      <c r="J41" s="322"/>
      <c r="K41" s="322"/>
      <c r="L41" s="322"/>
      <c r="M41" s="322"/>
      <c r="N41" s="322"/>
      <c r="O41" s="322"/>
      <c r="P41" s="322"/>
      <c r="Q41" s="322"/>
      <c r="R41" s="322"/>
      <c r="S41" s="322"/>
      <c r="T41" s="322"/>
      <c r="U41" s="322"/>
      <c r="V41" s="322"/>
      <c r="W41" s="322"/>
      <c r="X41" s="322"/>
      <c r="Y41" s="322"/>
      <c r="Z41" s="322"/>
      <c r="AA41" s="322"/>
      <c r="AB41" s="322"/>
      <c r="AC41" s="322"/>
      <c r="AD41" s="322"/>
      <c r="AE41" s="322"/>
      <c r="AF41" s="322"/>
      <c r="AG41" s="322"/>
      <c r="AH41" s="322"/>
      <c r="AI41" s="322"/>
      <c r="AJ41" s="322"/>
      <c r="AK41" s="322"/>
      <c r="AL41" s="322"/>
      <c r="AM41" s="322"/>
      <c r="AN41" s="322"/>
      <c r="AO41" s="322"/>
      <c r="AP41" s="322"/>
      <c r="AQ41" s="322"/>
      <c r="AR41" s="322"/>
      <c r="AS41" s="322"/>
      <c r="AT41" s="322"/>
      <c r="AU41" s="322"/>
      <c r="AV41" s="322"/>
      <c r="AW41" s="322"/>
      <c r="AX41" s="322"/>
    </row>
    <row r="42" spans="2:57" ht="21" customHeight="1" x14ac:dyDescent="0.2">
      <c r="B42" s="243" t="s">
        <v>120</v>
      </c>
      <c r="C42" s="243"/>
      <c r="D42" s="243"/>
      <c r="E42" s="243"/>
      <c r="F42" s="243"/>
      <c r="G42" s="243"/>
      <c r="H42" s="243"/>
      <c r="I42" s="243"/>
      <c r="J42" s="243"/>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243"/>
      <c r="AP42" s="243"/>
      <c r="AQ42" s="243"/>
      <c r="AR42" s="243"/>
      <c r="AS42" s="243"/>
      <c r="AT42" s="243"/>
      <c r="AU42" s="243"/>
      <c r="AV42" s="243"/>
      <c r="AW42" s="243"/>
      <c r="AX42" s="243"/>
      <c r="AY42" s="243"/>
      <c r="AZ42" s="243"/>
      <c r="BA42" s="243"/>
      <c r="BB42" s="243"/>
      <c r="BC42" s="243"/>
      <c r="BD42" s="243"/>
    </row>
    <row r="43" spans="2:57" ht="11.25" customHeight="1" thickBot="1" x14ac:dyDescent="0.25">
      <c r="B43" s="1"/>
      <c r="C43" s="1"/>
      <c r="D43" s="1"/>
      <c r="E43" s="1"/>
    </row>
    <row r="44" spans="2:57" s="4" customFormat="1" ht="21" customHeight="1" thickBot="1" x14ac:dyDescent="0.25">
      <c r="B44" s="244" t="s">
        <v>57</v>
      </c>
      <c r="C44" s="245"/>
      <c r="D44" s="245"/>
      <c r="E44" s="245"/>
      <c r="F44" s="245"/>
      <c r="G44" s="245"/>
      <c r="H44" s="245"/>
      <c r="I44" s="245"/>
      <c r="J44" s="245"/>
      <c r="K44" s="245"/>
      <c r="L44" s="245"/>
      <c r="M44" s="245"/>
      <c r="N44" s="245"/>
      <c r="O44" s="245"/>
      <c r="P44" s="245"/>
      <c r="Q44" s="245"/>
      <c r="R44" s="245"/>
      <c r="S44" s="245"/>
      <c r="T44" s="245" t="s">
        <v>119</v>
      </c>
      <c r="U44" s="245"/>
      <c r="V44" s="245"/>
      <c r="W44" s="245"/>
      <c r="X44" s="245"/>
      <c r="Y44" s="245"/>
      <c r="Z44" s="245"/>
      <c r="AA44" s="245"/>
      <c r="AB44" s="245"/>
      <c r="AC44" s="245"/>
      <c r="AD44" s="245"/>
      <c r="AE44" s="245"/>
      <c r="AF44" s="226"/>
      <c r="AG44" s="246" t="s">
        <v>55</v>
      </c>
      <c r="AH44" s="247"/>
      <c r="AI44" s="247"/>
      <c r="AJ44" s="247"/>
      <c r="AK44" s="247"/>
      <c r="AL44" s="247"/>
      <c r="AM44" s="247"/>
      <c r="AN44" s="247"/>
      <c r="AO44" s="245" t="s">
        <v>118</v>
      </c>
      <c r="AP44" s="245"/>
      <c r="AQ44" s="245"/>
      <c r="AR44" s="245"/>
      <c r="AS44" s="245"/>
      <c r="AT44" s="245"/>
      <c r="AU44" s="245"/>
      <c r="AV44" s="245"/>
      <c r="AW44" s="245"/>
      <c r="AX44" s="245"/>
      <c r="AY44" s="245"/>
      <c r="AZ44" s="245"/>
      <c r="BA44" s="245"/>
      <c r="BB44" s="245"/>
      <c r="BC44" s="245"/>
      <c r="BD44" s="248"/>
    </row>
    <row r="45" spans="2:57" s="4" customFormat="1" ht="21" customHeight="1" thickBot="1" x14ac:dyDescent="0.25">
      <c r="B45" s="246" t="s">
        <v>101</v>
      </c>
      <c r="C45" s="247"/>
      <c r="D45" s="247"/>
      <c r="E45" s="247"/>
      <c r="F45" s="247"/>
      <c r="G45" s="247"/>
      <c r="H45" s="247"/>
      <c r="I45" s="252">
        <v>6</v>
      </c>
      <c r="J45" s="164"/>
      <c r="K45" s="164"/>
      <c r="L45" s="164"/>
      <c r="M45" s="164"/>
      <c r="N45" s="164"/>
      <c r="O45" s="164"/>
      <c r="P45" s="164"/>
      <c r="Q45" s="164"/>
      <c r="R45" s="164"/>
      <c r="S45" s="164"/>
      <c r="T45" s="318" t="s">
        <v>105</v>
      </c>
      <c r="U45" s="253"/>
      <c r="V45" s="253"/>
      <c r="W45" s="253"/>
      <c r="X45" s="253"/>
      <c r="Y45" s="253"/>
      <c r="Z45" s="253"/>
      <c r="AA45" s="319"/>
      <c r="AB45" s="252">
        <v>5.5</v>
      </c>
      <c r="AC45" s="164"/>
      <c r="AD45" s="164"/>
      <c r="AE45" s="164"/>
      <c r="AF45" s="164"/>
      <c r="AG45" s="164"/>
      <c r="AH45" s="164"/>
      <c r="AI45" s="164"/>
      <c r="AJ45" s="164"/>
      <c r="AK45" s="164"/>
      <c r="AL45" s="163" t="s">
        <v>50</v>
      </c>
      <c r="AM45" s="164"/>
      <c r="AN45" s="164"/>
      <c r="AO45" s="164"/>
      <c r="AP45" s="164"/>
      <c r="AQ45" s="164"/>
      <c r="AR45" s="164"/>
      <c r="AS45" s="164"/>
      <c r="AT45" s="257"/>
      <c r="AU45" s="252">
        <v>2.2999999999999998</v>
      </c>
      <c r="AV45" s="164"/>
      <c r="AW45" s="164"/>
      <c r="AX45" s="164"/>
      <c r="AY45" s="164"/>
      <c r="AZ45" s="164"/>
      <c r="BA45" s="164"/>
      <c r="BB45" s="164"/>
      <c r="BC45" s="164"/>
      <c r="BD45" s="167"/>
    </row>
    <row r="46" spans="2:57" s="4" customFormat="1" ht="21" customHeight="1" thickBot="1" x14ac:dyDescent="0.25">
      <c r="B46" s="317" t="s">
        <v>99</v>
      </c>
      <c r="C46" s="238"/>
      <c r="D46" s="238"/>
      <c r="E46" s="238"/>
      <c r="F46" s="238"/>
      <c r="G46" s="238"/>
      <c r="H46" s="238"/>
      <c r="I46" s="238"/>
      <c r="J46" s="238"/>
      <c r="K46" s="238"/>
      <c r="L46" s="238"/>
      <c r="M46" s="238"/>
      <c r="N46" s="238"/>
      <c r="O46" s="238"/>
      <c r="P46" s="238"/>
      <c r="Q46" s="238"/>
      <c r="R46" s="238"/>
      <c r="S46" s="238"/>
      <c r="T46" s="238" t="s">
        <v>117</v>
      </c>
      <c r="U46" s="238"/>
      <c r="V46" s="238"/>
      <c r="W46" s="238"/>
      <c r="X46" s="238"/>
      <c r="Y46" s="238"/>
      <c r="Z46" s="238"/>
      <c r="AA46" s="238"/>
      <c r="AB46" s="238"/>
      <c r="AC46" s="238"/>
      <c r="AD46" s="238"/>
      <c r="AE46" s="238"/>
      <c r="AF46" s="239"/>
      <c r="AG46" s="246" t="s">
        <v>97</v>
      </c>
      <c r="AH46" s="247"/>
      <c r="AI46" s="247"/>
      <c r="AJ46" s="247"/>
      <c r="AK46" s="247"/>
      <c r="AL46" s="247"/>
      <c r="AM46" s="247"/>
      <c r="AN46" s="247"/>
      <c r="AO46" s="238"/>
      <c r="AP46" s="238"/>
      <c r="AQ46" s="238"/>
      <c r="AR46" s="238"/>
      <c r="AS46" s="238"/>
      <c r="AT46" s="238"/>
      <c r="AU46" s="238"/>
      <c r="AV46" s="238"/>
      <c r="AW46" s="238"/>
      <c r="AX46" s="238"/>
      <c r="AY46" s="238"/>
      <c r="AZ46" s="238"/>
      <c r="BA46" s="238"/>
      <c r="BB46" s="238"/>
      <c r="BC46" s="238"/>
      <c r="BD46" s="316"/>
    </row>
    <row r="47" spans="2:57" s="4" customFormat="1" ht="21" customHeight="1" thickBot="1" x14ac:dyDescent="0.25">
      <c r="B47" s="223" t="s">
        <v>49</v>
      </c>
      <c r="C47" s="220"/>
      <c r="D47" s="220"/>
      <c r="E47" s="220"/>
      <c r="F47" s="220"/>
      <c r="G47" s="220"/>
      <c r="H47" s="224" t="s">
        <v>48</v>
      </c>
      <c r="I47" s="224"/>
      <c r="J47" s="224"/>
      <c r="K47" s="224"/>
      <c r="L47" s="224"/>
      <c r="M47" s="226" t="s">
        <v>47</v>
      </c>
      <c r="N47" s="227"/>
      <c r="O47" s="227"/>
      <c r="P47" s="227"/>
      <c r="Q47" s="227"/>
      <c r="R47" s="35"/>
      <c r="S47" s="34"/>
      <c r="T47" s="223" t="s">
        <v>46</v>
      </c>
      <c r="U47" s="220"/>
      <c r="V47" s="220"/>
      <c r="W47" s="220"/>
      <c r="X47" s="220"/>
      <c r="Y47" s="220"/>
      <c r="Z47" s="228"/>
      <c r="AA47" s="223" t="s">
        <v>45</v>
      </c>
      <c r="AB47" s="220"/>
      <c r="AC47" s="220"/>
      <c r="AD47" s="220"/>
      <c r="AE47" s="220"/>
      <c r="AF47" s="220"/>
      <c r="AG47" s="228"/>
      <c r="AH47" s="223" t="s">
        <v>44</v>
      </c>
      <c r="AI47" s="220"/>
      <c r="AJ47" s="220"/>
      <c r="AK47" s="220"/>
      <c r="AL47" s="220"/>
      <c r="AM47" s="220"/>
      <c r="AN47" s="228"/>
      <c r="AO47" s="212" t="s">
        <v>43</v>
      </c>
      <c r="AP47" s="220"/>
      <c r="AQ47" s="220"/>
      <c r="AR47" s="220"/>
      <c r="AS47" s="220"/>
      <c r="AT47" s="220"/>
      <c r="AU47" s="228"/>
      <c r="AV47" s="229" t="s">
        <v>42</v>
      </c>
      <c r="AW47" s="224"/>
      <c r="AX47" s="224"/>
      <c r="AY47" s="224" t="s">
        <v>41</v>
      </c>
      <c r="AZ47" s="224"/>
      <c r="BA47" s="224"/>
      <c r="BB47" s="224" t="s">
        <v>40</v>
      </c>
      <c r="BC47" s="224"/>
      <c r="BD47" s="231"/>
    </row>
    <row r="48" spans="2:57" s="4" customFormat="1" ht="21" customHeight="1" x14ac:dyDescent="0.2">
      <c r="B48" s="190"/>
      <c r="C48" s="149"/>
      <c r="D48" s="149"/>
      <c r="E48" s="149"/>
      <c r="F48" s="149"/>
      <c r="G48" s="149"/>
      <c r="H48" s="225"/>
      <c r="I48" s="225"/>
      <c r="J48" s="225"/>
      <c r="K48" s="225"/>
      <c r="L48" s="225"/>
      <c r="M48" s="174"/>
      <c r="N48" s="175"/>
      <c r="O48" s="175"/>
      <c r="P48" s="175"/>
      <c r="Q48" s="175"/>
      <c r="R48" s="223" t="s">
        <v>39</v>
      </c>
      <c r="S48" s="220"/>
      <c r="T48" s="29">
        <v>1</v>
      </c>
      <c r="U48" s="28">
        <v>2</v>
      </c>
      <c r="V48" s="28">
        <v>3</v>
      </c>
      <c r="W48" s="28">
        <v>4</v>
      </c>
      <c r="X48" s="28">
        <v>5</v>
      </c>
      <c r="Y48" s="28">
        <v>6</v>
      </c>
      <c r="Z48" s="32">
        <v>7</v>
      </c>
      <c r="AA48" s="30">
        <v>8</v>
      </c>
      <c r="AB48" s="28">
        <v>9</v>
      </c>
      <c r="AC48" s="28">
        <v>10</v>
      </c>
      <c r="AD48" s="28">
        <v>11</v>
      </c>
      <c r="AE48" s="28">
        <v>12</v>
      </c>
      <c r="AF48" s="28">
        <v>13</v>
      </c>
      <c r="AG48" s="32">
        <v>14</v>
      </c>
      <c r="AH48" s="30">
        <v>15</v>
      </c>
      <c r="AI48" s="28">
        <v>16</v>
      </c>
      <c r="AJ48" s="28">
        <v>17</v>
      </c>
      <c r="AK48" s="28">
        <v>18</v>
      </c>
      <c r="AL48" s="28">
        <v>19</v>
      </c>
      <c r="AM48" s="28">
        <v>20</v>
      </c>
      <c r="AN48" s="32">
        <v>21</v>
      </c>
      <c r="AO48" s="29">
        <v>22</v>
      </c>
      <c r="AP48" s="28">
        <v>23</v>
      </c>
      <c r="AQ48" s="28">
        <v>24</v>
      </c>
      <c r="AR48" s="28">
        <v>25</v>
      </c>
      <c r="AS48" s="28">
        <v>26</v>
      </c>
      <c r="AT48" s="28">
        <v>27</v>
      </c>
      <c r="AU48" s="32">
        <v>28</v>
      </c>
      <c r="AV48" s="230"/>
      <c r="AW48" s="225"/>
      <c r="AX48" s="225"/>
      <c r="AY48" s="225"/>
      <c r="AZ48" s="225"/>
      <c r="BA48" s="225"/>
      <c r="BB48" s="225"/>
      <c r="BC48" s="225"/>
      <c r="BD48" s="232"/>
    </row>
    <row r="49" spans="2:56" s="4" customFormat="1" ht="21" customHeight="1" thickBot="1" x14ac:dyDescent="0.25">
      <c r="B49" s="190"/>
      <c r="C49" s="149"/>
      <c r="D49" s="149"/>
      <c r="E49" s="149"/>
      <c r="F49" s="149"/>
      <c r="G49" s="149"/>
      <c r="H49" s="225"/>
      <c r="I49" s="225"/>
      <c r="J49" s="225"/>
      <c r="K49" s="225"/>
      <c r="L49" s="225"/>
      <c r="M49" s="177"/>
      <c r="N49" s="178"/>
      <c r="O49" s="178"/>
      <c r="P49" s="178"/>
      <c r="Q49" s="178"/>
      <c r="R49" s="233" t="s">
        <v>38</v>
      </c>
      <c r="S49" s="234"/>
      <c r="T49" s="29" t="s">
        <v>37</v>
      </c>
      <c r="U49" s="28" t="s">
        <v>36</v>
      </c>
      <c r="V49" s="29" t="s">
        <v>35</v>
      </c>
      <c r="W49" s="28" t="s">
        <v>34</v>
      </c>
      <c r="X49" s="29" t="s">
        <v>33</v>
      </c>
      <c r="Y49" s="28" t="s">
        <v>32</v>
      </c>
      <c r="Z49" s="31" t="s">
        <v>31</v>
      </c>
      <c r="AA49" s="30" t="s">
        <v>37</v>
      </c>
      <c r="AB49" s="28" t="s">
        <v>36</v>
      </c>
      <c r="AC49" s="29" t="s">
        <v>35</v>
      </c>
      <c r="AD49" s="28" t="s">
        <v>34</v>
      </c>
      <c r="AE49" s="29" t="s">
        <v>33</v>
      </c>
      <c r="AF49" s="28" t="s">
        <v>32</v>
      </c>
      <c r="AG49" s="27" t="s">
        <v>31</v>
      </c>
      <c r="AH49" s="30" t="s">
        <v>37</v>
      </c>
      <c r="AI49" s="28" t="s">
        <v>36</v>
      </c>
      <c r="AJ49" s="29" t="s">
        <v>35</v>
      </c>
      <c r="AK49" s="28" t="s">
        <v>34</v>
      </c>
      <c r="AL49" s="29" t="s">
        <v>33</v>
      </c>
      <c r="AM49" s="28" t="s">
        <v>32</v>
      </c>
      <c r="AN49" s="27" t="s">
        <v>31</v>
      </c>
      <c r="AO49" s="30" t="s">
        <v>37</v>
      </c>
      <c r="AP49" s="28" t="s">
        <v>36</v>
      </c>
      <c r="AQ49" s="29" t="s">
        <v>35</v>
      </c>
      <c r="AR49" s="28" t="s">
        <v>34</v>
      </c>
      <c r="AS49" s="29" t="s">
        <v>33</v>
      </c>
      <c r="AT49" s="28" t="s">
        <v>32</v>
      </c>
      <c r="AU49" s="27" t="s">
        <v>31</v>
      </c>
      <c r="AV49" s="230"/>
      <c r="AW49" s="225"/>
      <c r="AX49" s="225"/>
      <c r="AY49" s="225"/>
      <c r="AZ49" s="225"/>
      <c r="BA49" s="225"/>
      <c r="BB49" s="225"/>
      <c r="BC49" s="225"/>
      <c r="BD49" s="232"/>
    </row>
    <row r="50" spans="2:56" s="4" customFormat="1" ht="21" customHeight="1" x14ac:dyDescent="0.2">
      <c r="B50" s="301" t="s">
        <v>30</v>
      </c>
      <c r="C50" s="168"/>
      <c r="D50" s="168"/>
      <c r="E50" s="168"/>
      <c r="F50" s="168"/>
      <c r="G50" s="183"/>
      <c r="H50" s="191" t="s">
        <v>24</v>
      </c>
      <c r="I50" s="191"/>
      <c r="J50" s="191"/>
      <c r="K50" s="191"/>
      <c r="L50" s="191"/>
      <c r="M50" s="149" t="s">
        <v>116</v>
      </c>
      <c r="N50" s="149"/>
      <c r="O50" s="149"/>
      <c r="P50" s="149"/>
      <c r="Q50" s="149"/>
      <c r="R50" s="193"/>
      <c r="S50" s="286"/>
      <c r="T50" s="30">
        <v>8</v>
      </c>
      <c r="U50" s="55">
        <v>8</v>
      </c>
      <c r="V50" s="55">
        <v>8</v>
      </c>
      <c r="W50" s="55">
        <v>8</v>
      </c>
      <c r="X50" s="55">
        <v>8</v>
      </c>
      <c r="Y50" s="28"/>
      <c r="Z50" s="32"/>
      <c r="AA50" s="30">
        <v>8</v>
      </c>
      <c r="AB50" s="55">
        <v>8</v>
      </c>
      <c r="AC50" s="55">
        <v>8</v>
      </c>
      <c r="AD50" s="55">
        <v>8</v>
      </c>
      <c r="AE50" s="55">
        <v>8</v>
      </c>
      <c r="AF50" s="28"/>
      <c r="AG50" s="32"/>
      <c r="AH50" s="30">
        <v>8</v>
      </c>
      <c r="AI50" s="55">
        <v>8</v>
      </c>
      <c r="AJ50" s="55">
        <v>8</v>
      </c>
      <c r="AK50" s="55">
        <v>8</v>
      </c>
      <c r="AL50" s="55">
        <v>8</v>
      </c>
      <c r="AM50" s="28"/>
      <c r="AN50" s="32"/>
      <c r="AO50" s="30">
        <v>8</v>
      </c>
      <c r="AP50" s="55">
        <v>8</v>
      </c>
      <c r="AQ50" s="55">
        <v>8</v>
      </c>
      <c r="AR50" s="55">
        <v>8</v>
      </c>
      <c r="AS50" s="55">
        <v>8</v>
      </c>
      <c r="AT50" s="28"/>
      <c r="AU50" s="32"/>
      <c r="AV50" s="325">
        <f>SUM(T50:AU50)</f>
        <v>160</v>
      </c>
      <c r="AW50" s="325"/>
      <c r="AX50" s="326"/>
      <c r="AY50" s="282">
        <f>ROUNDDOWN(AV50/4,1)</f>
        <v>40</v>
      </c>
      <c r="AZ50" s="283"/>
      <c r="BA50" s="284"/>
      <c r="BB50" s="282">
        <f>ROUNDDOWN(AY50/AV63,1)</f>
        <v>0.2</v>
      </c>
      <c r="BC50" s="283"/>
      <c r="BD50" s="335"/>
    </row>
    <row r="51" spans="2:56" s="4" customFormat="1" ht="21" customHeight="1" x14ac:dyDescent="0.2">
      <c r="B51" s="216" t="s">
        <v>94</v>
      </c>
      <c r="C51" s="217"/>
      <c r="D51" s="217"/>
      <c r="E51" s="217"/>
      <c r="F51" s="217"/>
      <c r="G51" s="218"/>
      <c r="H51" s="191" t="s">
        <v>24</v>
      </c>
      <c r="I51" s="191"/>
      <c r="J51" s="191"/>
      <c r="K51" s="191"/>
      <c r="L51" s="191"/>
      <c r="M51" s="193" t="s">
        <v>116</v>
      </c>
      <c r="N51" s="193"/>
      <c r="O51" s="193"/>
      <c r="P51" s="193"/>
      <c r="Q51" s="193"/>
      <c r="R51" s="193"/>
      <c r="S51" s="177"/>
      <c r="T51" s="54">
        <v>8</v>
      </c>
      <c r="U51" s="53">
        <v>8</v>
      </c>
      <c r="V51" s="53">
        <v>8</v>
      </c>
      <c r="W51" s="53">
        <v>8</v>
      </c>
      <c r="X51" s="53">
        <v>8</v>
      </c>
      <c r="Y51" s="52"/>
      <c r="Z51" s="51"/>
      <c r="AA51" s="54">
        <v>8</v>
      </c>
      <c r="AB51" s="53">
        <v>8</v>
      </c>
      <c r="AC51" s="53">
        <v>8</v>
      </c>
      <c r="AD51" s="53">
        <v>8</v>
      </c>
      <c r="AE51" s="53">
        <v>8</v>
      </c>
      <c r="AF51" s="52"/>
      <c r="AG51" s="51"/>
      <c r="AH51" s="54">
        <v>8</v>
      </c>
      <c r="AI51" s="53">
        <v>8</v>
      </c>
      <c r="AJ51" s="53">
        <v>8</v>
      </c>
      <c r="AK51" s="53">
        <v>8</v>
      </c>
      <c r="AL51" s="53">
        <v>8</v>
      </c>
      <c r="AM51" s="52"/>
      <c r="AN51" s="51"/>
      <c r="AO51" s="54">
        <v>8</v>
      </c>
      <c r="AP51" s="53">
        <v>8</v>
      </c>
      <c r="AQ51" s="53">
        <v>8</v>
      </c>
      <c r="AR51" s="53">
        <v>8</v>
      </c>
      <c r="AS51" s="53">
        <v>8</v>
      </c>
      <c r="AT51" s="52"/>
      <c r="AU51" s="51"/>
      <c r="AV51" s="325">
        <f>SUM(T51:AU51)</f>
        <v>160</v>
      </c>
      <c r="AW51" s="325"/>
      <c r="AX51" s="326"/>
      <c r="AY51" s="327">
        <f>ROUNDDOWN(AV51/4,1)</f>
        <v>40</v>
      </c>
      <c r="AZ51" s="328"/>
      <c r="BA51" s="329"/>
      <c r="BB51" s="327">
        <f>ROUNDDOWN(AY51/AV63,1)</f>
        <v>0.2</v>
      </c>
      <c r="BC51" s="328"/>
      <c r="BD51" s="330"/>
    </row>
    <row r="52" spans="2:56" s="4" customFormat="1" ht="21" customHeight="1" thickBot="1" x14ac:dyDescent="0.25">
      <c r="B52" s="313" t="s">
        <v>94</v>
      </c>
      <c r="C52" s="222"/>
      <c r="D52" s="222"/>
      <c r="E52" s="222"/>
      <c r="F52" s="222"/>
      <c r="G52" s="314"/>
      <c r="H52" s="292"/>
      <c r="I52" s="292"/>
      <c r="J52" s="292"/>
      <c r="K52" s="292"/>
      <c r="L52" s="292"/>
      <c r="M52" s="234"/>
      <c r="N52" s="234"/>
      <c r="O52" s="234"/>
      <c r="P52" s="234"/>
      <c r="Q52" s="234"/>
      <c r="R52" s="234"/>
      <c r="S52" s="315"/>
      <c r="T52" s="25"/>
      <c r="U52" s="23"/>
      <c r="V52" s="23"/>
      <c r="W52" s="23"/>
      <c r="X52" s="23"/>
      <c r="Y52" s="23"/>
      <c r="Z52" s="22"/>
      <c r="AA52" s="25"/>
      <c r="AB52" s="23"/>
      <c r="AC52" s="23"/>
      <c r="AD52" s="23"/>
      <c r="AE52" s="23"/>
      <c r="AF52" s="23"/>
      <c r="AG52" s="22"/>
      <c r="AH52" s="25"/>
      <c r="AI52" s="23"/>
      <c r="AJ52" s="23"/>
      <c r="AK52" s="23"/>
      <c r="AL52" s="23"/>
      <c r="AM52" s="23"/>
      <c r="AN52" s="22"/>
      <c r="AO52" s="47"/>
      <c r="AP52" s="23"/>
      <c r="AQ52" s="23"/>
      <c r="AR52" s="23"/>
      <c r="AS52" s="23"/>
      <c r="AT52" s="23"/>
      <c r="AU52" s="22"/>
      <c r="AV52" s="337">
        <f>SUM(T52:AU52)</f>
        <v>0</v>
      </c>
      <c r="AW52" s="338"/>
      <c r="AX52" s="339"/>
      <c r="AY52" s="340">
        <f>ROUNDDOWN(AV52/4,1)</f>
        <v>0</v>
      </c>
      <c r="AZ52" s="341"/>
      <c r="BA52" s="342"/>
      <c r="BB52" s="340">
        <f>ROUNDDOWN(AY52/AV63,1)</f>
        <v>0</v>
      </c>
      <c r="BC52" s="341"/>
      <c r="BD52" s="343"/>
    </row>
    <row r="53" spans="2:56" s="4" customFormat="1" ht="12" customHeight="1" thickBot="1" x14ac:dyDescent="0.25">
      <c r="B53" s="165"/>
      <c r="C53" s="165"/>
      <c r="D53" s="165"/>
      <c r="E53" s="165"/>
      <c r="F53" s="165"/>
      <c r="G53" s="165"/>
      <c r="H53" s="222"/>
      <c r="I53" s="222"/>
      <c r="J53" s="222"/>
      <c r="K53" s="222"/>
      <c r="L53" s="222"/>
      <c r="M53" s="165"/>
      <c r="N53" s="165"/>
      <c r="O53" s="165"/>
      <c r="P53" s="165"/>
      <c r="Q53" s="165"/>
      <c r="R53" s="165"/>
      <c r="S53" s="165"/>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72"/>
      <c r="AW53" s="72"/>
      <c r="AX53" s="72"/>
      <c r="AY53" s="71"/>
      <c r="AZ53" s="71"/>
      <c r="BA53" s="71"/>
      <c r="BB53" s="71"/>
      <c r="BC53" s="71"/>
      <c r="BD53" s="71"/>
    </row>
    <row r="54" spans="2:56" s="4" customFormat="1" ht="21" customHeight="1" x14ac:dyDescent="0.2">
      <c r="B54" s="312" t="s">
        <v>114</v>
      </c>
      <c r="C54" s="211"/>
      <c r="D54" s="211"/>
      <c r="E54" s="211"/>
      <c r="F54" s="211"/>
      <c r="G54" s="212"/>
      <c r="H54" s="309" t="s">
        <v>17</v>
      </c>
      <c r="I54" s="310"/>
      <c r="J54" s="310"/>
      <c r="K54" s="310"/>
      <c r="L54" s="311"/>
      <c r="M54" s="221" t="s">
        <v>115</v>
      </c>
      <c r="N54" s="211"/>
      <c r="O54" s="211"/>
      <c r="P54" s="211"/>
      <c r="Q54" s="211"/>
      <c r="R54" s="211"/>
      <c r="S54" s="321"/>
      <c r="T54" s="19">
        <v>6</v>
      </c>
      <c r="U54" s="18">
        <v>6</v>
      </c>
      <c r="V54" s="18">
        <v>6</v>
      </c>
      <c r="W54" s="18"/>
      <c r="X54" s="18">
        <v>6</v>
      </c>
      <c r="Y54" s="18"/>
      <c r="Z54" s="17"/>
      <c r="AA54" s="19">
        <v>6</v>
      </c>
      <c r="AB54" s="18">
        <v>6</v>
      </c>
      <c r="AC54" s="18">
        <v>6</v>
      </c>
      <c r="AD54" s="18"/>
      <c r="AE54" s="18">
        <v>6</v>
      </c>
      <c r="AF54" s="18"/>
      <c r="AG54" s="17"/>
      <c r="AH54" s="19">
        <v>6</v>
      </c>
      <c r="AI54" s="18">
        <v>6</v>
      </c>
      <c r="AJ54" s="18">
        <v>6</v>
      </c>
      <c r="AK54" s="18"/>
      <c r="AL54" s="18">
        <v>6</v>
      </c>
      <c r="AM54" s="18"/>
      <c r="AN54" s="17"/>
      <c r="AO54" s="19">
        <v>6</v>
      </c>
      <c r="AP54" s="18">
        <v>6</v>
      </c>
      <c r="AQ54" s="18">
        <v>6</v>
      </c>
      <c r="AR54" s="18"/>
      <c r="AS54" s="18">
        <v>6</v>
      </c>
      <c r="AT54" s="18"/>
      <c r="AU54" s="17"/>
      <c r="AV54" s="287">
        <f t="shared" ref="AV54:AV61" si="5">SUM(T54:AU54)</f>
        <v>96</v>
      </c>
      <c r="AW54" s="287"/>
      <c r="AX54" s="288"/>
      <c r="AY54" s="289">
        <f>ROUNDDOWN(AV54/4,1)</f>
        <v>24</v>
      </c>
      <c r="AZ54" s="290"/>
      <c r="BA54" s="291"/>
      <c r="BB54" s="289">
        <f>ROUNDDOWN(AY54/AV63,1)</f>
        <v>0.1</v>
      </c>
      <c r="BC54" s="290"/>
      <c r="BD54" s="336"/>
    </row>
    <row r="55" spans="2:56" s="4" customFormat="1" ht="21" customHeight="1" x14ac:dyDescent="0.2">
      <c r="B55" s="301" t="s">
        <v>114</v>
      </c>
      <c r="C55" s="168"/>
      <c r="D55" s="168"/>
      <c r="E55" s="168"/>
      <c r="F55" s="168"/>
      <c r="G55" s="183"/>
      <c r="H55" s="307" t="s">
        <v>17</v>
      </c>
      <c r="I55" s="217"/>
      <c r="J55" s="217"/>
      <c r="K55" s="217"/>
      <c r="L55" s="218"/>
      <c r="M55" s="150" t="s">
        <v>113</v>
      </c>
      <c r="N55" s="168"/>
      <c r="O55" s="168"/>
      <c r="P55" s="168"/>
      <c r="Q55" s="168"/>
      <c r="R55" s="168"/>
      <c r="S55" s="299"/>
      <c r="T55" s="15">
        <v>6</v>
      </c>
      <c r="U55" s="16">
        <v>6</v>
      </c>
      <c r="V55" s="16">
        <v>6</v>
      </c>
      <c r="W55" s="16">
        <v>6</v>
      </c>
      <c r="X55" s="16"/>
      <c r="Y55" s="13"/>
      <c r="Z55" s="12"/>
      <c r="AA55" s="15">
        <v>6</v>
      </c>
      <c r="AB55" s="13">
        <v>6</v>
      </c>
      <c r="AC55" s="13">
        <v>6</v>
      </c>
      <c r="AD55" s="13">
        <v>6</v>
      </c>
      <c r="AE55" s="13"/>
      <c r="AF55" s="13"/>
      <c r="AG55" s="12"/>
      <c r="AH55" s="15">
        <v>6</v>
      </c>
      <c r="AI55" s="13">
        <v>6</v>
      </c>
      <c r="AJ55" s="13">
        <v>6</v>
      </c>
      <c r="AK55" s="13">
        <v>6</v>
      </c>
      <c r="AL55" s="13"/>
      <c r="AM55" s="13"/>
      <c r="AN55" s="12"/>
      <c r="AO55" s="14">
        <v>6</v>
      </c>
      <c r="AP55" s="13">
        <v>6</v>
      </c>
      <c r="AQ55" s="13">
        <v>6</v>
      </c>
      <c r="AR55" s="13">
        <v>6</v>
      </c>
      <c r="AS55" s="13"/>
      <c r="AT55" s="13"/>
      <c r="AU55" s="12"/>
      <c r="AV55" s="274">
        <f t="shared" si="5"/>
        <v>96</v>
      </c>
      <c r="AW55" s="274"/>
      <c r="AX55" s="275"/>
      <c r="AY55" s="282">
        <f t="shared" ref="AY55:AY61" si="6">ROUND(AV55/4,1)</f>
        <v>24</v>
      </c>
      <c r="AZ55" s="283"/>
      <c r="BA55" s="284"/>
      <c r="BB55" s="282">
        <f>ROUNDDOWN(AY55/AV63,1)</f>
        <v>0.1</v>
      </c>
      <c r="BC55" s="283"/>
      <c r="BD55" s="335"/>
    </row>
    <row r="56" spans="2:56" s="4" customFormat="1" ht="21" customHeight="1" x14ac:dyDescent="0.2">
      <c r="B56" s="301" t="s">
        <v>88</v>
      </c>
      <c r="C56" s="168"/>
      <c r="D56" s="168"/>
      <c r="E56" s="168"/>
      <c r="F56" s="168"/>
      <c r="G56" s="183"/>
      <c r="H56" s="307" t="s">
        <v>24</v>
      </c>
      <c r="I56" s="217"/>
      <c r="J56" s="217"/>
      <c r="K56" s="217"/>
      <c r="L56" s="218"/>
      <c r="M56" s="150" t="s">
        <v>112</v>
      </c>
      <c r="N56" s="168"/>
      <c r="O56" s="168"/>
      <c r="P56" s="168"/>
      <c r="Q56" s="168"/>
      <c r="R56" s="168"/>
      <c r="S56" s="299"/>
      <c r="T56" s="15">
        <v>8</v>
      </c>
      <c r="U56" s="16">
        <v>8</v>
      </c>
      <c r="V56" s="16">
        <v>8</v>
      </c>
      <c r="W56" s="16">
        <v>8</v>
      </c>
      <c r="X56" s="16">
        <v>8</v>
      </c>
      <c r="Y56" s="13"/>
      <c r="Z56" s="12"/>
      <c r="AA56" s="15">
        <v>8</v>
      </c>
      <c r="AB56" s="13">
        <v>8</v>
      </c>
      <c r="AC56" s="13">
        <v>8</v>
      </c>
      <c r="AD56" s="13">
        <v>8</v>
      </c>
      <c r="AE56" s="13">
        <v>8</v>
      </c>
      <c r="AF56" s="13"/>
      <c r="AG56" s="12"/>
      <c r="AH56" s="15">
        <v>8</v>
      </c>
      <c r="AI56" s="13">
        <v>8</v>
      </c>
      <c r="AJ56" s="13">
        <v>8</v>
      </c>
      <c r="AK56" s="13">
        <v>8</v>
      </c>
      <c r="AL56" s="13">
        <v>8</v>
      </c>
      <c r="AM56" s="13"/>
      <c r="AN56" s="12"/>
      <c r="AO56" s="14">
        <v>8</v>
      </c>
      <c r="AP56" s="13">
        <v>8</v>
      </c>
      <c r="AQ56" s="13">
        <v>8</v>
      </c>
      <c r="AR56" s="13">
        <v>8</v>
      </c>
      <c r="AS56" s="13">
        <v>8</v>
      </c>
      <c r="AT56" s="13"/>
      <c r="AU56" s="12"/>
      <c r="AV56" s="274">
        <f t="shared" si="5"/>
        <v>160</v>
      </c>
      <c r="AW56" s="274"/>
      <c r="AX56" s="275"/>
      <c r="AY56" s="282">
        <f t="shared" si="6"/>
        <v>40</v>
      </c>
      <c r="AZ56" s="283"/>
      <c r="BA56" s="284"/>
      <c r="BB56" s="282">
        <f>ROUNDDOWN(AY56/AV63,1)</f>
        <v>0.2</v>
      </c>
      <c r="BC56" s="283"/>
      <c r="BD56" s="335"/>
    </row>
    <row r="57" spans="2:56" s="4" customFormat="1" ht="21" customHeight="1" x14ac:dyDescent="0.2">
      <c r="B57" s="301" t="s">
        <v>88</v>
      </c>
      <c r="C57" s="168"/>
      <c r="D57" s="168"/>
      <c r="E57" s="168"/>
      <c r="F57" s="168"/>
      <c r="G57" s="183"/>
      <c r="H57" s="191" t="s">
        <v>26</v>
      </c>
      <c r="I57" s="191"/>
      <c r="J57" s="191"/>
      <c r="K57" s="191"/>
      <c r="L57" s="191"/>
      <c r="M57" s="150" t="s">
        <v>111</v>
      </c>
      <c r="N57" s="168"/>
      <c r="O57" s="168"/>
      <c r="P57" s="168"/>
      <c r="Q57" s="168"/>
      <c r="R57" s="168"/>
      <c r="S57" s="299"/>
      <c r="T57" s="15">
        <v>8</v>
      </c>
      <c r="U57" s="16"/>
      <c r="V57" s="16">
        <v>8</v>
      </c>
      <c r="W57" s="16">
        <v>8</v>
      </c>
      <c r="X57" s="16"/>
      <c r="Y57" s="13">
        <v>8</v>
      </c>
      <c r="Z57" s="12"/>
      <c r="AA57" s="15">
        <v>8</v>
      </c>
      <c r="AB57" s="16"/>
      <c r="AC57" s="16">
        <v>8</v>
      </c>
      <c r="AD57" s="16">
        <v>8</v>
      </c>
      <c r="AE57" s="16"/>
      <c r="AF57" s="13">
        <v>8</v>
      </c>
      <c r="AG57" s="12"/>
      <c r="AH57" s="15">
        <v>8</v>
      </c>
      <c r="AI57" s="16"/>
      <c r="AJ57" s="16">
        <v>8</v>
      </c>
      <c r="AK57" s="16">
        <v>8</v>
      </c>
      <c r="AL57" s="16"/>
      <c r="AM57" s="13">
        <v>8</v>
      </c>
      <c r="AN57" s="12"/>
      <c r="AO57" s="15">
        <v>8</v>
      </c>
      <c r="AP57" s="16"/>
      <c r="AQ57" s="16">
        <v>8</v>
      </c>
      <c r="AR57" s="16">
        <v>8</v>
      </c>
      <c r="AS57" s="16"/>
      <c r="AT57" s="13">
        <v>8</v>
      </c>
      <c r="AU57" s="12"/>
      <c r="AV57" s="274">
        <f t="shared" si="5"/>
        <v>128</v>
      </c>
      <c r="AW57" s="274"/>
      <c r="AX57" s="275"/>
      <c r="AY57" s="282">
        <f t="shared" si="6"/>
        <v>32</v>
      </c>
      <c r="AZ57" s="283"/>
      <c r="BA57" s="284"/>
      <c r="BB57" s="282">
        <f>ROUNDDOWN(AY57/AV63,1)</f>
        <v>0.2</v>
      </c>
      <c r="BC57" s="283"/>
      <c r="BD57" s="335"/>
    </row>
    <row r="58" spans="2:56" s="4" customFormat="1" ht="21" customHeight="1" x14ac:dyDescent="0.2">
      <c r="B58" s="301" t="s">
        <v>88</v>
      </c>
      <c r="C58" s="168"/>
      <c r="D58" s="168"/>
      <c r="E58" s="168"/>
      <c r="F58" s="168"/>
      <c r="G58" s="183"/>
      <c r="H58" s="307" t="s">
        <v>17</v>
      </c>
      <c r="I58" s="217"/>
      <c r="J58" s="217"/>
      <c r="K58" s="217"/>
      <c r="L58" s="218"/>
      <c r="M58" s="150" t="s">
        <v>110</v>
      </c>
      <c r="N58" s="168"/>
      <c r="O58" s="168"/>
      <c r="P58" s="168"/>
      <c r="Q58" s="168"/>
      <c r="R58" s="168"/>
      <c r="S58" s="299"/>
      <c r="T58" s="15">
        <v>6</v>
      </c>
      <c r="U58" s="13">
        <v>6</v>
      </c>
      <c r="V58" s="13"/>
      <c r="W58" s="13"/>
      <c r="X58" s="13">
        <v>6</v>
      </c>
      <c r="Y58" s="13"/>
      <c r="Z58" s="12">
        <v>6</v>
      </c>
      <c r="AA58" s="15">
        <v>6</v>
      </c>
      <c r="AB58" s="13">
        <v>6</v>
      </c>
      <c r="AC58" s="13"/>
      <c r="AD58" s="13"/>
      <c r="AE58" s="13">
        <v>6</v>
      </c>
      <c r="AF58" s="13"/>
      <c r="AG58" s="12">
        <v>6</v>
      </c>
      <c r="AH58" s="15">
        <v>6</v>
      </c>
      <c r="AI58" s="13">
        <v>6</v>
      </c>
      <c r="AJ58" s="13"/>
      <c r="AK58" s="13"/>
      <c r="AL58" s="13">
        <v>6</v>
      </c>
      <c r="AM58" s="13"/>
      <c r="AN58" s="12">
        <v>6</v>
      </c>
      <c r="AO58" s="15">
        <v>6</v>
      </c>
      <c r="AP58" s="13">
        <v>6</v>
      </c>
      <c r="AQ58" s="13"/>
      <c r="AR58" s="13"/>
      <c r="AS58" s="13">
        <v>6</v>
      </c>
      <c r="AT58" s="13"/>
      <c r="AU58" s="12">
        <v>6</v>
      </c>
      <c r="AV58" s="274">
        <f t="shared" si="5"/>
        <v>96</v>
      </c>
      <c r="AW58" s="274"/>
      <c r="AX58" s="275"/>
      <c r="AY58" s="282">
        <f t="shared" si="6"/>
        <v>24</v>
      </c>
      <c r="AZ58" s="283"/>
      <c r="BA58" s="284"/>
      <c r="BB58" s="282">
        <f>ROUNDDOWN(AY58/AV63,1)</f>
        <v>0.1</v>
      </c>
      <c r="BC58" s="283"/>
      <c r="BD58" s="335"/>
    </row>
    <row r="59" spans="2:56" s="4" customFormat="1" ht="21" customHeight="1" x14ac:dyDescent="0.2">
      <c r="B59" s="301"/>
      <c r="C59" s="168"/>
      <c r="D59" s="168"/>
      <c r="E59" s="168"/>
      <c r="F59" s="168"/>
      <c r="G59" s="183"/>
      <c r="H59" s="307"/>
      <c r="I59" s="217"/>
      <c r="J59" s="217"/>
      <c r="K59" s="217"/>
      <c r="L59" s="218"/>
      <c r="M59" s="150"/>
      <c r="N59" s="168"/>
      <c r="O59" s="168"/>
      <c r="P59" s="168"/>
      <c r="Q59" s="168"/>
      <c r="R59" s="168"/>
      <c r="S59" s="299"/>
      <c r="T59" s="15"/>
      <c r="U59" s="13"/>
      <c r="V59" s="13"/>
      <c r="W59" s="13"/>
      <c r="X59" s="13"/>
      <c r="Y59" s="13"/>
      <c r="Z59" s="12"/>
      <c r="AA59" s="15"/>
      <c r="AB59" s="13"/>
      <c r="AC59" s="13"/>
      <c r="AD59" s="13"/>
      <c r="AE59" s="13"/>
      <c r="AF59" s="13"/>
      <c r="AG59" s="12"/>
      <c r="AH59" s="15"/>
      <c r="AI59" s="13"/>
      <c r="AJ59" s="13"/>
      <c r="AK59" s="13"/>
      <c r="AL59" s="13"/>
      <c r="AM59" s="13"/>
      <c r="AN59" s="12"/>
      <c r="AO59" s="14"/>
      <c r="AP59" s="13"/>
      <c r="AQ59" s="13"/>
      <c r="AR59" s="13"/>
      <c r="AS59" s="13"/>
      <c r="AT59" s="13"/>
      <c r="AU59" s="12"/>
      <c r="AV59" s="274">
        <f t="shared" si="5"/>
        <v>0</v>
      </c>
      <c r="AW59" s="274"/>
      <c r="AX59" s="275"/>
      <c r="AY59" s="282">
        <f t="shared" si="6"/>
        <v>0</v>
      </c>
      <c r="AZ59" s="283"/>
      <c r="BA59" s="284"/>
      <c r="BB59" s="282">
        <f>ROUNDDOWN(AY59/AV63,1)</f>
        <v>0</v>
      </c>
      <c r="BC59" s="283"/>
      <c r="BD59" s="335"/>
    </row>
    <row r="60" spans="2:56" s="4" customFormat="1" ht="21" customHeight="1" x14ac:dyDescent="0.2">
      <c r="B60" s="301"/>
      <c r="C60" s="168"/>
      <c r="D60" s="168"/>
      <c r="E60" s="168"/>
      <c r="F60" s="168"/>
      <c r="G60" s="183"/>
      <c r="H60" s="150"/>
      <c r="I60" s="168"/>
      <c r="J60" s="168"/>
      <c r="K60" s="168"/>
      <c r="L60" s="183"/>
      <c r="M60" s="150"/>
      <c r="N60" s="168"/>
      <c r="O60" s="168"/>
      <c r="P60" s="168"/>
      <c r="Q60" s="168"/>
      <c r="R60" s="168"/>
      <c r="S60" s="299"/>
      <c r="T60" s="15"/>
      <c r="U60" s="13"/>
      <c r="V60" s="13"/>
      <c r="W60" s="13"/>
      <c r="X60" s="13"/>
      <c r="Y60" s="13"/>
      <c r="Z60" s="12"/>
      <c r="AA60" s="15"/>
      <c r="AB60" s="13"/>
      <c r="AC60" s="13"/>
      <c r="AD60" s="13"/>
      <c r="AE60" s="13"/>
      <c r="AF60" s="13"/>
      <c r="AG60" s="12"/>
      <c r="AH60" s="15"/>
      <c r="AI60" s="13"/>
      <c r="AJ60" s="13"/>
      <c r="AK60" s="13"/>
      <c r="AL60" s="13"/>
      <c r="AM60" s="13"/>
      <c r="AN60" s="12"/>
      <c r="AO60" s="14"/>
      <c r="AP60" s="13"/>
      <c r="AQ60" s="13"/>
      <c r="AR60" s="13"/>
      <c r="AS60" s="13"/>
      <c r="AT60" s="13"/>
      <c r="AU60" s="12"/>
      <c r="AV60" s="274">
        <f t="shared" si="5"/>
        <v>0</v>
      </c>
      <c r="AW60" s="274"/>
      <c r="AX60" s="275"/>
      <c r="AY60" s="282">
        <f t="shared" si="6"/>
        <v>0</v>
      </c>
      <c r="AZ60" s="283"/>
      <c r="BA60" s="284"/>
      <c r="BB60" s="282">
        <f>ROUNDDOWN(AY60/AV63,1)</f>
        <v>0</v>
      </c>
      <c r="BC60" s="283"/>
      <c r="BD60" s="335"/>
    </row>
    <row r="61" spans="2:56" s="4" customFormat="1" ht="21" customHeight="1" thickBot="1" x14ac:dyDescent="0.25">
      <c r="B61" s="345"/>
      <c r="C61" s="172"/>
      <c r="D61" s="172"/>
      <c r="E61" s="172"/>
      <c r="F61" s="172"/>
      <c r="G61" s="173"/>
      <c r="H61" s="346"/>
      <c r="I61" s="347"/>
      <c r="J61" s="347"/>
      <c r="K61" s="347"/>
      <c r="L61" s="348"/>
      <c r="M61" s="349"/>
      <c r="N61" s="172"/>
      <c r="O61" s="172"/>
      <c r="P61" s="172"/>
      <c r="Q61" s="172"/>
      <c r="R61" s="172"/>
      <c r="S61" s="350"/>
      <c r="T61" s="69"/>
      <c r="U61" s="70"/>
      <c r="V61" s="70"/>
      <c r="W61" s="70"/>
      <c r="X61" s="70"/>
      <c r="Y61" s="67"/>
      <c r="Z61" s="66"/>
      <c r="AA61" s="69"/>
      <c r="AB61" s="67"/>
      <c r="AC61" s="67"/>
      <c r="AD61" s="67"/>
      <c r="AE61" s="67"/>
      <c r="AF61" s="67"/>
      <c r="AG61" s="66"/>
      <c r="AH61" s="69"/>
      <c r="AI61" s="67"/>
      <c r="AJ61" s="67"/>
      <c r="AK61" s="67"/>
      <c r="AL61" s="67"/>
      <c r="AM61" s="67"/>
      <c r="AN61" s="66"/>
      <c r="AO61" s="68"/>
      <c r="AP61" s="67"/>
      <c r="AQ61" s="67"/>
      <c r="AR61" s="67"/>
      <c r="AS61" s="67"/>
      <c r="AT61" s="67"/>
      <c r="AU61" s="66"/>
      <c r="AV61" s="351">
        <f t="shared" si="5"/>
        <v>0</v>
      </c>
      <c r="AW61" s="351"/>
      <c r="AX61" s="352"/>
      <c r="AY61" s="276">
        <f t="shared" si="6"/>
        <v>0</v>
      </c>
      <c r="AZ61" s="277"/>
      <c r="BA61" s="278"/>
      <c r="BB61" s="276">
        <f>ROUNDDOWN(AY61/AV63,1)</f>
        <v>0</v>
      </c>
      <c r="BC61" s="277"/>
      <c r="BD61" s="344"/>
    </row>
    <row r="62" spans="2:56" s="4" customFormat="1" ht="21" customHeight="1" thickBot="1" x14ac:dyDescent="0.25">
      <c r="B62" s="163" t="s">
        <v>15</v>
      </c>
      <c r="C62" s="164"/>
      <c r="D62" s="164"/>
      <c r="E62" s="164"/>
      <c r="F62" s="164"/>
      <c r="G62" s="164"/>
      <c r="H62" s="164"/>
      <c r="I62" s="164"/>
      <c r="J62" s="164"/>
      <c r="K62" s="164"/>
      <c r="L62" s="164"/>
      <c r="M62" s="164"/>
      <c r="N62" s="164"/>
      <c r="O62" s="164"/>
      <c r="P62" s="164"/>
      <c r="Q62" s="164"/>
      <c r="R62" s="164"/>
      <c r="S62" s="167"/>
      <c r="T62" s="11">
        <f t="shared" ref="T62:AU62" si="7">SUM(T54:T61)</f>
        <v>34</v>
      </c>
      <c r="U62" s="10">
        <f t="shared" si="7"/>
        <v>26</v>
      </c>
      <c r="V62" s="10">
        <f t="shared" si="7"/>
        <v>28</v>
      </c>
      <c r="W62" s="10">
        <f t="shared" si="7"/>
        <v>22</v>
      </c>
      <c r="X62" s="10">
        <f t="shared" si="7"/>
        <v>20</v>
      </c>
      <c r="Y62" s="10">
        <f t="shared" si="7"/>
        <v>8</v>
      </c>
      <c r="Z62" s="9">
        <f t="shared" si="7"/>
        <v>6</v>
      </c>
      <c r="AA62" s="11">
        <f t="shared" si="7"/>
        <v>34</v>
      </c>
      <c r="AB62" s="10">
        <f t="shared" si="7"/>
        <v>26</v>
      </c>
      <c r="AC62" s="10">
        <f t="shared" si="7"/>
        <v>28</v>
      </c>
      <c r="AD62" s="10">
        <f t="shared" si="7"/>
        <v>22</v>
      </c>
      <c r="AE62" s="10">
        <f t="shared" si="7"/>
        <v>20</v>
      </c>
      <c r="AF62" s="10">
        <f t="shared" si="7"/>
        <v>8</v>
      </c>
      <c r="AG62" s="9">
        <f t="shared" si="7"/>
        <v>6</v>
      </c>
      <c r="AH62" s="11">
        <f t="shared" si="7"/>
        <v>34</v>
      </c>
      <c r="AI62" s="10">
        <f t="shared" si="7"/>
        <v>26</v>
      </c>
      <c r="AJ62" s="10">
        <f t="shared" si="7"/>
        <v>28</v>
      </c>
      <c r="AK62" s="10">
        <f t="shared" si="7"/>
        <v>22</v>
      </c>
      <c r="AL62" s="10">
        <f t="shared" si="7"/>
        <v>20</v>
      </c>
      <c r="AM62" s="10">
        <f t="shared" si="7"/>
        <v>8</v>
      </c>
      <c r="AN62" s="9">
        <f t="shared" si="7"/>
        <v>6</v>
      </c>
      <c r="AO62" s="11">
        <f t="shared" si="7"/>
        <v>34</v>
      </c>
      <c r="AP62" s="10">
        <f t="shared" si="7"/>
        <v>26</v>
      </c>
      <c r="AQ62" s="10">
        <f t="shared" si="7"/>
        <v>28</v>
      </c>
      <c r="AR62" s="10">
        <f t="shared" si="7"/>
        <v>22</v>
      </c>
      <c r="AS62" s="10">
        <f t="shared" si="7"/>
        <v>20</v>
      </c>
      <c r="AT62" s="10">
        <f t="shared" si="7"/>
        <v>8</v>
      </c>
      <c r="AU62" s="9">
        <f t="shared" si="7"/>
        <v>6</v>
      </c>
      <c r="AV62" s="157">
        <f>SUM(AV54:AX61)</f>
        <v>576</v>
      </c>
      <c r="AW62" s="157"/>
      <c r="AX62" s="158"/>
      <c r="AY62" s="267">
        <f>ROUNDDOWN(AV62/4,1)</f>
        <v>144</v>
      </c>
      <c r="AZ62" s="268"/>
      <c r="BA62" s="269"/>
      <c r="BB62" s="267">
        <f>ROUNDDOWN(AY62/AV63,1)</f>
        <v>0.9</v>
      </c>
      <c r="BC62" s="268"/>
      <c r="BD62" s="353"/>
    </row>
    <row r="63" spans="2:56" s="4" customFormat="1" ht="21" customHeight="1" thickBot="1" x14ac:dyDescent="0.25">
      <c r="B63" s="235" t="s">
        <v>14</v>
      </c>
      <c r="C63" s="236"/>
      <c r="D63" s="236"/>
      <c r="E63" s="236"/>
      <c r="F63" s="236"/>
      <c r="G63" s="236"/>
      <c r="H63" s="236"/>
      <c r="I63" s="236"/>
      <c r="J63" s="236"/>
      <c r="K63" s="236"/>
      <c r="L63" s="236"/>
      <c r="M63" s="236"/>
      <c r="N63" s="236"/>
      <c r="O63" s="236"/>
      <c r="P63" s="236"/>
      <c r="Q63" s="236"/>
      <c r="R63" s="236"/>
      <c r="S63" s="236"/>
      <c r="T63" s="236"/>
      <c r="U63" s="236"/>
      <c r="V63" s="236"/>
      <c r="W63" s="236"/>
      <c r="X63" s="236"/>
      <c r="Y63" s="236"/>
      <c r="Z63" s="236"/>
      <c r="AA63" s="236"/>
      <c r="AB63" s="236"/>
      <c r="AC63" s="236"/>
      <c r="AD63" s="236"/>
      <c r="AE63" s="236"/>
      <c r="AF63" s="236"/>
      <c r="AG63" s="236"/>
      <c r="AH63" s="236"/>
      <c r="AI63" s="236"/>
      <c r="AJ63" s="236"/>
      <c r="AK63" s="236"/>
      <c r="AL63" s="236"/>
      <c r="AM63" s="236"/>
      <c r="AN63" s="236"/>
      <c r="AO63" s="236"/>
      <c r="AP63" s="236"/>
      <c r="AQ63" s="236"/>
      <c r="AR63" s="236"/>
      <c r="AS63" s="236"/>
      <c r="AT63" s="236"/>
      <c r="AU63" s="354"/>
      <c r="AV63" s="235">
        <v>160</v>
      </c>
      <c r="AW63" s="236"/>
      <c r="AX63" s="236"/>
      <c r="AY63" s="236"/>
      <c r="AZ63" s="236"/>
      <c r="BA63" s="236"/>
      <c r="BB63" s="236"/>
      <c r="BC63" s="236"/>
      <c r="BD63" s="354"/>
    </row>
    <row r="64" spans="2:56" s="4" customFormat="1" ht="36" customHeight="1" thickBot="1" x14ac:dyDescent="0.25">
      <c r="B64" s="65" t="s">
        <v>109</v>
      </c>
      <c r="C64" s="5"/>
      <c r="D64" s="5"/>
      <c r="E64" s="5"/>
      <c r="F64" s="5"/>
      <c r="G64" s="5"/>
      <c r="H64" s="64"/>
      <c r="I64" s="64"/>
      <c r="J64" s="64"/>
      <c r="K64" s="64"/>
      <c r="L64" s="64"/>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63"/>
      <c r="AZ64" s="63"/>
      <c r="BA64" s="63"/>
      <c r="BB64" s="63"/>
      <c r="BC64" s="63"/>
      <c r="BD64" s="63"/>
    </row>
    <row r="65" spans="2:57" s="4" customFormat="1" ht="21" customHeight="1" x14ac:dyDescent="0.2">
      <c r="B65" s="312" t="s">
        <v>29</v>
      </c>
      <c r="C65" s="211"/>
      <c r="D65" s="211"/>
      <c r="E65" s="211"/>
      <c r="F65" s="211"/>
      <c r="G65" s="212"/>
      <c r="H65" s="309" t="s">
        <v>108</v>
      </c>
      <c r="I65" s="310"/>
      <c r="J65" s="310"/>
      <c r="K65" s="310"/>
      <c r="L65" s="311"/>
      <c r="M65" s="221"/>
      <c r="N65" s="211"/>
      <c r="O65" s="211"/>
      <c r="P65" s="211"/>
      <c r="Q65" s="211"/>
      <c r="R65" s="211"/>
      <c r="S65" s="321"/>
      <c r="T65" s="19"/>
      <c r="U65" s="18"/>
      <c r="V65" s="18"/>
      <c r="W65" s="18">
        <v>4</v>
      </c>
      <c r="X65" s="18"/>
      <c r="Y65" s="18"/>
      <c r="Z65" s="17">
        <v>9</v>
      </c>
      <c r="AA65" s="19"/>
      <c r="AB65" s="18"/>
      <c r="AC65" s="18"/>
      <c r="AD65" s="18">
        <v>4</v>
      </c>
      <c r="AE65" s="18"/>
      <c r="AF65" s="18"/>
      <c r="AG65" s="17">
        <v>9</v>
      </c>
      <c r="AH65" s="19"/>
      <c r="AI65" s="18"/>
      <c r="AJ65" s="18"/>
      <c r="AK65" s="18">
        <v>4</v>
      </c>
      <c r="AL65" s="18"/>
      <c r="AM65" s="18"/>
      <c r="AN65" s="17">
        <v>9</v>
      </c>
      <c r="AO65" s="62"/>
      <c r="AP65" s="18"/>
      <c r="AQ65" s="18"/>
      <c r="AR65" s="18">
        <v>4</v>
      </c>
      <c r="AS65" s="18"/>
      <c r="AT65" s="18"/>
      <c r="AU65" s="17">
        <v>9</v>
      </c>
      <c r="AV65" s="287">
        <f t="shared" ref="AV65:AV72" si="8">SUM(T65:AU65)</f>
        <v>52</v>
      </c>
      <c r="AW65" s="287"/>
      <c r="AX65" s="288"/>
      <c r="AY65" s="289">
        <f t="shared" ref="AY65:AY72" si="9">ROUND(AV65/4,1)</f>
        <v>13</v>
      </c>
      <c r="AZ65" s="290"/>
      <c r="BA65" s="291"/>
      <c r="BB65" s="289">
        <f>ROUNDDOWN(AY65/AV63,1)</f>
        <v>0</v>
      </c>
      <c r="BC65" s="290"/>
      <c r="BD65" s="336"/>
    </row>
    <row r="66" spans="2:57" s="4" customFormat="1" ht="21" customHeight="1" x14ac:dyDescent="0.2">
      <c r="B66" s="301" t="s">
        <v>27</v>
      </c>
      <c r="C66" s="168"/>
      <c r="D66" s="168"/>
      <c r="E66" s="168"/>
      <c r="F66" s="168"/>
      <c r="G66" s="183"/>
      <c r="H66" s="307" t="s">
        <v>108</v>
      </c>
      <c r="I66" s="217"/>
      <c r="J66" s="217"/>
      <c r="K66" s="217"/>
      <c r="L66" s="218"/>
      <c r="M66" s="150"/>
      <c r="N66" s="168"/>
      <c r="O66" s="168"/>
      <c r="P66" s="168"/>
      <c r="Q66" s="168"/>
      <c r="R66" s="168"/>
      <c r="S66" s="299"/>
      <c r="T66" s="15"/>
      <c r="U66" s="16"/>
      <c r="V66" s="16"/>
      <c r="W66" s="16"/>
      <c r="X66" s="16"/>
      <c r="Y66" s="13">
        <v>9</v>
      </c>
      <c r="Z66" s="12"/>
      <c r="AA66" s="15"/>
      <c r="AB66" s="13"/>
      <c r="AC66" s="13"/>
      <c r="AD66" s="13"/>
      <c r="AE66" s="13"/>
      <c r="AF66" s="13">
        <v>9</v>
      </c>
      <c r="AG66" s="12"/>
      <c r="AH66" s="15"/>
      <c r="AI66" s="13"/>
      <c r="AJ66" s="13"/>
      <c r="AK66" s="13"/>
      <c r="AL66" s="13"/>
      <c r="AM66" s="13">
        <v>9</v>
      </c>
      <c r="AN66" s="12"/>
      <c r="AO66" s="14"/>
      <c r="AP66" s="13"/>
      <c r="AQ66" s="13"/>
      <c r="AR66" s="13"/>
      <c r="AS66" s="13"/>
      <c r="AT66" s="13">
        <v>9</v>
      </c>
      <c r="AU66" s="12"/>
      <c r="AV66" s="274">
        <f t="shared" si="8"/>
        <v>36</v>
      </c>
      <c r="AW66" s="274"/>
      <c r="AX66" s="275"/>
      <c r="AY66" s="282">
        <f t="shared" si="9"/>
        <v>9</v>
      </c>
      <c r="AZ66" s="283"/>
      <c r="BA66" s="284"/>
      <c r="BB66" s="282">
        <f>ROUNDDOWN(AY66/AV63,1)</f>
        <v>0</v>
      </c>
      <c r="BC66" s="283"/>
      <c r="BD66" s="335"/>
    </row>
    <row r="67" spans="2:57" s="4" customFormat="1" ht="21" customHeight="1" x14ac:dyDescent="0.2">
      <c r="B67" s="301" t="s">
        <v>20</v>
      </c>
      <c r="C67" s="168"/>
      <c r="D67" s="168"/>
      <c r="E67" s="168"/>
      <c r="F67" s="168"/>
      <c r="G67" s="183"/>
      <c r="H67" s="307" t="s">
        <v>108</v>
      </c>
      <c r="I67" s="217"/>
      <c r="J67" s="217"/>
      <c r="K67" s="217"/>
      <c r="L67" s="218"/>
      <c r="M67" s="150"/>
      <c r="N67" s="168"/>
      <c r="O67" s="168"/>
      <c r="P67" s="168"/>
      <c r="Q67" s="168"/>
      <c r="R67" s="168"/>
      <c r="S67" s="299"/>
      <c r="T67" s="15">
        <v>9</v>
      </c>
      <c r="U67" s="13">
        <v>9</v>
      </c>
      <c r="V67" s="13"/>
      <c r="W67" s="13">
        <v>5</v>
      </c>
      <c r="X67" s="13"/>
      <c r="Y67" s="13"/>
      <c r="Z67" s="12"/>
      <c r="AA67" s="15">
        <v>9</v>
      </c>
      <c r="AB67" s="13">
        <v>9</v>
      </c>
      <c r="AC67" s="13"/>
      <c r="AD67" s="13">
        <v>5</v>
      </c>
      <c r="AE67" s="13"/>
      <c r="AF67" s="13"/>
      <c r="AG67" s="12"/>
      <c r="AH67" s="15">
        <v>9</v>
      </c>
      <c r="AI67" s="13">
        <v>9</v>
      </c>
      <c r="AJ67" s="13"/>
      <c r="AK67" s="13">
        <v>5</v>
      </c>
      <c r="AL67" s="13"/>
      <c r="AM67" s="13"/>
      <c r="AN67" s="12"/>
      <c r="AO67" s="15">
        <v>9</v>
      </c>
      <c r="AP67" s="13">
        <v>9</v>
      </c>
      <c r="AQ67" s="13"/>
      <c r="AR67" s="13">
        <v>5</v>
      </c>
      <c r="AS67" s="13"/>
      <c r="AT67" s="13"/>
      <c r="AU67" s="12"/>
      <c r="AV67" s="274">
        <f t="shared" si="8"/>
        <v>92</v>
      </c>
      <c r="AW67" s="274"/>
      <c r="AX67" s="275"/>
      <c r="AY67" s="282">
        <f t="shared" si="9"/>
        <v>23</v>
      </c>
      <c r="AZ67" s="283"/>
      <c r="BA67" s="284"/>
      <c r="BB67" s="282">
        <f>ROUNDDOWN(AY67/AV63,1)</f>
        <v>0.1</v>
      </c>
      <c r="BC67" s="283"/>
      <c r="BD67" s="335"/>
    </row>
    <row r="68" spans="2:57" s="4" customFormat="1" ht="21" customHeight="1" x14ac:dyDescent="0.2">
      <c r="B68" s="301" t="s">
        <v>19</v>
      </c>
      <c r="C68" s="168"/>
      <c r="D68" s="168"/>
      <c r="E68" s="168"/>
      <c r="F68" s="168"/>
      <c r="G68" s="183"/>
      <c r="H68" s="307" t="s">
        <v>108</v>
      </c>
      <c r="I68" s="217"/>
      <c r="J68" s="217"/>
      <c r="K68" s="217"/>
      <c r="L68" s="218"/>
      <c r="M68" s="150"/>
      <c r="N68" s="168"/>
      <c r="O68" s="168"/>
      <c r="P68" s="168"/>
      <c r="Q68" s="168"/>
      <c r="R68" s="168"/>
      <c r="S68" s="299"/>
      <c r="T68" s="15"/>
      <c r="U68" s="13"/>
      <c r="V68" s="13">
        <v>9</v>
      </c>
      <c r="W68" s="13"/>
      <c r="X68" s="13">
        <v>9</v>
      </c>
      <c r="Y68" s="13"/>
      <c r="Z68" s="12"/>
      <c r="AA68" s="15"/>
      <c r="AB68" s="13"/>
      <c r="AC68" s="13">
        <v>9</v>
      </c>
      <c r="AD68" s="13"/>
      <c r="AE68" s="13">
        <v>9</v>
      </c>
      <c r="AF68" s="13"/>
      <c r="AG68" s="12"/>
      <c r="AH68" s="15"/>
      <c r="AI68" s="13"/>
      <c r="AJ68" s="13">
        <v>9</v>
      </c>
      <c r="AK68" s="13"/>
      <c r="AL68" s="13">
        <v>9</v>
      </c>
      <c r="AM68" s="13"/>
      <c r="AN68" s="12"/>
      <c r="AO68" s="15"/>
      <c r="AP68" s="13"/>
      <c r="AQ68" s="13">
        <v>9</v>
      </c>
      <c r="AR68" s="13"/>
      <c r="AS68" s="13">
        <v>9</v>
      </c>
      <c r="AT68" s="13"/>
      <c r="AU68" s="12"/>
      <c r="AV68" s="274">
        <f t="shared" si="8"/>
        <v>72</v>
      </c>
      <c r="AW68" s="274"/>
      <c r="AX68" s="275"/>
      <c r="AY68" s="282">
        <f t="shared" si="9"/>
        <v>18</v>
      </c>
      <c r="AZ68" s="283"/>
      <c r="BA68" s="284"/>
      <c r="BB68" s="282">
        <f>ROUNDDOWN(AY68/AV63,1)</f>
        <v>0.1</v>
      </c>
      <c r="BC68" s="283"/>
      <c r="BD68" s="335"/>
    </row>
    <row r="69" spans="2:57" s="4" customFormat="1" ht="21" customHeight="1" x14ac:dyDescent="0.2">
      <c r="B69" s="301"/>
      <c r="C69" s="168"/>
      <c r="D69" s="168"/>
      <c r="E69" s="168"/>
      <c r="F69" s="168"/>
      <c r="G69" s="183"/>
      <c r="H69" s="307"/>
      <c r="I69" s="217"/>
      <c r="J69" s="217"/>
      <c r="K69" s="217"/>
      <c r="L69" s="218"/>
      <c r="M69" s="150"/>
      <c r="N69" s="168"/>
      <c r="O69" s="168"/>
      <c r="P69" s="168"/>
      <c r="Q69" s="168"/>
      <c r="R69" s="168"/>
      <c r="S69" s="299"/>
      <c r="T69" s="15"/>
      <c r="U69" s="13"/>
      <c r="V69" s="13"/>
      <c r="W69" s="13"/>
      <c r="X69" s="13"/>
      <c r="Y69" s="13"/>
      <c r="Z69" s="12"/>
      <c r="AA69" s="15"/>
      <c r="AB69" s="13"/>
      <c r="AC69" s="13"/>
      <c r="AD69" s="13"/>
      <c r="AE69" s="13"/>
      <c r="AF69" s="13"/>
      <c r="AG69" s="12"/>
      <c r="AH69" s="15"/>
      <c r="AI69" s="13"/>
      <c r="AJ69" s="13"/>
      <c r="AK69" s="13"/>
      <c r="AL69" s="13"/>
      <c r="AM69" s="13"/>
      <c r="AN69" s="12"/>
      <c r="AO69" s="14"/>
      <c r="AP69" s="13"/>
      <c r="AQ69" s="13"/>
      <c r="AR69" s="13"/>
      <c r="AS69" s="13"/>
      <c r="AT69" s="13"/>
      <c r="AU69" s="12"/>
      <c r="AV69" s="274">
        <f t="shared" si="8"/>
        <v>0</v>
      </c>
      <c r="AW69" s="274"/>
      <c r="AX69" s="275"/>
      <c r="AY69" s="282">
        <f t="shared" si="9"/>
        <v>0</v>
      </c>
      <c r="AZ69" s="283"/>
      <c r="BA69" s="284"/>
      <c r="BB69" s="282">
        <f>ROUNDDOWN(AY69/AV63,1)</f>
        <v>0</v>
      </c>
      <c r="BC69" s="283"/>
      <c r="BD69" s="335"/>
    </row>
    <row r="70" spans="2:57" s="4" customFormat="1" ht="21" customHeight="1" x14ac:dyDescent="0.2">
      <c r="B70" s="301"/>
      <c r="C70" s="168"/>
      <c r="D70" s="168"/>
      <c r="E70" s="168"/>
      <c r="F70" s="168"/>
      <c r="G70" s="183"/>
      <c r="H70" s="150"/>
      <c r="I70" s="168"/>
      <c r="J70" s="168"/>
      <c r="K70" s="168"/>
      <c r="L70" s="183"/>
      <c r="M70" s="150"/>
      <c r="N70" s="168"/>
      <c r="O70" s="168"/>
      <c r="P70" s="168"/>
      <c r="Q70" s="168"/>
      <c r="R70" s="168"/>
      <c r="S70" s="299"/>
      <c r="T70" s="15"/>
      <c r="U70" s="13"/>
      <c r="V70" s="13"/>
      <c r="W70" s="13"/>
      <c r="X70" s="13"/>
      <c r="Y70" s="13"/>
      <c r="Z70" s="12"/>
      <c r="AA70" s="15"/>
      <c r="AB70" s="13"/>
      <c r="AC70" s="13"/>
      <c r="AD70" s="13"/>
      <c r="AE70" s="13"/>
      <c r="AF70" s="13"/>
      <c r="AG70" s="12"/>
      <c r="AH70" s="15"/>
      <c r="AI70" s="13"/>
      <c r="AJ70" s="13"/>
      <c r="AK70" s="13"/>
      <c r="AL70" s="13"/>
      <c r="AM70" s="13"/>
      <c r="AN70" s="12"/>
      <c r="AO70" s="14"/>
      <c r="AP70" s="13"/>
      <c r="AQ70" s="13"/>
      <c r="AR70" s="13"/>
      <c r="AS70" s="13"/>
      <c r="AT70" s="13"/>
      <c r="AU70" s="12"/>
      <c r="AV70" s="274">
        <f t="shared" si="8"/>
        <v>0</v>
      </c>
      <c r="AW70" s="274"/>
      <c r="AX70" s="275"/>
      <c r="AY70" s="282">
        <f t="shared" si="9"/>
        <v>0</v>
      </c>
      <c r="AZ70" s="283"/>
      <c r="BA70" s="284"/>
      <c r="BB70" s="282">
        <f>ROUNDDOWN(AY70/AV63,1)</f>
        <v>0</v>
      </c>
      <c r="BC70" s="283"/>
      <c r="BD70" s="335"/>
    </row>
    <row r="71" spans="2:57" s="4" customFormat="1" ht="21" customHeight="1" x14ac:dyDescent="0.2">
      <c r="B71" s="190"/>
      <c r="C71" s="149"/>
      <c r="D71" s="149"/>
      <c r="E71" s="149"/>
      <c r="F71" s="149"/>
      <c r="G71" s="149"/>
      <c r="H71" s="191"/>
      <c r="I71" s="191"/>
      <c r="J71" s="191"/>
      <c r="K71" s="191"/>
      <c r="L71" s="191"/>
      <c r="M71" s="149"/>
      <c r="N71" s="149"/>
      <c r="O71" s="149"/>
      <c r="P71" s="149"/>
      <c r="Q71" s="149"/>
      <c r="R71" s="149"/>
      <c r="S71" s="150"/>
      <c r="T71" s="15"/>
      <c r="U71" s="16"/>
      <c r="V71" s="16"/>
      <c r="W71" s="16"/>
      <c r="X71" s="16"/>
      <c r="Y71" s="13"/>
      <c r="Z71" s="12"/>
      <c r="AA71" s="15"/>
      <c r="AB71" s="13"/>
      <c r="AC71" s="13"/>
      <c r="AD71" s="13"/>
      <c r="AE71" s="13"/>
      <c r="AF71" s="13"/>
      <c r="AG71" s="12"/>
      <c r="AH71" s="15"/>
      <c r="AI71" s="13"/>
      <c r="AJ71" s="13"/>
      <c r="AK71" s="13"/>
      <c r="AL71" s="13"/>
      <c r="AM71" s="13"/>
      <c r="AN71" s="12"/>
      <c r="AO71" s="14"/>
      <c r="AP71" s="13"/>
      <c r="AQ71" s="13"/>
      <c r="AR71" s="13"/>
      <c r="AS71" s="13"/>
      <c r="AT71" s="13"/>
      <c r="AU71" s="12"/>
      <c r="AV71" s="274">
        <f t="shared" si="8"/>
        <v>0</v>
      </c>
      <c r="AW71" s="274"/>
      <c r="AX71" s="275"/>
      <c r="AY71" s="282">
        <f t="shared" si="9"/>
        <v>0</v>
      </c>
      <c r="AZ71" s="283"/>
      <c r="BA71" s="284"/>
      <c r="BB71" s="282">
        <f>ROUNDDOWN(AY71/AV63,1)</f>
        <v>0</v>
      </c>
      <c r="BC71" s="283"/>
      <c r="BD71" s="335"/>
    </row>
    <row r="72" spans="2:57" s="4" customFormat="1" ht="21" customHeight="1" thickBot="1" x14ac:dyDescent="0.25">
      <c r="B72" s="233"/>
      <c r="C72" s="234"/>
      <c r="D72" s="234"/>
      <c r="E72" s="234"/>
      <c r="F72" s="234"/>
      <c r="G72" s="234"/>
      <c r="H72" s="234"/>
      <c r="I72" s="234"/>
      <c r="J72" s="234"/>
      <c r="K72" s="234"/>
      <c r="L72" s="234"/>
      <c r="M72" s="234"/>
      <c r="N72" s="234"/>
      <c r="O72" s="234"/>
      <c r="P72" s="234"/>
      <c r="Q72" s="234"/>
      <c r="R72" s="234"/>
      <c r="S72" s="315"/>
      <c r="T72" s="61"/>
      <c r="U72" s="59"/>
      <c r="V72" s="59"/>
      <c r="W72" s="59"/>
      <c r="X72" s="59"/>
      <c r="Y72" s="59"/>
      <c r="Z72" s="58"/>
      <c r="AA72" s="61"/>
      <c r="AB72" s="59"/>
      <c r="AC72" s="59"/>
      <c r="AD72" s="59"/>
      <c r="AE72" s="59"/>
      <c r="AF72" s="59"/>
      <c r="AG72" s="58"/>
      <c r="AH72" s="61"/>
      <c r="AI72" s="59"/>
      <c r="AJ72" s="59"/>
      <c r="AK72" s="59"/>
      <c r="AL72" s="59"/>
      <c r="AM72" s="59"/>
      <c r="AN72" s="58"/>
      <c r="AO72" s="60"/>
      <c r="AP72" s="59"/>
      <c r="AQ72" s="59"/>
      <c r="AR72" s="59"/>
      <c r="AS72" s="59"/>
      <c r="AT72" s="59"/>
      <c r="AU72" s="58"/>
      <c r="AV72" s="338">
        <f t="shared" si="8"/>
        <v>0</v>
      </c>
      <c r="AW72" s="338"/>
      <c r="AX72" s="339"/>
      <c r="AY72" s="340">
        <f t="shared" si="9"/>
        <v>0</v>
      </c>
      <c r="AZ72" s="341"/>
      <c r="BA72" s="342"/>
      <c r="BB72" s="340">
        <f>ROUNDDOWN(AY72/AV63,1)</f>
        <v>0</v>
      </c>
      <c r="BC72" s="341"/>
      <c r="BD72" s="343"/>
    </row>
    <row r="73" spans="2:57" s="4" customFormat="1" ht="9" customHeight="1" x14ac:dyDescent="0.2">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7"/>
      <c r="AZ73" s="57"/>
      <c r="BA73" s="57"/>
      <c r="BB73" s="57"/>
      <c r="BC73" s="57"/>
      <c r="BD73" s="57"/>
    </row>
    <row r="74" spans="2:57" s="4" customFormat="1" ht="6" customHeight="1" x14ac:dyDescent="0.2">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7"/>
      <c r="AZ74" s="57"/>
      <c r="BA74" s="57"/>
      <c r="BB74" s="57"/>
      <c r="BC74" s="57"/>
      <c r="BD74" s="57"/>
    </row>
    <row r="75" spans="2:57" ht="21" customHeight="1" x14ac:dyDescent="0.2">
      <c r="B75" s="145" t="s">
        <v>107</v>
      </c>
      <c r="C75" s="145"/>
      <c r="D75" s="145"/>
      <c r="E75" s="145"/>
      <c r="F75" s="145"/>
      <c r="G75" s="145"/>
      <c r="H75" s="145"/>
      <c r="I75" s="145"/>
      <c r="J75" s="145"/>
      <c r="K75" s="145"/>
      <c r="L75" s="145"/>
      <c r="M75" s="145"/>
      <c r="N75" s="145"/>
      <c r="O75" s="145"/>
      <c r="P75" s="145"/>
      <c r="Q75" s="145"/>
      <c r="R75" s="145"/>
      <c r="S75" s="145"/>
      <c r="T75" s="145"/>
      <c r="U75" s="145"/>
      <c r="V75" s="145"/>
      <c r="W75" s="145"/>
      <c r="X75" s="145"/>
      <c r="Y75" s="145"/>
      <c r="Z75" s="145"/>
      <c r="AA75" s="145"/>
      <c r="AB75" s="145"/>
      <c r="AC75" s="145"/>
      <c r="AD75" s="145"/>
      <c r="AE75" s="145"/>
      <c r="AF75" s="145"/>
      <c r="AG75" s="145"/>
      <c r="AH75" s="145"/>
      <c r="AI75" s="145"/>
      <c r="AJ75" s="145"/>
      <c r="AK75" s="145"/>
      <c r="AL75" s="145"/>
      <c r="AM75" s="145"/>
      <c r="AN75" s="145"/>
      <c r="AO75" s="145"/>
      <c r="AP75" s="145"/>
      <c r="AQ75" s="145"/>
      <c r="AR75" s="145"/>
      <c r="AS75" s="145"/>
      <c r="AT75" s="145"/>
      <c r="AU75" s="145"/>
      <c r="AV75" s="145"/>
      <c r="AW75" s="145"/>
      <c r="AX75" s="145"/>
      <c r="AY75" s="145"/>
      <c r="AZ75" s="145"/>
      <c r="BA75" s="145"/>
      <c r="BB75" s="145"/>
      <c r="BC75" s="145"/>
      <c r="BD75" s="145"/>
      <c r="BE75" s="145"/>
    </row>
    <row r="76" spans="2:57" ht="32.25" customHeight="1" x14ac:dyDescent="0.2">
      <c r="B76" s="324" t="s">
        <v>77</v>
      </c>
      <c r="C76" s="324"/>
      <c r="D76" s="324"/>
      <c r="E76" s="324"/>
      <c r="F76" s="324"/>
      <c r="G76" s="324"/>
      <c r="H76" s="324"/>
      <c r="I76" s="324"/>
      <c r="J76" s="324"/>
      <c r="K76" s="324"/>
      <c r="L76" s="324"/>
      <c r="M76" s="324"/>
      <c r="N76" s="324"/>
      <c r="O76" s="324"/>
      <c r="P76" s="324"/>
      <c r="Q76" s="324"/>
      <c r="R76" s="324"/>
      <c r="S76" s="324"/>
      <c r="T76" s="324"/>
      <c r="U76" s="324"/>
      <c r="V76" s="324"/>
      <c r="W76" s="324"/>
      <c r="X76" s="324"/>
      <c r="Y76" s="324"/>
      <c r="Z76" s="324"/>
      <c r="AA76" s="324"/>
      <c r="AB76" s="324"/>
      <c r="AC76" s="324"/>
      <c r="AD76" s="324"/>
      <c r="AE76" s="324"/>
      <c r="AF76" s="324"/>
      <c r="AG76" s="324"/>
      <c r="AH76" s="324"/>
      <c r="AI76" s="324"/>
      <c r="AJ76" s="324"/>
      <c r="AK76" s="324"/>
      <c r="AL76" s="324"/>
      <c r="AM76" s="324"/>
      <c r="AN76" s="324"/>
      <c r="AO76" s="324"/>
      <c r="AP76" s="324"/>
      <c r="AQ76" s="324"/>
      <c r="AR76" s="324"/>
      <c r="AS76" s="324"/>
      <c r="AT76" s="324"/>
      <c r="AU76" s="324"/>
      <c r="AV76" s="324"/>
      <c r="AW76" s="324"/>
      <c r="AX76" s="324"/>
      <c r="AY76" s="324"/>
      <c r="AZ76" s="324"/>
      <c r="BA76" s="324"/>
      <c r="BB76" s="324"/>
      <c r="BC76" s="324"/>
      <c r="BD76" s="324"/>
      <c r="BE76" s="324"/>
    </row>
    <row r="77" spans="2:57" ht="26.25" customHeight="1" x14ac:dyDescent="0.2">
      <c r="B77" s="144" t="s">
        <v>2</v>
      </c>
      <c r="C77" s="144"/>
      <c r="D77" s="144"/>
      <c r="E77" s="144"/>
      <c r="F77" s="144"/>
      <c r="G77" s="144"/>
      <c r="H77" s="144"/>
      <c r="I77" s="144"/>
      <c r="J77" s="144"/>
      <c r="K77" s="144"/>
      <c r="L77" s="144"/>
      <c r="M77" s="144"/>
      <c r="N77" s="144"/>
      <c r="O77" s="144"/>
      <c r="P77" s="144"/>
      <c r="Q77" s="144"/>
      <c r="R77" s="144"/>
      <c r="S77" s="144"/>
      <c r="T77" s="144"/>
      <c r="U77" s="144"/>
      <c r="V77" s="144"/>
      <c r="W77" s="144"/>
      <c r="X77" s="144"/>
      <c r="Y77" s="144"/>
      <c r="Z77" s="144"/>
      <c r="AA77" s="144"/>
      <c r="AB77" s="144"/>
      <c r="AC77" s="144"/>
      <c r="AD77" s="144"/>
      <c r="AE77" s="144"/>
      <c r="AF77" s="144"/>
      <c r="AG77" s="144"/>
      <c r="AH77" s="144"/>
      <c r="AI77" s="144"/>
      <c r="AJ77" s="144"/>
      <c r="AK77" s="144"/>
      <c r="AL77" s="144"/>
      <c r="AM77" s="144"/>
      <c r="AN77" s="144"/>
      <c r="AO77" s="144"/>
      <c r="AP77" s="144"/>
      <c r="AQ77" s="144"/>
      <c r="AR77" s="144"/>
      <c r="AS77" s="144"/>
      <c r="AT77" s="144"/>
      <c r="AU77" s="144"/>
      <c r="AV77" s="144"/>
      <c r="AW77" s="144"/>
      <c r="AX77" s="144"/>
      <c r="AY77" s="144"/>
      <c r="AZ77" s="144"/>
      <c r="BA77" s="144"/>
      <c r="BB77" s="144"/>
      <c r="BC77" s="144"/>
      <c r="BD77" s="144"/>
      <c r="BE77" s="144"/>
    </row>
    <row r="78" spans="2:57" ht="26.25" customHeight="1" x14ac:dyDescent="0.2">
      <c r="B78" s="147" t="s">
        <v>76</v>
      </c>
      <c r="C78" s="145"/>
      <c r="D78" s="145"/>
      <c r="E78" s="145"/>
      <c r="F78" s="145"/>
      <c r="G78" s="145"/>
      <c r="H78" s="145"/>
      <c r="I78" s="145"/>
      <c r="J78" s="145"/>
      <c r="K78" s="145"/>
      <c r="L78" s="145"/>
      <c r="M78" s="145"/>
      <c r="N78" s="145"/>
      <c r="O78" s="145"/>
      <c r="P78" s="145"/>
      <c r="Q78" s="145"/>
      <c r="R78" s="145"/>
      <c r="S78" s="145"/>
      <c r="T78" s="145"/>
      <c r="U78" s="145"/>
      <c r="V78" s="145"/>
      <c r="W78" s="145"/>
      <c r="X78" s="145"/>
      <c r="Y78" s="145"/>
      <c r="Z78" s="145"/>
      <c r="AA78" s="145"/>
      <c r="AB78" s="145"/>
      <c r="AC78" s="145"/>
      <c r="AD78" s="145"/>
      <c r="AE78" s="145"/>
      <c r="AF78" s="145"/>
      <c r="AG78" s="145"/>
      <c r="AH78" s="145"/>
      <c r="AI78" s="145"/>
      <c r="AJ78" s="145"/>
      <c r="AK78" s="145"/>
      <c r="AL78" s="145"/>
      <c r="AM78" s="145"/>
      <c r="AN78" s="145"/>
      <c r="AO78" s="145"/>
      <c r="AP78" s="145"/>
      <c r="AQ78" s="145"/>
      <c r="AR78" s="145"/>
      <c r="AS78" s="145"/>
      <c r="AT78" s="145"/>
      <c r="AU78" s="145"/>
      <c r="AV78" s="145"/>
      <c r="AW78" s="145"/>
      <c r="AX78" s="145"/>
      <c r="AY78" s="145"/>
      <c r="AZ78" s="145"/>
      <c r="BA78" s="145"/>
      <c r="BB78" s="145"/>
      <c r="BC78" s="145"/>
      <c r="BD78" s="145"/>
      <c r="BE78" s="145"/>
    </row>
    <row r="79" spans="2:57" ht="21" customHeight="1" x14ac:dyDescent="0.2">
      <c r="B79" s="145" t="s">
        <v>1</v>
      </c>
      <c r="C79" s="145"/>
      <c r="D79" s="145"/>
      <c r="E79" s="145"/>
      <c r="F79" s="145"/>
      <c r="G79" s="145"/>
      <c r="H79" s="145"/>
      <c r="I79" s="145"/>
      <c r="J79" s="145"/>
      <c r="K79" s="145"/>
      <c r="L79" s="145"/>
      <c r="M79" s="145"/>
      <c r="N79" s="145"/>
      <c r="O79" s="145"/>
      <c r="P79" s="145"/>
      <c r="Q79" s="145"/>
      <c r="R79" s="145"/>
      <c r="S79" s="145"/>
      <c r="T79" s="145"/>
      <c r="U79" s="145"/>
      <c r="V79" s="145"/>
      <c r="W79" s="145"/>
      <c r="X79" s="145"/>
      <c r="Y79" s="145"/>
      <c r="Z79" s="145"/>
      <c r="AA79" s="145"/>
      <c r="AB79" s="145"/>
      <c r="AC79" s="145"/>
      <c r="AD79" s="145"/>
      <c r="AE79" s="145"/>
      <c r="AF79" s="145"/>
      <c r="AG79" s="145"/>
      <c r="AH79" s="145"/>
      <c r="AI79" s="145"/>
      <c r="AJ79" s="145"/>
      <c r="AK79" s="145"/>
      <c r="AL79" s="145"/>
      <c r="AM79" s="145"/>
      <c r="AN79" s="145"/>
      <c r="AO79" s="145"/>
      <c r="AP79" s="145"/>
      <c r="AQ79" s="145"/>
      <c r="AR79" s="145"/>
      <c r="AS79" s="145"/>
      <c r="AT79" s="145"/>
      <c r="AU79" s="145"/>
      <c r="AV79" s="145"/>
      <c r="AW79" s="145"/>
      <c r="AX79" s="145"/>
      <c r="AY79" s="145"/>
      <c r="AZ79" s="145"/>
      <c r="BA79" s="145"/>
      <c r="BB79" s="145"/>
      <c r="BC79" s="145"/>
      <c r="BD79" s="145"/>
      <c r="BE79" s="145"/>
    </row>
    <row r="80" spans="2:57" ht="26.25" customHeight="1" x14ac:dyDescent="0.2">
      <c r="B80" s="144" t="s">
        <v>0</v>
      </c>
      <c r="C80" s="144"/>
      <c r="D80" s="144"/>
      <c r="E80" s="144"/>
      <c r="F80" s="144"/>
      <c r="G80" s="144"/>
      <c r="H80" s="144"/>
      <c r="I80" s="144"/>
      <c r="J80" s="144"/>
      <c r="K80" s="144"/>
      <c r="L80" s="144"/>
      <c r="M80" s="144"/>
      <c r="N80" s="144"/>
      <c r="O80" s="144"/>
      <c r="P80" s="144"/>
      <c r="Q80" s="144"/>
      <c r="R80" s="144"/>
      <c r="S80" s="144"/>
      <c r="T80" s="144"/>
      <c r="U80" s="144"/>
      <c r="V80" s="144"/>
      <c r="W80" s="144"/>
      <c r="X80" s="144"/>
      <c r="Y80" s="144"/>
      <c r="Z80" s="144"/>
      <c r="AA80" s="144"/>
      <c r="AB80" s="144"/>
      <c r="AC80" s="144"/>
      <c r="AD80" s="144"/>
      <c r="AE80" s="144"/>
      <c r="AF80" s="144"/>
      <c r="AG80" s="144"/>
      <c r="AH80" s="144"/>
      <c r="AI80" s="144"/>
      <c r="AJ80" s="144"/>
      <c r="AK80" s="144"/>
      <c r="AL80" s="144"/>
      <c r="AM80" s="144"/>
      <c r="AN80" s="144"/>
      <c r="AO80" s="144"/>
      <c r="AP80" s="144"/>
      <c r="AQ80" s="144"/>
      <c r="AR80" s="144"/>
      <c r="AS80" s="144"/>
      <c r="AT80" s="144"/>
      <c r="AU80" s="144"/>
      <c r="AV80" s="144"/>
      <c r="AW80" s="144"/>
      <c r="AX80" s="144"/>
      <c r="AY80" s="144"/>
      <c r="AZ80" s="144"/>
      <c r="BA80" s="144"/>
      <c r="BB80" s="144"/>
      <c r="BC80" s="144"/>
      <c r="BD80" s="144"/>
      <c r="BE80" s="144"/>
    </row>
    <row r="81" spans="2:57" ht="32.25" customHeight="1" x14ac:dyDescent="0.2">
      <c r="B81" s="144" t="s">
        <v>106</v>
      </c>
      <c r="C81" s="144"/>
      <c r="D81" s="144"/>
      <c r="E81" s="144"/>
      <c r="F81" s="144"/>
      <c r="G81" s="144"/>
      <c r="H81" s="144"/>
      <c r="I81" s="144"/>
      <c r="J81" s="144"/>
      <c r="K81" s="144"/>
      <c r="L81" s="144"/>
      <c r="M81" s="144"/>
      <c r="N81" s="144"/>
      <c r="O81" s="144"/>
      <c r="P81" s="144"/>
      <c r="Q81" s="144"/>
      <c r="R81" s="144"/>
      <c r="S81" s="144"/>
      <c r="T81" s="144"/>
      <c r="U81" s="144"/>
      <c r="V81" s="144"/>
      <c r="W81" s="144"/>
      <c r="X81" s="144"/>
      <c r="Y81" s="144"/>
      <c r="Z81" s="144"/>
      <c r="AA81" s="144"/>
      <c r="AB81" s="144"/>
      <c r="AC81" s="144"/>
      <c r="AD81" s="144"/>
      <c r="AE81" s="144"/>
      <c r="AF81" s="144"/>
      <c r="AG81" s="144"/>
      <c r="AH81" s="144"/>
      <c r="AI81" s="144"/>
      <c r="AJ81" s="144"/>
      <c r="AK81" s="144"/>
      <c r="AL81" s="144"/>
      <c r="AM81" s="144"/>
      <c r="AN81" s="144"/>
      <c r="AO81" s="144"/>
      <c r="AP81" s="144"/>
      <c r="AQ81" s="144"/>
      <c r="AR81" s="144"/>
      <c r="AS81" s="144"/>
      <c r="AT81" s="144"/>
      <c r="AU81" s="144"/>
      <c r="AV81" s="144"/>
      <c r="AW81" s="144"/>
      <c r="AX81" s="144"/>
      <c r="AY81" s="144"/>
      <c r="AZ81" s="144"/>
      <c r="BA81" s="144"/>
      <c r="BB81" s="144"/>
      <c r="BC81" s="144"/>
      <c r="BD81" s="144"/>
      <c r="BE81" s="144"/>
    </row>
  </sheetData>
  <mergeCells count="315">
    <mergeCell ref="M72:S72"/>
    <mergeCell ref="AV72:AX72"/>
    <mergeCell ref="B77:BE77"/>
    <mergeCell ref="B78:BE78"/>
    <mergeCell ref="B79:BE79"/>
    <mergeCell ref="B80:BE80"/>
    <mergeCell ref="B62:S62"/>
    <mergeCell ref="AV62:AX62"/>
    <mergeCell ref="AY62:BA62"/>
    <mergeCell ref="BB62:BD62"/>
    <mergeCell ref="B63:AU63"/>
    <mergeCell ref="AV63:BD63"/>
    <mergeCell ref="AY71:BA71"/>
    <mergeCell ref="BB71:BD71"/>
    <mergeCell ref="B72:G72"/>
    <mergeCell ref="H72:L72"/>
    <mergeCell ref="B68:G68"/>
    <mergeCell ref="H68:L68"/>
    <mergeCell ref="M68:S68"/>
    <mergeCell ref="AV68:AX68"/>
    <mergeCell ref="AY68:BA68"/>
    <mergeCell ref="BB68:BD68"/>
    <mergeCell ref="B69:G69"/>
    <mergeCell ref="H69:L69"/>
    <mergeCell ref="B81:BE81"/>
    <mergeCell ref="B22:S22"/>
    <mergeCell ref="AV22:AX22"/>
    <mergeCell ref="AY22:BA22"/>
    <mergeCell ref="BB22:BD22"/>
    <mergeCell ref="B32:G32"/>
    <mergeCell ref="H32:L32"/>
    <mergeCell ref="M32:S32"/>
    <mergeCell ref="B75:BE75"/>
    <mergeCell ref="B76:BE76"/>
    <mergeCell ref="AY69:BA69"/>
    <mergeCell ref="BB69:BD69"/>
    <mergeCell ref="B70:G70"/>
    <mergeCell ref="H70:L70"/>
    <mergeCell ref="M70:S70"/>
    <mergeCell ref="AV70:AX70"/>
    <mergeCell ref="AY70:BA70"/>
    <mergeCell ref="BB70:BD70"/>
    <mergeCell ref="AY72:BA72"/>
    <mergeCell ref="BB72:BD72"/>
    <mergeCell ref="B71:G71"/>
    <mergeCell ref="H71:L71"/>
    <mergeCell ref="M71:S71"/>
    <mergeCell ref="AV71:AX71"/>
    <mergeCell ref="H61:L61"/>
    <mergeCell ref="M61:S61"/>
    <mergeCell ref="AV61:AX61"/>
    <mergeCell ref="AY61:BA61"/>
    <mergeCell ref="BB61:BD61"/>
    <mergeCell ref="B60:G60"/>
    <mergeCell ref="H60:L60"/>
    <mergeCell ref="M60:S60"/>
    <mergeCell ref="BB67:BD67"/>
    <mergeCell ref="BB66:BD66"/>
    <mergeCell ref="B67:G67"/>
    <mergeCell ref="H67:L67"/>
    <mergeCell ref="M67:S67"/>
    <mergeCell ref="AV67:AX67"/>
    <mergeCell ref="AV28:AX28"/>
    <mergeCell ref="AY28:BA28"/>
    <mergeCell ref="BB28:BD28"/>
    <mergeCell ref="B27:G27"/>
    <mergeCell ref="H27:L27"/>
    <mergeCell ref="M27:S27"/>
    <mergeCell ref="AV27:AX27"/>
    <mergeCell ref="AY27:BA27"/>
    <mergeCell ref="BB27:BD27"/>
    <mergeCell ref="B25:G25"/>
    <mergeCell ref="H25:L25"/>
    <mergeCell ref="M25:S25"/>
    <mergeCell ref="AV25:AX25"/>
    <mergeCell ref="AY25:BA25"/>
    <mergeCell ref="BB25:BD25"/>
    <mergeCell ref="BB65:BD65"/>
    <mergeCell ref="B61:G61"/>
    <mergeCell ref="H26:L26"/>
    <mergeCell ref="M26:S26"/>
    <mergeCell ref="AV26:AX26"/>
    <mergeCell ref="AY26:BA26"/>
    <mergeCell ref="BB26:BD26"/>
    <mergeCell ref="B28:G28"/>
    <mergeCell ref="H28:L28"/>
    <mergeCell ref="M28:S28"/>
    <mergeCell ref="B65:G65"/>
    <mergeCell ref="H65:L65"/>
    <mergeCell ref="M65:S65"/>
    <mergeCell ref="AV65:AX65"/>
    <mergeCell ref="AY65:BA65"/>
    <mergeCell ref="BB60:BD60"/>
    <mergeCell ref="BB54:BD54"/>
    <mergeCell ref="M56:S56"/>
    <mergeCell ref="M69:S69"/>
    <mergeCell ref="AV69:AX69"/>
    <mergeCell ref="AV66:AX66"/>
    <mergeCell ref="AY66:BA66"/>
    <mergeCell ref="AY67:BA67"/>
    <mergeCell ref="B66:G66"/>
    <mergeCell ref="H66:L66"/>
    <mergeCell ref="M66:S66"/>
    <mergeCell ref="B21:G21"/>
    <mergeCell ref="H21:L21"/>
    <mergeCell ref="M21:S21"/>
    <mergeCell ref="AV21:AX21"/>
    <mergeCell ref="AY21:BA21"/>
    <mergeCell ref="AV60:AX60"/>
    <mergeCell ref="AY60:BA60"/>
    <mergeCell ref="B55:G55"/>
    <mergeCell ref="H55:L55"/>
    <mergeCell ref="M55:S55"/>
    <mergeCell ref="AV55:AX55"/>
    <mergeCell ref="AY55:BA55"/>
    <mergeCell ref="H52:L52"/>
    <mergeCell ref="M52:S52"/>
    <mergeCell ref="B56:G56"/>
    <mergeCell ref="H56:L56"/>
    <mergeCell ref="BB21:BD21"/>
    <mergeCell ref="B59:G59"/>
    <mergeCell ref="H59:L59"/>
    <mergeCell ref="M59:S59"/>
    <mergeCell ref="AV59:AX59"/>
    <mergeCell ref="AY59:BA59"/>
    <mergeCell ref="BB59:BD59"/>
    <mergeCell ref="AV57:AX57"/>
    <mergeCell ref="AY57:BA57"/>
    <mergeCell ref="BB57:BD57"/>
    <mergeCell ref="BB55:BD55"/>
    <mergeCell ref="B58:G58"/>
    <mergeCell ref="H58:L58"/>
    <mergeCell ref="M58:S58"/>
    <mergeCell ref="AV58:AX58"/>
    <mergeCell ref="AY58:BA58"/>
    <mergeCell ref="BB58:BD58"/>
    <mergeCell ref="B57:G57"/>
    <mergeCell ref="H57:L57"/>
    <mergeCell ref="M57:S57"/>
    <mergeCell ref="AY56:BA56"/>
    <mergeCell ref="BB56:BD56"/>
    <mergeCell ref="AV54:AX54"/>
    <mergeCell ref="AY54:BA54"/>
    <mergeCell ref="AV56:AX56"/>
    <mergeCell ref="B53:G53"/>
    <mergeCell ref="H53:L53"/>
    <mergeCell ref="M53:S53"/>
    <mergeCell ref="B54:G54"/>
    <mergeCell ref="H54:L54"/>
    <mergeCell ref="M54:S54"/>
    <mergeCell ref="AV52:AX52"/>
    <mergeCell ref="AY52:BA52"/>
    <mergeCell ref="BB52:BD52"/>
    <mergeCell ref="B51:G51"/>
    <mergeCell ref="H51:L51"/>
    <mergeCell ref="M51:S51"/>
    <mergeCell ref="AV51:AX51"/>
    <mergeCell ref="AY51:BA51"/>
    <mergeCell ref="BB51:BD51"/>
    <mergeCell ref="B52:G52"/>
    <mergeCell ref="AO47:AU47"/>
    <mergeCell ref="AV47:AX49"/>
    <mergeCell ref="AY47:BA49"/>
    <mergeCell ref="BB47:BD49"/>
    <mergeCell ref="R48:S48"/>
    <mergeCell ref="R49:S49"/>
    <mergeCell ref="B50:G50"/>
    <mergeCell ref="H50:L50"/>
    <mergeCell ref="M50:S50"/>
    <mergeCell ref="AV50:AX50"/>
    <mergeCell ref="AY50:BA50"/>
    <mergeCell ref="BB50:BD50"/>
    <mergeCell ref="B46:S46"/>
    <mergeCell ref="T46:AF46"/>
    <mergeCell ref="AG46:AN46"/>
    <mergeCell ref="AO46:BD46"/>
    <mergeCell ref="B47:G49"/>
    <mergeCell ref="H47:L49"/>
    <mergeCell ref="M47:Q49"/>
    <mergeCell ref="T47:Z47"/>
    <mergeCell ref="AA47:AG47"/>
    <mergeCell ref="AH47:AN47"/>
    <mergeCell ref="AV30:AX30"/>
    <mergeCell ref="AY30:BA30"/>
    <mergeCell ref="BB30:BD30"/>
    <mergeCell ref="B31:G31"/>
    <mergeCell ref="H31:L31"/>
    <mergeCell ref="AU45:BD45"/>
    <mergeCell ref="B41:AX41"/>
    <mergeCell ref="B42:BD42"/>
    <mergeCell ref="B34:BE34"/>
    <mergeCell ref="B35:BE35"/>
    <mergeCell ref="B36:BE36"/>
    <mergeCell ref="B37:BE37"/>
    <mergeCell ref="B38:BE38"/>
    <mergeCell ref="B39:BE39"/>
    <mergeCell ref="B40:BE40"/>
    <mergeCell ref="BB31:BD31"/>
    <mergeCell ref="H19:L19"/>
    <mergeCell ref="M19:S19"/>
    <mergeCell ref="AV19:AX19"/>
    <mergeCell ref="AY19:BA19"/>
    <mergeCell ref="BB19:BD19"/>
    <mergeCell ref="B26:G26"/>
    <mergeCell ref="B45:H45"/>
    <mergeCell ref="I45:S45"/>
    <mergeCell ref="T45:AA45"/>
    <mergeCell ref="AB45:AK45"/>
    <mergeCell ref="AL45:AT45"/>
    <mergeCell ref="B44:S44"/>
    <mergeCell ref="T44:AF44"/>
    <mergeCell ref="AG44:AN44"/>
    <mergeCell ref="AO44:BD44"/>
    <mergeCell ref="B29:G29"/>
    <mergeCell ref="H29:L29"/>
    <mergeCell ref="M29:S29"/>
    <mergeCell ref="AV29:AX29"/>
    <mergeCell ref="AY29:BA29"/>
    <mergeCell ref="BB29:BD29"/>
    <mergeCell ref="B30:G30"/>
    <mergeCell ref="H30:L30"/>
    <mergeCell ref="M30:S30"/>
    <mergeCell ref="AY16:BA16"/>
    <mergeCell ref="BB16:BD16"/>
    <mergeCell ref="B16:G16"/>
    <mergeCell ref="H16:L16"/>
    <mergeCell ref="M16:S16"/>
    <mergeCell ref="AV16:AX16"/>
    <mergeCell ref="AV32:AX32"/>
    <mergeCell ref="AY32:BA32"/>
    <mergeCell ref="BB32:BD32"/>
    <mergeCell ref="B23:AU23"/>
    <mergeCell ref="AV23:BD23"/>
    <mergeCell ref="AV17:AX17"/>
    <mergeCell ref="AY17:BA17"/>
    <mergeCell ref="BB17:BD17"/>
    <mergeCell ref="B20:G20"/>
    <mergeCell ref="H20:L20"/>
    <mergeCell ref="M20:S20"/>
    <mergeCell ref="AV20:AX20"/>
    <mergeCell ref="AY20:BA20"/>
    <mergeCell ref="BB20:BD20"/>
    <mergeCell ref="B19:G19"/>
    <mergeCell ref="M31:S31"/>
    <mergeCell ref="AV31:AX31"/>
    <mergeCell ref="AY31:BA31"/>
    <mergeCell ref="B18:G18"/>
    <mergeCell ref="H18:L18"/>
    <mergeCell ref="M18:S18"/>
    <mergeCell ref="AV18:AX18"/>
    <mergeCell ref="AY18:BA18"/>
    <mergeCell ref="BB18:BD18"/>
    <mergeCell ref="B17:G17"/>
    <mergeCell ref="H17:L17"/>
    <mergeCell ref="M17:S17"/>
    <mergeCell ref="AV14:AX14"/>
    <mergeCell ref="AY14:BA14"/>
    <mergeCell ref="BB14:BD14"/>
    <mergeCell ref="B15:G15"/>
    <mergeCell ref="H15:L15"/>
    <mergeCell ref="M15:S15"/>
    <mergeCell ref="AV15:AX15"/>
    <mergeCell ref="AY15:BA15"/>
    <mergeCell ref="H12:L12"/>
    <mergeCell ref="M12:S12"/>
    <mergeCell ref="B13:G13"/>
    <mergeCell ref="H13:L13"/>
    <mergeCell ref="M13:S13"/>
    <mergeCell ref="B14:G14"/>
    <mergeCell ref="H14:L14"/>
    <mergeCell ref="M14:S14"/>
    <mergeCell ref="AV12:AX12"/>
    <mergeCell ref="AY12:BA12"/>
    <mergeCell ref="BB12:BD12"/>
    <mergeCell ref="BB15:BD15"/>
    <mergeCell ref="B11:G11"/>
    <mergeCell ref="H11:L11"/>
    <mergeCell ref="M11:S11"/>
    <mergeCell ref="AV11:AX11"/>
    <mergeCell ref="AY11:BA11"/>
    <mergeCell ref="BB11:BD11"/>
    <mergeCell ref="B12:G12"/>
    <mergeCell ref="AH7:AN7"/>
    <mergeCell ref="AO7:AU7"/>
    <mergeCell ref="AV7:AX9"/>
    <mergeCell ref="AY7:BA9"/>
    <mergeCell ref="BB7:BD9"/>
    <mergeCell ref="R8:S8"/>
    <mergeCell ref="R9:S9"/>
    <mergeCell ref="B10:G10"/>
    <mergeCell ref="H10:L10"/>
    <mergeCell ref="M10:S10"/>
    <mergeCell ref="AV10:AX10"/>
    <mergeCell ref="AY10:BA10"/>
    <mergeCell ref="BB10:BD10"/>
    <mergeCell ref="B6:S6"/>
    <mergeCell ref="T6:AF6"/>
    <mergeCell ref="AG6:AN6"/>
    <mergeCell ref="AO6:BD6"/>
    <mergeCell ref="B7:G9"/>
    <mergeCell ref="H7:L9"/>
    <mergeCell ref="M7:Q9"/>
    <mergeCell ref="T7:Z7"/>
    <mergeCell ref="AA7:AG7"/>
    <mergeCell ref="B2:BD2"/>
    <mergeCell ref="B4:S4"/>
    <mergeCell ref="T4:AF4"/>
    <mergeCell ref="AG4:AN4"/>
    <mergeCell ref="AO4:BD4"/>
    <mergeCell ref="B5:H5"/>
    <mergeCell ref="I5:S5"/>
    <mergeCell ref="T5:AA5"/>
    <mergeCell ref="AB5:AK5"/>
    <mergeCell ref="AL5:AT5"/>
    <mergeCell ref="AU5:BD5"/>
  </mergeCells>
  <phoneticPr fontId="3"/>
  <printOptions horizontalCentered="1"/>
  <pageMargins left="0.39370078740157483" right="0.39370078740157483" top="0.51181102362204722" bottom="0.19685039370078741" header="0.39370078740157483" footer="0.39370078740157483"/>
  <pageSetup paperSize="9" scale="62" orientation="landscape" r:id="rId1"/>
  <headerFooter alignWithMargins="0"/>
  <rowBreaks count="1" manualBreakCount="1">
    <brk id="40" max="57"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21709-E22E-460E-B325-19BDF46B13AB}">
  <dimension ref="A1:AQ82"/>
  <sheetViews>
    <sheetView showGridLines="0" tabSelected="1" view="pageBreakPreview" zoomScaleNormal="100" zoomScaleSheetLayoutView="100" workbookViewId="0">
      <selection activeCell="A81" sqref="A81:XFD81"/>
    </sheetView>
  </sheetViews>
  <sheetFormatPr defaultColWidth="9" defaultRowHeight="21" customHeight="1" x14ac:dyDescent="0.2"/>
  <cols>
    <col min="1" max="1" width="2.81640625" style="88" customWidth="1"/>
    <col min="2" max="2" width="15.54296875" style="82" customWidth="1"/>
    <col min="3" max="3" width="7.1796875" style="88" customWidth="1"/>
    <col min="4" max="5" width="8.26953125" style="88" customWidth="1"/>
    <col min="6" max="36" width="2.81640625" style="88" customWidth="1"/>
    <col min="37" max="37" width="7.1796875" style="88" customWidth="1"/>
    <col min="38" max="39" width="8.26953125" style="88" customWidth="1"/>
    <col min="40" max="40" width="6.08984375" style="88" customWidth="1"/>
    <col min="41" max="16384" width="9" style="88"/>
  </cols>
  <sheetData>
    <row r="1" spans="1:40" ht="20.149999999999999" customHeight="1" x14ac:dyDescent="0.2">
      <c r="A1" s="81" t="s">
        <v>144</v>
      </c>
      <c r="C1" s="83"/>
      <c r="D1" s="83"/>
      <c r="E1" s="83"/>
      <c r="F1" s="83"/>
      <c r="G1" s="83"/>
      <c r="H1" s="83"/>
      <c r="I1" s="83"/>
      <c r="J1" s="83"/>
      <c r="K1" s="83"/>
      <c r="L1" s="83"/>
      <c r="M1" s="83"/>
      <c r="N1" s="83"/>
      <c r="O1" s="83"/>
      <c r="P1" s="83"/>
      <c r="Q1" s="83"/>
      <c r="R1" s="83"/>
      <c r="S1" s="83"/>
      <c r="T1" s="83"/>
      <c r="U1" s="83"/>
      <c r="V1" s="83"/>
      <c r="W1" s="83"/>
      <c r="X1" s="84"/>
      <c r="Y1" s="84"/>
      <c r="Z1" s="85"/>
      <c r="AA1" s="85"/>
      <c r="AB1" s="85"/>
      <c r="AC1" s="85"/>
      <c r="AD1" s="86"/>
      <c r="AE1" s="86"/>
      <c r="AF1" s="86"/>
      <c r="AG1" s="86"/>
      <c r="AH1" s="86"/>
      <c r="AI1" s="87" t="s">
        <v>145</v>
      </c>
      <c r="AJ1" s="87"/>
      <c r="AK1" s="355" t="s">
        <v>146</v>
      </c>
      <c r="AL1" s="355"/>
      <c r="AM1" s="355"/>
      <c r="AN1" s="355"/>
    </row>
    <row r="2" spans="1:40" ht="18" customHeight="1" x14ac:dyDescent="0.2">
      <c r="A2" s="85"/>
      <c r="B2" s="89"/>
      <c r="C2" s="89"/>
      <c r="D2" s="89"/>
      <c r="E2" s="89"/>
      <c r="F2" s="89"/>
      <c r="G2" s="89"/>
      <c r="H2" s="89"/>
      <c r="I2" s="89"/>
      <c r="J2" s="89"/>
      <c r="K2" s="89"/>
      <c r="L2" s="89"/>
      <c r="M2" s="356">
        <v>2025</v>
      </c>
      <c r="N2" s="356"/>
      <c r="O2" s="356"/>
      <c r="P2" s="356"/>
      <c r="Q2" s="357" t="s">
        <v>147</v>
      </c>
      <c r="R2" s="357"/>
      <c r="S2" s="356">
        <v>5</v>
      </c>
      <c r="T2" s="356"/>
      <c r="U2" s="357" t="s">
        <v>37</v>
      </c>
      <c r="V2" s="357"/>
      <c r="W2" s="89"/>
      <c r="X2" s="89"/>
      <c r="Y2" s="89"/>
      <c r="Z2" s="85"/>
      <c r="AA2" s="85"/>
      <c r="AC2" s="87"/>
      <c r="AD2" s="89"/>
      <c r="AE2" s="89"/>
      <c r="AF2" s="89"/>
      <c r="AG2" s="89"/>
      <c r="AH2" s="89"/>
      <c r="AI2" s="87" t="s">
        <v>148</v>
      </c>
      <c r="AJ2" s="87"/>
      <c r="AK2" s="358"/>
      <c r="AL2" s="358"/>
      <c r="AM2" s="358"/>
      <c r="AN2" s="358"/>
    </row>
    <row r="3" spans="1:40" ht="18" customHeight="1" x14ac:dyDescent="0.2">
      <c r="A3" s="90"/>
      <c r="B3" s="90"/>
      <c r="C3" s="90"/>
      <c r="D3" s="90"/>
      <c r="E3" s="90"/>
      <c r="F3" s="90"/>
      <c r="G3" s="90"/>
      <c r="H3" s="90"/>
      <c r="I3" s="90"/>
      <c r="J3" s="90"/>
      <c r="K3" s="90"/>
      <c r="L3" s="90"/>
      <c r="M3" s="90"/>
      <c r="N3" s="90"/>
      <c r="O3" s="90"/>
      <c r="P3" s="90"/>
      <c r="Q3" s="90"/>
      <c r="R3" s="90"/>
      <c r="S3" s="90"/>
      <c r="T3" s="90"/>
      <c r="U3" s="90"/>
      <c r="V3" s="90"/>
      <c r="W3" s="90"/>
      <c r="Y3" s="91"/>
      <c r="Z3" s="91"/>
      <c r="AA3" s="91"/>
      <c r="AB3" s="85"/>
      <c r="AC3" s="91"/>
      <c r="AD3" s="91"/>
      <c r="AE3" s="91"/>
      <c r="AF3" s="91"/>
      <c r="AG3" s="91"/>
      <c r="AH3" s="91"/>
      <c r="AI3" s="92" t="s">
        <v>149</v>
      </c>
      <c r="AJ3" s="87"/>
      <c r="AK3" s="359" t="s">
        <v>150</v>
      </c>
      <c r="AL3" s="359"/>
      <c r="AM3" s="359"/>
      <c r="AN3" s="359"/>
    </row>
    <row r="4" spans="1:40" ht="18" customHeight="1" x14ac:dyDescent="0.2">
      <c r="A4" s="90"/>
      <c r="B4" s="90"/>
      <c r="C4" s="90"/>
      <c r="D4" s="90"/>
      <c r="E4" s="90"/>
      <c r="F4" s="90"/>
      <c r="G4" s="90"/>
      <c r="H4" s="90"/>
      <c r="I4" s="90"/>
      <c r="J4" s="90"/>
      <c r="K4" s="90"/>
      <c r="L4" s="90"/>
      <c r="M4" s="90"/>
      <c r="N4" s="90"/>
      <c r="O4" s="90"/>
      <c r="P4" s="90"/>
      <c r="Q4" s="90"/>
      <c r="R4" s="90"/>
      <c r="S4" s="90"/>
      <c r="T4" s="90"/>
      <c r="U4" s="90"/>
      <c r="V4" s="90"/>
      <c r="W4" s="90"/>
      <c r="Y4" s="91"/>
      <c r="Z4" s="91"/>
      <c r="AA4" s="91"/>
      <c r="AB4" s="85"/>
      <c r="AC4" s="91"/>
      <c r="AD4" s="91"/>
      <c r="AE4" s="91"/>
      <c r="AF4" s="91"/>
      <c r="AG4" s="91"/>
      <c r="AH4" s="91"/>
      <c r="AI4" s="92" t="s">
        <v>151</v>
      </c>
      <c r="AJ4" s="87"/>
      <c r="AK4" s="359" t="s">
        <v>223</v>
      </c>
      <c r="AL4" s="359"/>
      <c r="AM4" s="359"/>
      <c r="AN4" s="359"/>
    </row>
    <row r="5" spans="1:40" ht="18" customHeight="1" x14ac:dyDescent="0.2">
      <c r="A5" s="90"/>
      <c r="B5" s="90"/>
      <c r="C5" s="90"/>
      <c r="D5" s="90"/>
      <c r="E5" s="90"/>
      <c r="F5" s="90"/>
      <c r="G5" s="90"/>
      <c r="H5" s="90"/>
      <c r="I5" s="90"/>
      <c r="J5" s="90"/>
      <c r="K5" s="90"/>
      <c r="L5" s="90"/>
      <c r="M5" s="90"/>
      <c r="N5" s="90"/>
      <c r="O5" s="90"/>
      <c r="P5" s="90"/>
      <c r="Q5" s="90"/>
      <c r="R5" s="90"/>
      <c r="S5" s="90"/>
      <c r="U5" s="90"/>
      <c r="V5" s="90"/>
      <c r="W5" s="90"/>
      <c r="Y5" s="91"/>
      <c r="Z5" s="91"/>
      <c r="AA5" s="91"/>
      <c r="AB5" s="85"/>
      <c r="AC5" s="91"/>
      <c r="AD5" s="91"/>
      <c r="AE5" s="91"/>
      <c r="AF5" s="91"/>
      <c r="AG5" s="92" t="s">
        <v>152</v>
      </c>
      <c r="AH5" s="360"/>
      <c r="AI5" s="360"/>
      <c r="AJ5" s="360"/>
      <c r="AK5" s="91" t="s">
        <v>153</v>
      </c>
      <c r="AL5" s="93"/>
      <c r="AM5" s="91" t="s">
        <v>154</v>
      </c>
      <c r="AN5" s="85"/>
    </row>
    <row r="6" spans="1:40" ht="10" customHeight="1" x14ac:dyDescent="0.2">
      <c r="A6" s="85"/>
      <c r="B6" s="94"/>
      <c r="C6" s="94"/>
      <c r="D6" s="94"/>
      <c r="E6" s="94"/>
      <c r="F6" s="94"/>
      <c r="G6" s="94"/>
      <c r="H6" s="94"/>
      <c r="I6" s="94"/>
      <c r="J6" s="94"/>
      <c r="K6" s="94"/>
      <c r="L6" s="94"/>
      <c r="M6" s="94"/>
      <c r="N6" s="94"/>
      <c r="O6" s="94"/>
      <c r="P6" s="94"/>
      <c r="Q6" s="94"/>
      <c r="R6" s="94"/>
      <c r="S6" s="94"/>
      <c r="T6" s="94"/>
      <c r="U6" s="94"/>
      <c r="V6" s="94"/>
      <c r="W6" s="94"/>
      <c r="X6" s="89"/>
      <c r="Y6" s="89"/>
      <c r="Z6" s="89"/>
      <c r="AA6" s="89"/>
      <c r="AB6" s="89"/>
      <c r="AC6" s="89"/>
      <c r="AD6" s="89"/>
      <c r="AE6" s="89"/>
      <c r="AF6" s="89"/>
      <c r="AG6" s="89"/>
      <c r="AH6" s="89"/>
      <c r="AI6" s="89"/>
      <c r="AJ6" s="89"/>
      <c r="AK6" s="89"/>
      <c r="AL6" s="89"/>
      <c r="AM6" s="85"/>
      <c r="AN6" s="85"/>
    </row>
    <row r="7" spans="1:40" ht="15" customHeight="1" x14ac:dyDescent="0.2">
      <c r="A7" s="361" t="s">
        <v>155</v>
      </c>
      <c r="B7" s="362" t="s">
        <v>156</v>
      </c>
      <c r="C7" s="364" t="s">
        <v>157</v>
      </c>
      <c r="D7" s="367" t="s">
        <v>158</v>
      </c>
      <c r="E7" s="368" t="s">
        <v>159</v>
      </c>
      <c r="F7" s="369" t="s">
        <v>160</v>
      </c>
      <c r="G7" s="369"/>
      <c r="H7" s="369"/>
      <c r="I7" s="369"/>
      <c r="J7" s="369"/>
      <c r="K7" s="369"/>
      <c r="L7" s="369"/>
      <c r="M7" s="369"/>
      <c r="N7" s="369"/>
      <c r="O7" s="369"/>
      <c r="P7" s="369"/>
      <c r="Q7" s="369"/>
      <c r="R7" s="369"/>
      <c r="S7" s="369"/>
      <c r="T7" s="369"/>
      <c r="U7" s="369"/>
      <c r="V7" s="369"/>
      <c r="W7" s="369"/>
      <c r="X7" s="369"/>
      <c r="Y7" s="369"/>
      <c r="Z7" s="369"/>
      <c r="AA7" s="369"/>
      <c r="AB7" s="369"/>
      <c r="AC7" s="369"/>
      <c r="AD7" s="369"/>
      <c r="AE7" s="369"/>
      <c r="AF7" s="369"/>
      <c r="AG7" s="369"/>
      <c r="AH7" s="369"/>
      <c r="AI7" s="369"/>
      <c r="AJ7" s="369"/>
      <c r="AK7" s="370" t="s">
        <v>161</v>
      </c>
      <c r="AL7" s="374" t="s">
        <v>162</v>
      </c>
      <c r="AM7" s="375" t="s">
        <v>163</v>
      </c>
      <c r="AN7" s="375"/>
    </row>
    <row r="8" spans="1:40" ht="15" customHeight="1" x14ac:dyDescent="0.2">
      <c r="A8" s="361"/>
      <c r="B8" s="363"/>
      <c r="C8" s="365"/>
      <c r="D8" s="367"/>
      <c r="E8" s="368"/>
      <c r="F8" s="367" t="s">
        <v>164</v>
      </c>
      <c r="G8" s="367"/>
      <c r="H8" s="367"/>
      <c r="I8" s="367"/>
      <c r="J8" s="367"/>
      <c r="K8" s="367"/>
      <c r="L8" s="367"/>
      <c r="M8" s="367" t="s">
        <v>165</v>
      </c>
      <c r="N8" s="367"/>
      <c r="O8" s="367"/>
      <c r="P8" s="367"/>
      <c r="Q8" s="367"/>
      <c r="R8" s="367"/>
      <c r="S8" s="367"/>
      <c r="T8" s="367" t="s">
        <v>166</v>
      </c>
      <c r="U8" s="367"/>
      <c r="V8" s="367"/>
      <c r="W8" s="367"/>
      <c r="X8" s="367"/>
      <c r="Y8" s="367"/>
      <c r="Z8" s="367"/>
      <c r="AA8" s="367" t="s">
        <v>167</v>
      </c>
      <c r="AB8" s="367"/>
      <c r="AC8" s="367"/>
      <c r="AD8" s="367"/>
      <c r="AE8" s="367"/>
      <c r="AF8" s="367"/>
      <c r="AG8" s="367"/>
      <c r="AH8" s="367" t="s">
        <v>168</v>
      </c>
      <c r="AI8" s="367"/>
      <c r="AJ8" s="367"/>
      <c r="AK8" s="370"/>
      <c r="AL8" s="374"/>
      <c r="AM8" s="375"/>
      <c r="AN8" s="375"/>
    </row>
    <row r="9" spans="1:40" ht="15" customHeight="1" x14ac:dyDescent="0.2">
      <c r="A9" s="361"/>
      <c r="B9" s="371" t="s">
        <v>169</v>
      </c>
      <c r="C9" s="365"/>
      <c r="D9" s="367"/>
      <c r="E9" s="368"/>
      <c r="F9" s="98">
        <f>DATE($M$2,$S$2,1)</f>
        <v>45778</v>
      </c>
      <c r="G9" s="98">
        <f>DATE($M$2,$S$2,2)</f>
        <v>45779</v>
      </c>
      <c r="H9" s="98">
        <f>DATE($M$2,$S$2,3)</f>
        <v>45780</v>
      </c>
      <c r="I9" s="98">
        <f>DATE($M$2,$S$2,4)</f>
        <v>45781</v>
      </c>
      <c r="J9" s="98">
        <f>DATE($M$2,$S$2,5)</f>
        <v>45782</v>
      </c>
      <c r="K9" s="98">
        <f>DATE($M$2,$S$2,6)</f>
        <v>45783</v>
      </c>
      <c r="L9" s="98">
        <f>DATE($M$2,$S$2,7)</f>
        <v>45784</v>
      </c>
      <c r="M9" s="98">
        <f>DATE($M$2,$S$2,8)</f>
        <v>45785</v>
      </c>
      <c r="N9" s="98">
        <f>DATE($M$2,$S$2,9)</f>
        <v>45786</v>
      </c>
      <c r="O9" s="98">
        <f>DATE($M$2,$S$2,10)</f>
        <v>45787</v>
      </c>
      <c r="P9" s="98">
        <f>DATE($M$2,$S$2,11)</f>
        <v>45788</v>
      </c>
      <c r="Q9" s="98">
        <f>DATE($M$2,$S$2,12)</f>
        <v>45789</v>
      </c>
      <c r="R9" s="98">
        <f>DATE($M$2,$S$2,13)</f>
        <v>45790</v>
      </c>
      <c r="S9" s="98">
        <f>DATE($M$2,$S$2,14)</f>
        <v>45791</v>
      </c>
      <c r="T9" s="98">
        <f>DATE($M$2,$S$2,15)</f>
        <v>45792</v>
      </c>
      <c r="U9" s="98">
        <f>DATE($M$2,$S$2,16)</f>
        <v>45793</v>
      </c>
      <c r="V9" s="98">
        <f>DATE($M$2,$S$2,17)</f>
        <v>45794</v>
      </c>
      <c r="W9" s="98">
        <f>DATE($M$2,$S$2,18)</f>
        <v>45795</v>
      </c>
      <c r="X9" s="98">
        <f>DATE($M$2,$S$2,19)</f>
        <v>45796</v>
      </c>
      <c r="Y9" s="98">
        <f>DATE($M$2,$S$2,20)</f>
        <v>45797</v>
      </c>
      <c r="Z9" s="98">
        <f>DATE($M$2,$S$2,21)</f>
        <v>45798</v>
      </c>
      <c r="AA9" s="98">
        <f>DATE($M$2,$S$2,22)</f>
        <v>45799</v>
      </c>
      <c r="AB9" s="98">
        <f>DATE($M$2,$S$2,23)</f>
        <v>45800</v>
      </c>
      <c r="AC9" s="98">
        <f>DATE($M$2,$S$2,24)</f>
        <v>45801</v>
      </c>
      <c r="AD9" s="98">
        <f>DATE($M$2,$S$2,25)</f>
        <v>45802</v>
      </c>
      <c r="AE9" s="98">
        <f>DATE($M$2,$S$2,26)</f>
        <v>45803</v>
      </c>
      <c r="AF9" s="98">
        <f>DATE($M$2,$S$2,27)</f>
        <v>45804</v>
      </c>
      <c r="AG9" s="98">
        <f>DATE($M$2,$S$2,28)</f>
        <v>45805</v>
      </c>
      <c r="AH9" s="98">
        <f>IF(DAY(EOMONTH(F9,0))&lt;29,"",DATE($M$2,$S$2,29))</f>
        <v>45806</v>
      </c>
      <c r="AI9" s="98">
        <f>IF(DAY(EOMONTH(F9,0))&lt;30,"",DATE($M$2,$S$2,30))</f>
        <v>45807</v>
      </c>
      <c r="AJ9" s="98">
        <f>IF(DAY(EOMONTH(F9,0))&lt;31,"",DATE($M$2,$S$2,31))</f>
        <v>45808</v>
      </c>
      <c r="AK9" s="370"/>
      <c r="AL9" s="374"/>
      <c r="AM9" s="375"/>
      <c r="AN9" s="375"/>
    </row>
    <row r="10" spans="1:40" ht="15" customHeight="1" x14ac:dyDescent="0.2">
      <c r="A10" s="361"/>
      <c r="B10" s="372"/>
      <c r="C10" s="366"/>
      <c r="D10" s="367"/>
      <c r="E10" s="368"/>
      <c r="F10" s="99">
        <f>DATE($M$2,$S$2,1)</f>
        <v>45778</v>
      </c>
      <c r="G10" s="99">
        <f>DATE($M$2,$S$2,2)</f>
        <v>45779</v>
      </c>
      <c r="H10" s="99">
        <f>DATE($M$2,$S$2,3)</f>
        <v>45780</v>
      </c>
      <c r="I10" s="99">
        <f>DATE($M$2,$S$2,4)</f>
        <v>45781</v>
      </c>
      <c r="J10" s="99">
        <f>DATE($M$2,$S$2,5)</f>
        <v>45782</v>
      </c>
      <c r="K10" s="99">
        <f>DATE($M$2,$S$2,6)</f>
        <v>45783</v>
      </c>
      <c r="L10" s="99">
        <f>DATE($M$2,$S$2,7)</f>
        <v>45784</v>
      </c>
      <c r="M10" s="99">
        <f>DATE($M$2,$S$2,8)</f>
        <v>45785</v>
      </c>
      <c r="N10" s="99">
        <f>DATE($M$2,$S$2,9)</f>
        <v>45786</v>
      </c>
      <c r="O10" s="99">
        <f>DATE($M$2,$S$2,10)</f>
        <v>45787</v>
      </c>
      <c r="P10" s="99">
        <f>DATE($M$2,$S$2,11)</f>
        <v>45788</v>
      </c>
      <c r="Q10" s="99">
        <f>DATE($M$2,$S$2,12)</f>
        <v>45789</v>
      </c>
      <c r="R10" s="99">
        <f>DATE($M$2,$S$2,13)</f>
        <v>45790</v>
      </c>
      <c r="S10" s="99">
        <f>DATE($M$2,$S$2,14)</f>
        <v>45791</v>
      </c>
      <c r="T10" s="99">
        <f>DATE($M$2,$S$2,15)</f>
        <v>45792</v>
      </c>
      <c r="U10" s="99">
        <f>DATE($M$2,$S$2,16)</f>
        <v>45793</v>
      </c>
      <c r="V10" s="99">
        <f>DATE($M$2,$S$2,17)</f>
        <v>45794</v>
      </c>
      <c r="W10" s="99">
        <f>DATE($M$2,$S$2,18)</f>
        <v>45795</v>
      </c>
      <c r="X10" s="99">
        <f>DATE($M$2,$S$2,19)</f>
        <v>45796</v>
      </c>
      <c r="Y10" s="99">
        <f>DATE($M$2,$S$2,20)</f>
        <v>45797</v>
      </c>
      <c r="Z10" s="99">
        <f>DATE($M$2,$S$2,21)</f>
        <v>45798</v>
      </c>
      <c r="AA10" s="99">
        <f>DATE($M$2,$S$2,22)</f>
        <v>45799</v>
      </c>
      <c r="AB10" s="99">
        <f>DATE($M$2,$S$2,23)</f>
        <v>45800</v>
      </c>
      <c r="AC10" s="99">
        <f>DATE($M$2,$S$2,24)</f>
        <v>45801</v>
      </c>
      <c r="AD10" s="99">
        <f>DATE($M$2,$S$2,25)</f>
        <v>45802</v>
      </c>
      <c r="AE10" s="99">
        <f>DATE($M$2,$S$2,26)</f>
        <v>45803</v>
      </c>
      <c r="AF10" s="99">
        <f>DATE($M$2,$S$2,27)</f>
        <v>45804</v>
      </c>
      <c r="AG10" s="99">
        <f>DATE($M$2,$S$2,28)</f>
        <v>45805</v>
      </c>
      <c r="AH10" s="99">
        <f>IF(DAY(EOMONTH(F10,0))&lt;29,"",DATE($M$2,$S$2,29))</f>
        <v>45806</v>
      </c>
      <c r="AI10" s="99">
        <f>IF(DAY(EOMONTH(F10,0))&lt;30,"",DATE($M$2,$S$2,30))</f>
        <v>45807</v>
      </c>
      <c r="AJ10" s="99">
        <f>IF(DAY(EOMONTH(F10,0))&lt;31,"",DATE($M$2,$S$2,31))</f>
        <v>45808</v>
      </c>
      <c r="AK10" s="370"/>
      <c r="AL10" s="374"/>
      <c r="AM10" s="375"/>
      <c r="AN10" s="375"/>
    </row>
    <row r="11" spans="1:40" ht="18" customHeight="1" x14ac:dyDescent="0.2">
      <c r="A11" s="95">
        <v>1</v>
      </c>
      <c r="B11" s="100" t="s">
        <v>170</v>
      </c>
      <c r="C11" s="101" t="s">
        <v>171</v>
      </c>
      <c r="D11" s="102"/>
      <c r="E11" s="103" t="s">
        <v>171</v>
      </c>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04"/>
      <c r="AK11" s="105">
        <f>+SUM(F11:AJ11)</f>
        <v>0</v>
      </c>
      <c r="AL11" s="106">
        <f>IF($AK$3="４週",AK11/4,AK11/(DAY(EOMONTH($F$9,0))/7))</f>
        <v>0</v>
      </c>
      <c r="AM11" s="373"/>
      <c r="AN11" s="373"/>
    </row>
    <row r="12" spans="1:40" ht="18" customHeight="1" x14ac:dyDescent="0.2">
      <c r="A12" s="95">
        <v>2</v>
      </c>
      <c r="B12" s="100" t="s">
        <v>172</v>
      </c>
      <c r="C12" s="101" t="s">
        <v>173</v>
      </c>
      <c r="D12" s="102"/>
      <c r="E12" s="103" t="s">
        <v>173</v>
      </c>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04"/>
      <c r="AK12" s="105">
        <f t="shared" ref="AK12:AK31" si="0">+SUM(F12:AJ12)</f>
        <v>0</v>
      </c>
      <c r="AL12" s="106">
        <f t="shared" ref="AL12:AL30" si="1">IF($AK$3="４週",AK12/4,AK12/(DAY(EOMONTH($F$9,0))/7))</f>
        <v>0</v>
      </c>
      <c r="AM12" s="373"/>
      <c r="AN12" s="373"/>
    </row>
    <row r="13" spans="1:40" ht="18" customHeight="1" x14ac:dyDescent="0.2">
      <c r="A13" s="95">
        <v>3</v>
      </c>
      <c r="B13" s="100" t="s">
        <v>172</v>
      </c>
      <c r="C13" s="101" t="s">
        <v>174</v>
      </c>
      <c r="D13" s="102"/>
      <c r="E13" s="103" t="s">
        <v>174</v>
      </c>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5">
        <f t="shared" si="0"/>
        <v>0</v>
      </c>
      <c r="AL13" s="106">
        <f t="shared" si="1"/>
        <v>0</v>
      </c>
      <c r="AM13" s="373"/>
      <c r="AN13" s="373"/>
    </row>
    <row r="14" spans="1:40" ht="18" customHeight="1" x14ac:dyDescent="0.2">
      <c r="A14" s="95">
        <v>4</v>
      </c>
      <c r="B14" s="100" t="s">
        <v>172</v>
      </c>
      <c r="C14" s="101" t="s">
        <v>175</v>
      </c>
      <c r="D14" s="102"/>
      <c r="E14" s="103" t="s">
        <v>175</v>
      </c>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5">
        <f t="shared" si="0"/>
        <v>0</v>
      </c>
      <c r="AL14" s="106">
        <f t="shared" si="1"/>
        <v>0</v>
      </c>
      <c r="AM14" s="373"/>
      <c r="AN14" s="373"/>
    </row>
    <row r="15" spans="1:40" ht="18" customHeight="1" x14ac:dyDescent="0.2">
      <c r="A15" s="95">
        <v>5</v>
      </c>
      <c r="B15" s="100"/>
      <c r="C15" s="101"/>
      <c r="D15" s="102"/>
      <c r="E15" s="103"/>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5">
        <f t="shared" si="0"/>
        <v>0</v>
      </c>
      <c r="AL15" s="106">
        <f t="shared" si="1"/>
        <v>0</v>
      </c>
      <c r="AM15" s="373"/>
      <c r="AN15" s="373"/>
    </row>
    <row r="16" spans="1:40" ht="18" customHeight="1" x14ac:dyDescent="0.2">
      <c r="A16" s="95">
        <v>6</v>
      </c>
      <c r="B16" s="100"/>
      <c r="C16" s="101"/>
      <c r="D16" s="102"/>
      <c r="E16" s="103"/>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5">
        <f t="shared" si="0"/>
        <v>0</v>
      </c>
      <c r="AL16" s="106">
        <f t="shared" si="1"/>
        <v>0</v>
      </c>
      <c r="AM16" s="373"/>
      <c r="AN16" s="373"/>
    </row>
    <row r="17" spans="1:40" ht="18" customHeight="1" x14ac:dyDescent="0.2">
      <c r="A17" s="95">
        <v>7</v>
      </c>
      <c r="B17" s="100"/>
      <c r="C17" s="101"/>
      <c r="D17" s="102"/>
      <c r="E17" s="103"/>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5">
        <f t="shared" si="0"/>
        <v>0</v>
      </c>
      <c r="AL17" s="106">
        <f t="shared" si="1"/>
        <v>0</v>
      </c>
      <c r="AM17" s="373"/>
      <c r="AN17" s="373"/>
    </row>
    <row r="18" spans="1:40" ht="18" customHeight="1" x14ac:dyDescent="0.2">
      <c r="A18" s="95">
        <v>8</v>
      </c>
      <c r="B18" s="100"/>
      <c r="C18" s="101"/>
      <c r="D18" s="102"/>
      <c r="E18" s="103"/>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5">
        <f t="shared" si="0"/>
        <v>0</v>
      </c>
      <c r="AL18" s="106">
        <f t="shared" si="1"/>
        <v>0</v>
      </c>
      <c r="AM18" s="373"/>
      <c r="AN18" s="373"/>
    </row>
    <row r="19" spans="1:40" ht="18" customHeight="1" x14ac:dyDescent="0.2">
      <c r="A19" s="95">
        <v>9</v>
      </c>
      <c r="B19" s="100"/>
      <c r="C19" s="101"/>
      <c r="D19" s="102"/>
      <c r="E19" s="103"/>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5">
        <f t="shared" si="0"/>
        <v>0</v>
      </c>
      <c r="AL19" s="106">
        <f t="shared" si="1"/>
        <v>0</v>
      </c>
      <c r="AM19" s="373"/>
      <c r="AN19" s="373"/>
    </row>
    <row r="20" spans="1:40" ht="18" customHeight="1" x14ac:dyDescent="0.2">
      <c r="A20" s="95">
        <v>10</v>
      </c>
      <c r="B20" s="100"/>
      <c r="C20" s="101"/>
      <c r="D20" s="102"/>
      <c r="E20" s="103"/>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5">
        <f t="shared" si="0"/>
        <v>0</v>
      </c>
      <c r="AL20" s="106">
        <f t="shared" si="1"/>
        <v>0</v>
      </c>
      <c r="AM20" s="373"/>
      <c r="AN20" s="373"/>
    </row>
    <row r="21" spans="1:40" ht="18" customHeight="1" x14ac:dyDescent="0.2">
      <c r="A21" s="95">
        <v>11</v>
      </c>
      <c r="B21" s="100"/>
      <c r="C21" s="101"/>
      <c r="D21" s="102"/>
      <c r="E21" s="103"/>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5">
        <f t="shared" si="0"/>
        <v>0</v>
      </c>
      <c r="AL21" s="106">
        <f t="shared" si="1"/>
        <v>0</v>
      </c>
      <c r="AM21" s="373"/>
      <c r="AN21" s="373"/>
    </row>
    <row r="22" spans="1:40" ht="18" customHeight="1" x14ac:dyDescent="0.2">
      <c r="A22" s="95">
        <v>12</v>
      </c>
      <c r="B22" s="100"/>
      <c r="C22" s="101"/>
      <c r="D22" s="102"/>
      <c r="E22" s="103"/>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5">
        <f t="shared" si="0"/>
        <v>0</v>
      </c>
      <c r="AL22" s="106">
        <f t="shared" si="1"/>
        <v>0</v>
      </c>
      <c r="AM22" s="373"/>
      <c r="AN22" s="373"/>
    </row>
    <row r="23" spans="1:40" ht="18" customHeight="1" x14ac:dyDescent="0.2">
      <c r="A23" s="95">
        <v>13</v>
      </c>
      <c r="B23" s="100"/>
      <c r="C23" s="101"/>
      <c r="D23" s="102"/>
      <c r="E23" s="103"/>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5">
        <f t="shared" si="0"/>
        <v>0</v>
      </c>
      <c r="AL23" s="106">
        <f t="shared" si="1"/>
        <v>0</v>
      </c>
      <c r="AM23" s="373"/>
      <c r="AN23" s="373"/>
    </row>
    <row r="24" spans="1:40" ht="18" customHeight="1" x14ac:dyDescent="0.2">
      <c r="A24" s="95">
        <v>14</v>
      </c>
      <c r="B24" s="100"/>
      <c r="C24" s="101"/>
      <c r="D24" s="102"/>
      <c r="E24" s="103"/>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5">
        <f t="shared" si="0"/>
        <v>0</v>
      </c>
      <c r="AL24" s="106">
        <f t="shared" si="1"/>
        <v>0</v>
      </c>
      <c r="AM24" s="373"/>
      <c r="AN24" s="373"/>
    </row>
    <row r="25" spans="1:40" ht="18" customHeight="1" x14ac:dyDescent="0.2">
      <c r="A25" s="95">
        <v>15</v>
      </c>
      <c r="B25" s="100"/>
      <c r="C25" s="101"/>
      <c r="D25" s="102"/>
      <c r="E25" s="103"/>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5">
        <f t="shared" si="0"/>
        <v>0</v>
      </c>
      <c r="AL25" s="106">
        <f t="shared" si="1"/>
        <v>0</v>
      </c>
      <c r="AM25" s="373"/>
      <c r="AN25" s="373"/>
    </row>
    <row r="26" spans="1:40" ht="18" customHeight="1" x14ac:dyDescent="0.2">
      <c r="A26" s="95">
        <v>16</v>
      </c>
      <c r="B26" s="100"/>
      <c r="C26" s="101"/>
      <c r="D26" s="102"/>
      <c r="E26" s="103"/>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5">
        <f t="shared" si="0"/>
        <v>0</v>
      </c>
      <c r="AL26" s="106">
        <f t="shared" si="1"/>
        <v>0</v>
      </c>
      <c r="AM26" s="373"/>
      <c r="AN26" s="373"/>
    </row>
    <row r="27" spans="1:40" ht="18" customHeight="1" x14ac:dyDescent="0.2">
      <c r="A27" s="95">
        <v>17</v>
      </c>
      <c r="B27" s="100"/>
      <c r="C27" s="101"/>
      <c r="D27" s="102"/>
      <c r="E27" s="103"/>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5">
        <f t="shared" si="0"/>
        <v>0</v>
      </c>
      <c r="AL27" s="106">
        <f t="shared" si="1"/>
        <v>0</v>
      </c>
      <c r="AM27" s="373"/>
      <c r="AN27" s="373"/>
    </row>
    <row r="28" spans="1:40" ht="18" customHeight="1" x14ac:dyDescent="0.2">
      <c r="A28" s="95">
        <v>18</v>
      </c>
      <c r="B28" s="100"/>
      <c r="C28" s="101"/>
      <c r="D28" s="102"/>
      <c r="E28" s="103"/>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5">
        <f t="shared" si="0"/>
        <v>0</v>
      </c>
      <c r="AL28" s="106">
        <f t="shared" si="1"/>
        <v>0</v>
      </c>
      <c r="AM28" s="373"/>
      <c r="AN28" s="373"/>
    </row>
    <row r="29" spans="1:40" ht="18" customHeight="1" x14ac:dyDescent="0.2">
      <c r="A29" s="95">
        <v>19</v>
      </c>
      <c r="B29" s="100"/>
      <c r="C29" s="101"/>
      <c r="D29" s="102"/>
      <c r="E29" s="103"/>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5">
        <f t="shared" si="0"/>
        <v>0</v>
      </c>
      <c r="AL29" s="106">
        <f t="shared" si="1"/>
        <v>0</v>
      </c>
      <c r="AM29" s="373"/>
      <c r="AN29" s="373"/>
    </row>
    <row r="30" spans="1:40" ht="18" customHeight="1" x14ac:dyDescent="0.2">
      <c r="A30" s="95">
        <v>20</v>
      </c>
      <c r="B30" s="100"/>
      <c r="C30" s="101"/>
      <c r="D30" s="102"/>
      <c r="E30" s="103"/>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5">
        <f t="shared" si="0"/>
        <v>0</v>
      </c>
      <c r="AL30" s="106">
        <f t="shared" si="1"/>
        <v>0</v>
      </c>
      <c r="AM30" s="373"/>
      <c r="AN30" s="373"/>
    </row>
    <row r="31" spans="1:40" ht="18" customHeight="1" x14ac:dyDescent="0.2">
      <c r="A31" s="368" t="s">
        <v>15</v>
      </c>
      <c r="B31" s="377"/>
      <c r="C31" s="377"/>
      <c r="D31" s="377"/>
      <c r="E31" s="377"/>
      <c r="F31" s="107">
        <f>+SUM(F11:F30)</f>
        <v>0</v>
      </c>
      <c r="G31" s="107">
        <f t="shared" ref="G31:AJ31" si="2">+SUM(G11:G30)</f>
        <v>0</v>
      </c>
      <c r="H31" s="107">
        <f t="shared" si="2"/>
        <v>0</v>
      </c>
      <c r="I31" s="107">
        <f t="shared" si="2"/>
        <v>0</v>
      </c>
      <c r="J31" s="107">
        <f t="shared" si="2"/>
        <v>0</v>
      </c>
      <c r="K31" s="107">
        <f t="shared" si="2"/>
        <v>0</v>
      </c>
      <c r="L31" s="107">
        <f t="shared" si="2"/>
        <v>0</v>
      </c>
      <c r="M31" s="107">
        <f t="shared" si="2"/>
        <v>0</v>
      </c>
      <c r="N31" s="107">
        <f t="shared" si="2"/>
        <v>0</v>
      </c>
      <c r="O31" s="107">
        <f t="shared" si="2"/>
        <v>0</v>
      </c>
      <c r="P31" s="107">
        <f t="shared" si="2"/>
        <v>0</v>
      </c>
      <c r="Q31" s="107">
        <f t="shared" si="2"/>
        <v>0</v>
      </c>
      <c r="R31" s="107">
        <f t="shared" si="2"/>
        <v>0</v>
      </c>
      <c r="S31" s="107">
        <f t="shared" si="2"/>
        <v>0</v>
      </c>
      <c r="T31" s="107">
        <f t="shared" si="2"/>
        <v>0</v>
      </c>
      <c r="U31" s="107">
        <f t="shared" si="2"/>
        <v>0</v>
      </c>
      <c r="V31" s="107">
        <f t="shared" si="2"/>
        <v>0</v>
      </c>
      <c r="W31" s="107">
        <f t="shared" si="2"/>
        <v>0</v>
      </c>
      <c r="X31" s="107">
        <f t="shared" si="2"/>
        <v>0</v>
      </c>
      <c r="Y31" s="107">
        <f t="shared" si="2"/>
        <v>0</v>
      </c>
      <c r="Z31" s="107">
        <f t="shared" si="2"/>
        <v>0</v>
      </c>
      <c r="AA31" s="107">
        <f t="shared" si="2"/>
        <v>0</v>
      </c>
      <c r="AB31" s="107">
        <f t="shared" si="2"/>
        <v>0</v>
      </c>
      <c r="AC31" s="107">
        <f t="shared" si="2"/>
        <v>0</v>
      </c>
      <c r="AD31" s="107">
        <f t="shared" si="2"/>
        <v>0</v>
      </c>
      <c r="AE31" s="107">
        <f t="shared" si="2"/>
        <v>0</v>
      </c>
      <c r="AF31" s="107">
        <f t="shared" si="2"/>
        <v>0</v>
      </c>
      <c r="AG31" s="107">
        <f t="shared" si="2"/>
        <v>0</v>
      </c>
      <c r="AH31" s="107">
        <f t="shared" si="2"/>
        <v>0</v>
      </c>
      <c r="AI31" s="107">
        <f t="shared" si="2"/>
        <v>0</v>
      </c>
      <c r="AJ31" s="107">
        <f t="shared" si="2"/>
        <v>0</v>
      </c>
      <c r="AK31" s="105">
        <f t="shared" si="0"/>
        <v>0</v>
      </c>
      <c r="AL31" s="106">
        <f>IF($AK$3="４週",AK31/4,AK31/(DAY(EOMONTH($F$9,0))/7))</f>
        <v>0</v>
      </c>
      <c r="AM31" s="361"/>
      <c r="AN31" s="361"/>
    </row>
    <row r="32" spans="1:40" ht="18" customHeight="1" x14ac:dyDescent="0.2">
      <c r="A32" s="377" t="s">
        <v>176</v>
      </c>
      <c r="B32" s="377"/>
      <c r="C32" s="377"/>
      <c r="D32" s="377"/>
      <c r="E32" s="37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7"/>
      <c r="AL32" s="109"/>
      <c r="AM32" s="361"/>
      <c r="AN32" s="361"/>
    </row>
    <row r="33" spans="1:43" ht="15" customHeight="1" x14ac:dyDescent="0.2">
      <c r="A33" s="94"/>
      <c r="B33" s="94"/>
      <c r="C33" s="94"/>
      <c r="D33" s="94"/>
      <c r="E33" s="94"/>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94"/>
      <c r="AL33" s="94"/>
      <c r="AM33" s="85"/>
    </row>
    <row r="34" spans="1:43" ht="15" customHeight="1" x14ac:dyDescent="0.2">
      <c r="A34" s="94"/>
      <c r="B34" s="94"/>
      <c r="C34" s="94"/>
      <c r="D34" s="94"/>
      <c r="E34" s="94"/>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94"/>
      <c r="AL34" s="94"/>
      <c r="AM34" s="85"/>
    </row>
    <row r="35" spans="1:43" ht="15" customHeight="1" x14ac:dyDescent="0.2">
      <c r="A35" s="94"/>
      <c r="B35" s="94"/>
      <c r="C35" s="94"/>
      <c r="D35" s="94"/>
      <c r="E35" s="94"/>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94"/>
      <c r="AL35" s="94"/>
      <c r="AM35" s="85"/>
    </row>
    <row r="36" spans="1:43" ht="21" customHeight="1" x14ac:dyDescent="0.2">
      <c r="A36" s="84" t="s">
        <v>177</v>
      </c>
      <c r="B36" s="94"/>
      <c r="C36" s="94"/>
      <c r="D36" s="94"/>
      <c r="E36" s="94"/>
      <c r="F36" s="94"/>
      <c r="G36" s="110"/>
      <c r="H36" s="110"/>
      <c r="I36" s="110"/>
      <c r="J36" s="110"/>
      <c r="K36" s="110"/>
      <c r="L36" s="110"/>
      <c r="M36" s="110"/>
      <c r="N36" s="110"/>
      <c r="O36" s="110"/>
      <c r="AM36" s="94"/>
      <c r="AN36" s="85"/>
    </row>
    <row r="37" spans="1:43" ht="25" customHeight="1" x14ac:dyDescent="0.2">
      <c r="A37" s="367"/>
      <c r="B37" s="367"/>
      <c r="C37" s="367"/>
      <c r="D37" s="111">
        <v>4</v>
      </c>
      <c r="E37" s="111">
        <v>5</v>
      </c>
      <c r="F37" s="376">
        <v>6</v>
      </c>
      <c r="G37" s="376"/>
      <c r="H37" s="376"/>
      <c r="I37" s="376">
        <v>7</v>
      </c>
      <c r="J37" s="376"/>
      <c r="K37" s="376"/>
      <c r="L37" s="376">
        <v>8</v>
      </c>
      <c r="M37" s="376"/>
      <c r="N37" s="376"/>
      <c r="O37" s="376">
        <v>9</v>
      </c>
      <c r="P37" s="376"/>
      <c r="Q37" s="376"/>
      <c r="R37" s="376">
        <v>10</v>
      </c>
      <c r="S37" s="376"/>
      <c r="T37" s="376"/>
      <c r="U37" s="376">
        <v>11</v>
      </c>
      <c r="V37" s="376"/>
      <c r="W37" s="376"/>
      <c r="X37" s="376">
        <v>12</v>
      </c>
      <c r="Y37" s="376"/>
      <c r="Z37" s="376"/>
      <c r="AA37" s="376">
        <v>1</v>
      </c>
      <c r="AB37" s="376"/>
      <c r="AC37" s="376"/>
      <c r="AD37" s="376">
        <v>2</v>
      </c>
      <c r="AE37" s="376"/>
      <c r="AF37" s="376"/>
      <c r="AG37" s="376">
        <v>3</v>
      </c>
      <c r="AH37" s="376"/>
      <c r="AI37" s="376"/>
      <c r="AJ37" s="367" t="s">
        <v>178</v>
      </c>
      <c r="AK37" s="367"/>
      <c r="AL37" s="97" t="s">
        <v>179</v>
      </c>
      <c r="AM37" s="112"/>
      <c r="AN37" s="112"/>
      <c r="AO37" s="112"/>
      <c r="AP37" s="112"/>
      <c r="AQ37" s="112"/>
    </row>
    <row r="38" spans="1:43" ht="18" customHeight="1" x14ac:dyDescent="0.2">
      <c r="A38" s="385" t="s">
        <v>180</v>
      </c>
      <c r="B38" s="385"/>
      <c r="C38" s="385"/>
      <c r="D38" s="104"/>
      <c r="E38" s="104"/>
      <c r="F38" s="379"/>
      <c r="G38" s="379"/>
      <c r="H38" s="379"/>
      <c r="I38" s="379"/>
      <c r="J38" s="379"/>
      <c r="K38" s="379"/>
      <c r="L38" s="379"/>
      <c r="M38" s="379"/>
      <c r="N38" s="379"/>
      <c r="O38" s="379"/>
      <c r="P38" s="379"/>
      <c r="Q38" s="379"/>
      <c r="R38" s="379"/>
      <c r="S38" s="379"/>
      <c r="T38" s="379"/>
      <c r="U38" s="379"/>
      <c r="V38" s="379"/>
      <c r="W38" s="379"/>
      <c r="X38" s="379"/>
      <c r="Y38" s="379"/>
      <c r="Z38" s="379"/>
      <c r="AA38" s="379"/>
      <c r="AB38" s="379"/>
      <c r="AC38" s="379"/>
      <c r="AD38" s="379"/>
      <c r="AE38" s="379"/>
      <c r="AF38" s="379"/>
      <c r="AG38" s="379"/>
      <c r="AH38" s="379"/>
      <c r="AI38" s="379"/>
      <c r="AJ38" s="380">
        <f>SUM(D38:AI38)</f>
        <v>0</v>
      </c>
      <c r="AK38" s="380"/>
      <c r="AL38" s="383" t="e">
        <f>ROUNDUP(AJ38/AJ39,1)</f>
        <v>#DIV/0!</v>
      </c>
      <c r="AM38" s="112"/>
      <c r="AN38" s="112"/>
      <c r="AO38" s="112"/>
      <c r="AP38" s="112"/>
      <c r="AQ38" s="112"/>
    </row>
    <row r="39" spans="1:43" ht="18" customHeight="1" x14ac:dyDescent="0.2">
      <c r="A39" s="385" t="s">
        <v>181</v>
      </c>
      <c r="B39" s="385"/>
      <c r="C39" s="385"/>
      <c r="D39" s="104"/>
      <c r="E39" s="104"/>
      <c r="F39" s="379"/>
      <c r="G39" s="379"/>
      <c r="H39" s="379"/>
      <c r="I39" s="379"/>
      <c r="J39" s="379"/>
      <c r="K39" s="379"/>
      <c r="L39" s="379"/>
      <c r="M39" s="379"/>
      <c r="N39" s="379"/>
      <c r="O39" s="379"/>
      <c r="P39" s="379"/>
      <c r="Q39" s="379"/>
      <c r="R39" s="379"/>
      <c r="S39" s="379"/>
      <c r="T39" s="379"/>
      <c r="U39" s="379"/>
      <c r="V39" s="379"/>
      <c r="W39" s="379"/>
      <c r="X39" s="379"/>
      <c r="Y39" s="379"/>
      <c r="Z39" s="379"/>
      <c r="AA39" s="379"/>
      <c r="AB39" s="379"/>
      <c r="AC39" s="379"/>
      <c r="AD39" s="379"/>
      <c r="AE39" s="379"/>
      <c r="AF39" s="379"/>
      <c r="AG39" s="379"/>
      <c r="AH39" s="379"/>
      <c r="AI39" s="379"/>
      <c r="AJ39" s="380">
        <f>+SUM(D39:AI39)</f>
        <v>0</v>
      </c>
      <c r="AK39" s="380"/>
      <c r="AL39" s="384"/>
      <c r="AM39" s="112"/>
      <c r="AN39" s="112"/>
      <c r="AO39" s="112"/>
      <c r="AP39" s="112"/>
      <c r="AQ39" s="112"/>
    </row>
    <row r="40" spans="1:43" ht="5.15" customHeight="1" x14ac:dyDescent="0.2">
      <c r="A40" s="113"/>
      <c r="B40" s="113"/>
      <c r="C40" s="113"/>
      <c r="D40" s="112"/>
      <c r="E40" s="112"/>
      <c r="F40" s="112"/>
      <c r="G40" s="112"/>
      <c r="H40" s="112"/>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110"/>
      <c r="AJ40" s="114"/>
      <c r="AK40" s="110"/>
      <c r="AL40" s="94"/>
      <c r="AM40" s="94"/>
      <c r="AN40" s="85"/>
    </row>
    <row r="41" spans="1:43" ht="18" customHeight="1" x14ac:dyDescent="0.2">
      <c r="A41" s="84" t="s">
        <v>182</v>
      </c>
      <c r="B41" s="110"/>
      <c r="D41" s="110"/>
      <c r="E41" s="110"/>
      <c r="F41" s="110"/>
      <c r="G41" s="110"/>
      <c r="H41" s="110"/>
      <c r="I41" s="112"/>
      <c r="J41" s="112"/>
      <c r="K41" s="112"/>
      <c r="L41" s="112"/>
      <c r="M41" s="112"/>
      <c r="N41" s="112"/>
      <c r="O41" s="110"/>
      <c r="P41" s="110"/>
      <c r="Q41" s="110"/>
      <c r="R41" s="110"/>
      <c r="S41" s="110"/>
      <c r="T41" s="110"/>
      <c r="U41" s="110"/>
      <c r="V41" s="110"/>
      <c r="W41" s="94"/>
      <c r="X41" s="110"/>
      <c r="Y41" s="110"/>
      <c r="Z41" s="110"/>
      <c r="AA41" s="110"/>
      <c r="AB41" s="110"/>
      <c r="AC41" s="110"/>
      <c r="AD41" s="110"/>
      <c r="AE41" s="110"/>
      <c r="AF41" s="110"/>
      <c r="AG41" s="110"/>
      <c r="AH41" s="110"/>
      <c r="AI41" s="110"/>
      <c r="AJ41" s="114"/>
      <c r="AK41" s="110"/>
      <c r="AL41" s="94"/>
      <c r="AM41" s="94"/>
      <c r="AN41" s="85"/>
    </row>
    <row r="42" spans="1:43" ht="25" customHeight="1" x14ac:dyDescent="0.2">
      <c r="A42" s="367" t="s">
        <v>183</v>
      </c>
      <c r="B42" s="367"/>
      <c r="C42" s="368" t="s">
        <v>172</v>
      </c>
      <c r="D42" s="378"/>
      <c r="E42" s="381"/>
      <c r="F42" s="381"/>
      <c r="G42" s="381"/>
      <c r="H42" s="365"/>
      <c r="I42" s="382"/>
      <c r="J42" s="382"/>
      <c r="K42" s="382"/>
      <c r="L42" s="382"/>
      <c r="M42" s="382"/>
      <c r="N42" s="382"/>
      <c r="O42" s="112"/>
      <c r="P42" s="112"/>
      <c r="Q42" s="112"/>
      <c r="R42" s="112"/>
      <c r="S42" s="112"/>
      <c r="T42" s="112"/>
      <c r="U42" s="112"/>
      <c r="W42" s="94"/>
      <c r="X42" s="110"/>
      <c r="Y42" s="110"/>
      <c r="Z42" s="110"/>
      <c r="AA42" s="110"/>
      <c r="AB42" s="110"/>
      <c r="AC42" s="110"/>
      <c r="AD42" s="110"/>
      <c r="AE42" s="110"/>
      <c r="AF42" s="110"/>
      <c r="AG42" s="110"/>
      <c r="AH42" s="110"/>
      <c r="AI42" s="110"/>
      <c r="AJ42" s="114"/>
      <c r="AK42" s="110"/>
      <c r="AL42" s="94"/>
      <c r="AM42" s="94"/>
      <c r="AN42" s="85"/>
    </row>
    <row r="43" spans="1:43" ht="18" customHeight="1" x14ac:dyDescent="0.2">
      <c r="A43" s="374" t="s">
        <v>184</v>
      </c>
      <c r="B43" s="374"/>
      <c r="C43" s="391" t="e">
        <f>ROUNDUP(AL38/15,1)</f>
        <v>#DIV/0!</v>
      </c>
      <c r="D43" s="392"/>
      <c r="E43" s="393"/>
      <c r="F43" s="393"/>
      <c r="G43" s="393"/>
      <c r="H43" s="394"/>
      <c r="I43" s="395"/>
      <c r="J43" s="393"/>
      <c r="K43" s="393"/>
      <c r="L43" s="393"/>
      <c r="M43" s="393"/>
      <c r="N43" s="394"/>
      <c r="O43" s="112"/>
      <c r="P43" s="112"/>
      <c r="Q43" s="112"/>
      <c r="R43" s="112"/>
      <c r="S43" s="112"/>
      <c r="T43" s="112"/>
      <c r="U43" s="112"/>
      <c r="W43" s="94"/>
      <c r="X43" s="110"/>
      <c r="Y43" s="110"/>
      <c r="Z43" s="110"/>
      <c r="AA43" s="110"/>
      <c r="AB43" s="110"/>
      <c r="AC43" s="110"/>
      <c r="AD43" s="110"/>
      <c r="AE43" s="110"/>
      <c r="AF43" s="110"/>
      <c r="AG43" s="110"/>
      <c r="AH43" s="110"/>
      <c r="AI43" s="110"/>
      <c r="AJ43" s="114"/>
      <c r="AK43" s="110"/>
      <c r="AL43" s="94"/>
      <c r="AM43" s="94"/>
      <c r="AN43" s="85"/>
    </row>
    <row r="44" spans="1:43" ht="5.15" customHeight="1" x14ac:dyDescent="0.2">
      <c r="A44" s="113"/>
      <c r="B44" s="113"/>
      <c r="C44" s="113"/>
      <c r="D44" s="113"/>
      <c r="E44" s="113"/>
      <c r="F44" s="113"/>
      <c r="G44" s="113"/>
      <c r="H44" s="113"/>
      <c r="I44" s="113"/>
      <c r="J44" s="110"/>
      <c r="K44" s="110"/>
      <c r="L44" s="110"/>
      <c r="M44" s="114"/>
      <c r="N44" s="110"/>
      <c r="O44" s="110"/>
      <c r="P44" s="110"/>
      <c r="Q44" s="112"/>
      <c r="W44" s="94"/>
      <c r="X44" s="110"/>
      <c r="Y44" s="110"/>
      <c r="Z44" s="110"/>
      <c r="AA44" s="110"/>
      <c r="AB44" s="110"/>
      <c r="AC44" s="110"/>
      <c r="AD44" s="110"/>
      <c r="AE44" s="110"/>
      <c r="AF44" s="110"/>
      <c r="AG44" s="110"/>
      <c r="AH44" s="110"/>
      <c r="AI44" s="110"/>
      <c r="AJ44" s="114"/>
      <c r="AK44" s="110"/>
      <c r="AL44" s="94"/>
      <c r="AM44" s="94"/>
      <c r="AN44" s="85"/>
    </row>
    <row r="45" spans="1:43" ht="21" customHeight="1" x14ac:dyDescent="0.2">
      <c r="A45" s="84" t="s">
        <v>185</v>
      </c>
      <c r="B45" s="88"/>
      <c r="C45" s="89"/>
      <c r="D45" s="89"/>
      <c r="E45" s="89"/>
      <c r="F45" s="89"/>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9"/>
      <c r="AM45" s="89"/>
      <c r="AN45" s="85"/>
    </row>
    <row r="46" spans="1:43" ht="25" customHeight="1" x14ac:dyDescent="0.2">
      <c r="A46" s="85"/>
      <c r="B46" s="94"/>
      <c r="C46" s="396" t="e">
        <f>IF(VLOOKUP($AK$1,#REF!,C51,FALSE)=0,"-",VLOOKUP($AK$1,#REF!,C51,FALSE))</f>
        <v>#REF!</v>
      </c>
      <c r="D46" s="397"/>
      <c r="E46" s="386" t="e">
        <f>IF(VLOOKUP($AK$1,#REF!,E51,FALSE)=0,"-",VLOOKUP($AK$1,#REF!,E51,FALSE))</f>
        <v>#REF!</v>
      </c>
      <c r="F46" s="386"/>
      <c r="G46" s="386"/>
      <c r="H46" s="386"/>
      <c r="I46" s="396" t="e">
        <f>IF(VLOOKUP($AK$1,#REF!,I51,FALSE)=0,"-",VLOOKUP($AK$1,#REF!,I51,FALSE))</f>
        <v>#REF!</v>
      </c>
      <c r="J46" s="397"/>
      <c r="K46" s="397"/>
      <c r="L46" s="397"/>
      <c r="M46" s="397"/>
      <c r="N46" s="398"/>
      <c r="O46" s="396" t="e">
        <f>IF(VLOOKUP($AK$1,#REF!,O51,FALSE)=0,"-",VLOOKUP($AK$1,#REF!,O51,FALSE))</f>
        <v>#REF!</v>
      </c>
      <c r="P46" s="397"/>
      <c r="Q46" s="397"/>
      <c r="R46" s="397"/>
      <c r="S46" s="397"/>
      <c r="T46" s="398"/>
      <c r="U46" s="396" t="e">
        <f>IF(VLOOKUP($AK$1,#REF!,U51,FALSE)=0,"-",VLOOKUP($AK$1,#REF!,U51,FALSE))</f>
        <v>#REF!</v>
      </c>
      <c r="V46" s="397"/>
      <c r="W46" s="397"/>
      <c r="X46" s="397"/>
      <c r="Y46" s="397"/>
      <c r="Z46" s="398"/>
      <c r="AA46" s="396" t="e">
        <f>IF(VLOOKUP($AK$1,#REF!,AA51,FALSE)=0,"-",VLOOKUP($AK$1,#REF!,AA51,FALSE))</f>
        <v>#REF!</v>
      </c>
      <c r="AB46" s="397"/>
      <c r="AC46" s="397"/>
      <c r="AD46" s="397"/>
      <c r="AE46" s="397"/>
      <c r="AF46" s="398"/>
      <c r="AG46" s="386" t="e">
        <f>IF(VLOOKUP($AK$1,#REF!,AG51,FALSE)=0,"-",VLOOKUP($AK$1,#REF!,AG51,FALSE))</f>
        <v>#REF!</v>
      </c>
      <c r="AH46" s="386"/>
      <c r="AI46" s="386"/>
      <c r="AJ46" s="386"/>
      <c r="AK46" s="386"/>
      <c r="AL46" s="386" t="e">
        <f>IF(VLOOKUP($AK$1,#REF!,AL51,FALSE)=0,"-",VLOOKUP($AK$1,#REF!,AL51,FALSE))</f>
        <v>#REF!</v>
      </c>
      <c r="AM46" s="386"/>
      <c r="AN46" s="85"/>
    </row>
    <row r="47" spans="1:43" ht="18" customHeight="1" x14ac:dyDescent="0.2">
      <c r="A47" s="85"/>
      <c r="B47" s="94"/>
      <c r="C47" s="115" t="s">
        <v>186</v>
      </c>
      <c r="D47" s="115" t="s">
        <v>187</v>
      </c>
      <c r="E47" s="116" t="s">
        <v>186</v>
      </c>
      <c r="F47" s="387" t="s">
        <v>187</v>
      </c>
      <c r="G47" s="387"/>
      <c r="H47" s="387"/>
      <c r="I47" s="388" t="s">
        <v>186</v>
      </c>
      <c r="J47" s="389"/>
      <c r="K47" s="390"/>
      <c r="L47" s="388" t="s">
        <v>187</v>
      </c>
      <c r="M47" s="389"/>
      <c r="N47" s="390"/>
      <c r="O47" s="388" t="s">
        <v>186</v>
      </c>
      <c r="P47" s="389"/>
      <c r="Q47" s="390"/>
      <c r="R47" s="388" t="s">
        <v>187</v>
      </c>
      <c r="S47" s="389"/>
      <c r="T47" s="390"/>
      <c r="U47" s="388" t="s">
        <v>186</v>
      </c>
      <c r="V47" s="389"/>
      <c r="W47" s="390"/>
      <c r="X47" s="388" t="s">
        <v>187</v>
      </c>
      <c r="Y47" s="389"/>
      <c r="Z47" s="390"/>
      <c r="AA47" s="388" t="s">
        <v>186</v>
      </c>
      <c r="AB47" s="389"/>
      <c r="AC47" s="390"/>
      <c r="AD47" s="388" t="s">
        <v>187</v>
      </c>
      <c r="AE47" s="389"/>
      <c r="AF47" s="390"/>
      <c r="AG47" s="388" t="s">
        <v>186</v>
      </c>
      <c r="AH47" s="389"/>
      <c r="AI47" s="390"/>
      <c r="AJ47" s="388" t="s">
        <v>187</v>
      </c>
      <c r="AK47" s="390"/>
      <c r="AL47" s="116" t="s">
        <v>188</v>
      </c>
      <c r="AM47" s="116" t="s">
        <v>189</v>
      </c>
      <c r="AN47" s="85"/>
    </row>
    <row r="48" spans="1:43" ht="18" customHeight="1" x14ac:dyDescent="0.2">
      <c r="A48" s="85"/>
      <c r="B48" s="96" t="s">
        <v>6</v>
      </c>
      <c r="C48" s="116">
        <f>COUNTIFS($B$11:$B$30,C$46,$C$11:$C$30,"A",$E$11:$E$30,"*")</f>
        <v>0</v>
      </c>
      <c r="D48" s="116">
        <f>COUNTIFS($B$11:$B$30,C$46,$C$11:$C$30,"B",$E$11:$E$30,"*")</f>
        <v>0</v>
      </c>
      <c r="E48" s="116">
        <f>COUNTIFS($B$11:$B$30,E$46,$C$11:$C$30,"A",$E$11:$E$30,"*")</f>
        <v>0</v>
      </c>
      <c r="F48" s="388">
        <f>COUNTIFS($B$11:$B$30,E$46,$C$11:$C$30,"B",$E$11:$E$30,"*")</f>
        <v>0</v>
      </c>
      <c r="G48" s="389"/>
      <c r="H48" s="390"/>
      <c r="I48" s="388">
        <f>COUNTIFS($B$11:$B$30,I$46,$C$11:$C$30,"A",$E$11:$E$30,"*")</f>
        <v>0</v>
      </c>
      <c r="J48" s="389"/>
      <c r="K48" s="390"/>
      <c r="L48" s="388">
        <f>COUNTIFS($B$11:$B$30,I$46,$C$11:$C$30,"B",$E$11:$E$30,"*")</f>
        <v>0</v>
      </c>
      <c r="M48" s="389"/>
      <c r="N48" s="390"/>
      <c r="O48" s="388">
        <f>COUNTIFS($B$11:$B$30,O$46,$C$11:$C$30,"A",$E$11:$E$30,"*")</f>
        <v>0</v>
      </c>
      <c r="P48" s="389"/>
      <c r="Q48" s="390"/>
      <c r="R48" s="388">
        <f>COUNTIFS($B$11:$B$30,O$46,$C$11:$C$30,"B",$E$11:$E$30,"*")</f>
        <v>0</v>
      </c>
      <c r="S48" s="389"/>
      <c r="T48" s="390"/>
      <c r="U48" s="388">
        <f>COUNTIFS($B$11:$B$30,U$46,$C$11:$C$30,"A",$E$11:$E$30,"*")</f>
        <v>0</v>
      </c>
      <c r="V48" s="389"/>
      <c r="W48" s="390"/>
      <c r="X48" s="388">
        <f>COUNTIFS($B$11:$B$30,U$46,$C$11:$C$30,"B",$E$11:$E$30,"*")</f>
        <v>0</v>
      </c>
      <c r="Y48" s="389"/>
      <c r="Z48" s="390"/>
      <c r="AA48" s="388">
        <f>COUNTIFS($B$11:$B$30,AA$46,$C$11:$C$30,"A",$E$11:$E$30,"*")</f>
        <v>0</v>
      </c>
      <c r="AB48" s="389"/>
      <c r="AC48" s="390"/>
      <c r="AD48" s="388">
        <f>COUNTIFS($B$11:$B$30,AA$46,$C$11:$C$30,"B",$E$11:$E$30,"*")</f>
        <v>0</v>
      </c>
      <c r="AE48" s="389"/>
      <c r="AF48" s="390"/>
      <c r="AG48" s="388">
        <f>COUNTIFS($B$11:$B$30,AG$46,$C$11:$C$30,"A",$E$11:$E$30,"*")</f>
        <v>0</v>
      </c>
      <c r="AH48" s="389"/>
      <c r="AI48" s="390"/>
      <c r="AJ48" s="388">
        <f>COUNTIFS($B$11:$B$30,AG$46,$C$11:$C$30,"B",$E$11:$E$30,"*")</f>
        <v>0</v>
      </c>
      <c r="AK48" s="390"/>
      <c r="AL48" s="116">
        <f>COUNTIFS($B$11:$B$30,AL$46,$C$11:$C$30,"A",$E$11:$E$30,"*")</f>
        <v>0</v>
      </c>
      <c r="AM48" s="116">
        <f>COUNTIFS($B$11:$B$30,AL$46,$C$11:$C$30,"B",$E$11:$E$30,"*")</f>
        <v>0</v>
      </c>
      <c r="AN48" s="85"/>
    </row>
    <row r="49" spans="1:40" ht="18" customHeight="1" x14ac:dyDescent="0.2">
      <c r="A49" s="85"/>
      <c r="B49" s="97" t="s">
        <v>4</v>
      </c>
      <c r="C49" s="116">
        <f>COUNTIFS($B$11:$B$30,C$46,$C$11:$C$30,"C",$E$11:$E$30,"*")</f>
        <v>0</v>
      </c>
      <c r="D49" s="116">
        <f>COUNTIFS($B$11:$B$30,C$46,$C$11:$C$30,"D",$E$11:$E$30,"*")</f>
        <v>0</v>
      </c>
      <c r="E49" s="116">
        <f>COUNTIFS($B$11:$B$30,E$46,$C$11:$C$30,"C",$E$11:$E$30,"*")</f>
        <v>0</v>
      </c>
      <c r="F49" s="388">
        <f>COUNTIFS($B$11:$B$30,E$46,$C$11:$C$30,"D",$E$11:$E$30,"*")</f>
        <v>0</v>
      </c>
      <c r="G49" s="389"/>
      <c r="H49" s="390"/>
      <c r="I49" s="388">
        <f>COUNTIFS($B$11:$B$30,I$46,$C$11:$C$30,"C",$E$11:$E$30,"*")</f>
        <v>0</v>
      </c>
      <c r="J49" s="389"/>
      <c r="K49" s="390"/>
      <c r="L49" s="388">
        <f>COUNTIFS($B$11:$B$30,I$46,$C$11:$C$30,"D",$E$11:$E$30,"*")</f>
        <v>0</v>
      </c>
      <c r="M49" s="389"/>
      <c r="N49" s="390"/>
      <c r="O49" s="388">
        <f>COUNTIFS($B$11:$B$30,O$46,$C$11:$C$30,"C",$E$11:$E$30,"*")</f>
        <v>0</v>
      </c>
      <c r="P49" s="389"/>
      <c r="Q49" s="390"/>
      <c r="R49" s="388">
        <f>COUNTIFS($B$11:$B$30,O$46,$C$11:$C$30,"D",$E$11:$E$30,"*")</f>
        <v>0</v>
      </c>
      <c r="S49" s="389"/>
      <c r="T49" s="390"/>
      <c r="U49" s="388">
        <f>COUNTIFS($B$11:$B$30,U$46,$C$11:$C$30,"C",$E$11:$E$30,"*")</f>
        <v>0</v>
      </c>
      <c r="V49" s="389"/>
      <c r="W49" s="390"/>
      <c r="X49" s="388">
        <f>COUNTIFS($B$11:$B$30,U$46,$C$11:$C$30,"D",$E$11:$E$30,"*")</f>
        <v>0</v>
      </c>
      <c r="Y49" s="389"/>
      <c r="Z49" s="390"/>
      <c r="AA49" s="388">
        <f>COUNTIFS($B$11:$B$30,AA$46,$C$11:$C$30,"C",$E$11:$E$30,"*")</f>
        <v>0</v>
      </c>
      <c r="AB49" s="389"/>
      <c r="AC49" s="390"/>
      <c r="AD49" s="388">
        <f>COUNTIFS($B$11:$B$30,AA$46,$C$11:$C$30,"D",$E$11:$E$30,"*")</f>
        <v>0</v>
      </c>
      <c r="AE49" s="389"/>
      <c r="AF49" s="390"/>
      <c r="AG49" s="388">
        <f>COUNTIFS($B$11:$B$30,AG$46,$C$11:$C$30,"C",$E$11:$E$30,"*")</f>
        <v>0</v>
      </c>
      <c r="AH49" s="389"/>
      <c r="AI49" s="390"/>
      <c r="AJ49" s="388">
        <f>COUNTIFS($B$11:$B$30,AG$46,$C$11:$C$30,"D",$E$11:$E$30,"*")</f>
        <v>0</v>
      </c>
      <c r="AK49" s="390"/>
      <c r="AL49" s="116">
        <f>COUNTIFS($B$11:$B$30,AL$46,$C$11:$C$30,"C",$E$11:$E$30,"*")</f>
        <v>0</v>
      </c>
      <c r="AM49" s="116">
        <f>COUNTIFS($B$11:$B$30,AL$46,$C$11:$C$30,"D",$E$11:$E$30,"*")</f>
        <v>0</v>
      </c>
      <c r="AN49" s="85"/>
    </row>
    <row r="50" spans="1:40" ht="25" customHeight="1" x14ac:dyDescent="0.2">
      <c r="A50" s="85"/>
      <c r="B50" s="97" t="s">
        <v>190</v>
      </c>
      <c r="C50" s="396" t="e">
        <f>IF($AK$3="４週",SUMIFS($AK$11:$AK$30,$B$11:$B$30,C46)/4/$AH$5,IF($AK$3="歴月",SUMIFS($AK$11:$AK$30,$B$11:$B$30,C46)/$AL$5,"記載する期間を選択してください"))</f>
        <v>#DIV/0!</v>
      </c>
      <c r="D50" s="398"/>
      <c r="E50" s="396" t="e">
        <f>IF($AK$3="４週",SUMIFS($AK$11:$AK$30,$B$11:$B$30,E46)/4/$AH$5,IF($AK$3="歴月",SUMIFS($AK$11:$AK$30,$B$11:$B$30,E46)/$AL$5,"記載する期間を選択してください"))</f>
        <v>#DIV/0!</v>
      </c>
      <c r="F50" s="397"/>
      <c r="G50" s="397"/>
      <c r="H50" s="398"/>
      <c r="I50" s="396" t="e">
        <f>IF($AK$3="４週",SUMIFS($AK$11:$AK$30,$B$11:$B$30,I46)/4/$AH$5,IF($AK$3="歴月",SUMIFS($AK$11:$AK$30,$B$11:$B$30,I46)/$AL$5,"記載する期間を選択してください"))</f>
        <v>#DIV/0!</v>
      </c>
      <c r="J50" s="397"/>
      <c r="K50" s="397"/>
      <c r="L50" s="397"/>
      <c r="M50" s="397"/>
      <c r="N50" s="398"/>
      <c r="O50" s="396" t="e">
        <f>IF($AK$3="４週",SUMIFS($AK$11:$AK$30,$B$11:$B$30,O46)/4/$AH$5,IF($AK$3="歴月",SUMIFS($AK$11:$AK$30,$B$11:$B$30,O46)/$AL$5,"記載する期間を選択してください"))</f>
        <v>#DIV/0!</v>
      </c>
      <c r="P50" s="397"/>
      <c r="Q50" s="397"/>
      <c r="R50" s="397"/>
      <c r="S50" s="397"/>
      <c r="T50" s="398"/>
      <c r="U50" s="396" t="e">
        <f>IF($AK$3="４週",SUMIFS($AK$11:$AK$30,$B$11:$B$30,U46)/4/$AH$5,IF($AK$3="歴月",SUMIFS($AK$11:$AK$30,$B$11:$B$30,U46)/$AL$5,"記載する期間を選択してください"))</f>
        <v>#DIV/0!</v>
      </c>
      <c r="V50" s="397"/>
      <c r="W50" s="397"/>
      <c r="X50" s="397"/>
      <c r="Y50" s="397"/>
      <c r="Z50" s="398"/>
      <c r="AA50" s="396" t="e">
        <f>IF($AK$3="４週",SUMIFS($AK$11:$AK$30,$B$11:$B$30,AA46)/4/$AH$5,IF($AK$3="歴月",SUMIFS($AK$11:$AK$30,$B$11:$B$30,AA46)/$AL$5,"記載する期間を選択してください"))</f>
        <v>#DIV/0!</v>
      </c>
      <c r="AB50" s="397"/>
      <c r="AC50" s="397"/>
      <c r="AD50" s="397"/>
      <c r="AE50" s="397"/>
      <c r="AF50" s="398"/>
      <c r="AG50" s="396" t="e">
        <f>IF($AK$3="４週",SUMIFS($AK$11:$AK$30,$B$11:$B$30,AG46)/4/$AH$5,IF($AK$3="歴月",SUMIFS($AK$11:$AK$30,$B$11:$B$30,AG46)/$AL$5,"記載する期間を選択してください"))</f>
        <v>#DIV/0!</v>
      </c>
      <c r="AH50" s="397"/>
      <c r="AI50" s="397"/>
      <c r="AJ50" s="397"/>
      <c r="AK50" s="398"/>
      <c r="AL50" s="396" t="e">
        <f>IF($AK$3="４週",SUMIFS($AK$11:$AK$30,$B$11:$B$30,AL46)/4/$AH$5,IF($AK$3="歴月",SUMIFS($AK$11:$AK$30,$B$11:$B$30,AL46)/$AL$5,"記載する期間を選択してください"))</f>
        <v>#DIV/0!</v>
      </c>
      <c r="AM50" s="398"/>
      <c r="AN50" s="85"/>
    </row>
    <row r="51" spans="1:40" ht="5.15" customHeight="1" x14ac:dyDescent="0.2">
      <c r="A51" s="85"/>
      <c r="B51" s="88"/>
      <c r="C51" s="117">
        <v>2</v>
      </c>
      <c r="D51" s="117"/>
      <c r="E51" s="117">
        <v>3</v>
      </c>
      <c r="F51" s="117"/>
      <c r="G51" s="117"/>
      <c r="H51" s="117"/>
      <c r="I51" s="117">
        <v>4</v>
      </c>
      <c r="J51" s="117"/>
      <c r="K51" s="117"/>
      <c r="L51" s="117"/>
      <c r="M51" s="117"/>
      <c r="N51" s="117"/>
      <c r="O51" s="117">
        <v>5</v>
      </c>
      <c r="P51" s="117"/>
      <c r="Q51" s="117"/>
      <c r="R51" s="117"/>
      <c r="S51" s="117"/>
      <c r="T51" s="117"/>
      <c r="U51" s="117">
        <v>6</v>
      </c>
      <c r="V51" s="117"/>
      <c r="W51" s="117"/>
      <c r="X51" s="117"/>
      <c r="Y51" s="117"/>
      <c r="Z51" s="117"/>
      <c r="AA51" s="117">
        <v>7</v>
      </c>
      <c r="AB51" s="117"/>
      <c r="AC51" s="117"/>
      <c r="AD51" s="117"/>
      <c r="AE51" s="117"/>
      <c r="AF51" s="117"/>
      <c r="AG51" s="117">
        <v>8</v>
      </c>
      <c r="AH51" s="117"/>
      <c r="AI51" s="117"/>
      <c r="AJ51" s="117"/>
      <c r="AK51" s="117"/>
      <c r="AL51" s="117">
        <v>9</v>
      </c>
      <c r="AM51" s="118"/>
      <c r="AN51" s="85"/>
    </row>
    <row r="52" spans="1:40" ht="15" customHeight="1" x14ac:dyDescent="0.2">
      <c r="A52" s="110" t="s">
        <v>191</v>
      </c>
      <c r="B52" s="119"/>
      <c r="C52" s="120"/>
      <c r="D52" s="120"/>
      <c r="E52" s="120"/>
      <c r="F52" s="121"/>
      <c r="G52" s="120"/>
      <c r="H52" s="117"/>
      <c r="I52" s="117"/>
      <c r="J52" s="117"/>
      <c r="K52" s="117"/>
      <c r="L52" s="117"/>
      <c r="M52" s="117"/>
      <c r="N52" s="117"/>
      <c r="O52" s="117"/>
      <c r="P52" s="117"/>
      <c r="Q52" s="117"/>
      <c r="R52" s="117">
        <v>6</v>
      </c>
      <c r="S52" s="117"/>
      <c r="T52" s="117"/>
      <c r="U52" s="117"/>
      <c r="V52" s="117"/>
      <c r="W52" s="117"/>
      <c r="X52" s="117">
        <v>7</v>
      </c>
      <c r="Y52" s="117"/>
      <c r="Z52" s="117"/>
      <c r="AA52" s="117"/>
      <c r="AB52" s="117"/>
      <c r="AC52" s="117"/>
      <c r="AD52" s="117">
        <v>8</v>
      </c>
      <c r="AE52" s="117"/>
      <c r="AF52" s="117"/>
      <c r="AG52" s="122"/>
      <c r="AH52" s="122"/>
      <c r="AI52" s="122"/>
      <c r="AJ52" s="122">
        <v>9</v>
      </c>
      <c r="AK52" s="123"/>
      <c r="AL52" s="123"/>
      <c r="AM52" s="85"/>
    </row>
    <row r="53" spans="1:40" s="110" customFormat="1" ht="15" customHeight="1" x14ac:dyDescent="0.2">
      <c r="A53" s="110" t="s">
        <v>192</v>
      </c>
      <c r="B53" s="113"/>
      <c r="C53" s="113"/>
      <c r="D53" s="113"/>
      <c r="E53" s="113"/>
      <c r="F53" s="113"/>
      <c r="G53" s="113"/>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row>
    <row r="54" spans="1:40" s="110" customFormat="1" ht="15" customHeight="1" x14ac:dyDescent="0.2">
      <c r="A54" s="110" t="s">
        <v>193</v>
      </c>
      <c r="B54" s="113"/>
      <c r="C54" s="113"/>
      <c r="D54" s="113"/>
      <c r="E54" s="113"/>
      <c r="F54" s="113"/>
      <c r="G54" s="113"/>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row>
    <row r="55" spans="1:40" s="110" customFormat="1" ht="15" customHeight="1" x14ac:dyDescent="0.2">
      <c r="A55" s="110" t="s">
        <v>194</v>
      </c>
      <c r="B55" s="113"/>
      <c r="C55" s="113"/>
      <c r="D55" s="113"/>
      <c r="E55" s="113"/>
      <c r="F55" s="113"/>
      <c r="G55" s="113"/>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row>
    <row r="56" spans="1:40" s="110" customFormat="1" ht="15" customHeight="1" x14ac:dyDescent="0.2">
      <c r="A56" s="110" t="s">
        <v>195</v>
      </c>
      <c r="B56" s="113"/>
      <c r="C56" s="113"/>
      <c r="D56" s="113"/>
      <c r="E56" s="113"/>
      <c r="F56" s="113"/>
      <c r="G56" s="113"/>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row>
    <row r="57" spans="1:40" ht="15" customHeight="1" x14ac:dyDescent="0.2">
      <c r="A57" s="110" t="s">
        <v>196</v>
      </c>
      <c r="B57" s="124"/>
      <c r="C57" s="110"/>
      <c r="D57" s="110"/>
      <c r="E57" s="110"/>
      <c r="F57" s="110"/>
      <c r="G57" s="110"/>
    </row>
    <row r="58" spans="1:40" ht="15" customHeight="1" x14ac:dyDescent="0.2">
      <c r="A58" s="110" t="s">
        <v>197</v>
      </c>
      <c r="B58" s="124"/>
      <c r="C58" s="110"/>
      <c r="D58" s="110"/>
      <c r="E58" s="110"/>
      <c r="F58" s="110"/>
      <c r="G58" s="110"/>
    </row>
    <row r="59" spans="1:40" ht="15" customHeight="1" x14ac:dyDescent="0.2">
      <c r="A59" s="110"/>
      <c r="B59" s="96" t="s">
        <v>198</v>
      </c>
      <c r="C59" s="367" t="s">
        <v>199</v>
      </c>
      <c r="D59" s="367"/>
      <c r="E59" s="367"/>
      <c r="F59" s="110"/>
      <c r="G59" s="110"/>
    </row>
    <row r="60" spans="1:40" ht="15" customHeight="1" x14ac:dyDescent="0.2">
      <c r="A60" s="110"/>
      <c r="B60" s="125" t="s">
        <v>171</v>
      </c>
      <c r="C60" s="380" t="s">
        <v>200</v>
      </c>
      <c r="D60" s="380"/>
      <c r="E60" s="380"/>
      <c r="F60" s="110"/>
      <c r="G60" s="110"/>
    </row>
    <row r="61" spans="1:40" ht="15" customHeight="1" x14ac:dyDescent="0.2">
      <c r="A61" s="110"/>
      <c r="B61" s="125" t="s">
        <v>173</v>
      </c>
      <c r="C61" s="380" t="s">
        <v>201</v>
      </c>
      <c r="D61" s="380"/>
      <c r="E61" s="380"/>
      <c r="F61" s="110"/>
      <c r="G61" s="110"/>
    </row>
    <row r="62" spans="1:40" ht="15" customHeight="1" x14ac:dyDescent="0.2">
      <c r="A62" s="110"/>
      <c r="B62" s="125" t="s">
        <v>174</v>
      </c>
      <c r="C62" s="380" t="s">
        <v>202</v>
      </c>
      <c r="D62" s="380"/>
      <c r="E62" s="380"/>
      <c r="F62" s="110"/>
      <c r="G62" s="110"/>
    </row>
    <row r="63" spans="1:40" ht="15" customHeight="1" x14ac:dyDescent="0.2">
      <c r="A63" s="110"/>
      <c r="B63" s="125" t="s">
        <v>175</v>
      </c>
      <c r="C63" s="380" t="s">
        <v>203</v>
      </c>
      <c r="D63" s="380"/>
      <c r="E63" s="380"/>
      <c r="F63" s="110"/>
      <c r="G63" s="110"/>
    </row>
    <row r="64" spans="1:40" ht="15" customHeight="1" x14ac:dyDescent="0.2">
      <c r="A64" s="110"/>
      <c r="B64" s="110" t="s">
        <v>204</v>
      </c>
      <c r="C64" s="110"/>
      <c r="D64" s="110"/>
      <c r="E64" s="110"/>
      <c r="F64" s="110"/>
      <c r="G64" s="110"/>
    </row>
    <row r="65" spans="1:7" ht="15" customHeight="1" x14ac:dyDescent="0.2">
      <c r="A65" s="110"/>
      <c r="B65" s="110" t="s">
        <v>205</v>
      </c>
      <c r="C65" s="110"/>
      <c r="D65" s="110"/>
      <c r="E65" s="110"/>
      <c r="F65" s="110"/>
      <c r="G65" s="110"/>
    </row>
    <row r="66" spans="1:7" ht="15" customHeight="1" x14ac:dyDescent="0.2">
      <c r="A66" s="110"/>
      <c r="B66" s="110" t="s">
        <v>206</v>
      </c>
      <c r="C66" s="110"/>
      <c r="D66" s="110"/>
      <c r="E66" s="110"/>
      <c r="F66" s="110"/>
      <c r="G66" s="110"/>
    </row>
    <row r="67" spans="1:7" ht="15" customHeight="1" x14ac:dyDescent="0.2">
      <c r="A67" s="110" t="s">
        <v>207</v>
      </c>
      <c r="B67" s="124"/>
      <c r="C67" s="110"/>
      <c r="D67" s="110"/>
      <c r="E67" s="110"/>
      <c r="F67" s="110"/>
      <c r="G67" s="110"/>
    </row>
    <row r="68" spans="1:7" ht="15" customHeight="1" x14ac:dyDescent="0.2">
      <c r="A68" s="110" t="s">
        <v>208</v>
      </c>
      <c r="B68" s="124"/>
      <c r="C68" s="110"/>
      <c r="D68" s="110"/>
      <c r="E68" s="110"/>
      <c r="F68" s="110"/>
      <c r="G68" s="110"/>
    </row>
    <row r="69" spans="1:7" ht="15" customHeight="1" x14ac:dyDescent="0.2">
      <c r="A69" s="110" t="s">
        <v>209</v>
      </c>
      <c r="B69" s="124"/>
      <c r="C69" s="110"/>
      <c r="D69" s="110"/>
      <c r="E69" s="110"/>
      <c r="F69" s="110"/>
      <c r="G69" s="110"/>
    </row>
    <row r="70" spans="1:7" ht="15" customHeight="1" x14ac:dyDescent="0.2">
      <c r="A70" s="110" t="s">
        <v>210</v>
      </c>
      <c r="B70" s="124"/>
      <c r="C70" s="110"/>
      <c r="D70" s="110"/>
      <c r="E70" s="110"/>
      <c r="F70" s="110"/>
      <c r="G70" s="110"/>
    </row>
    <row r="71" spans="1:7" ht="15" customHeight="1" x14ac:dyDescent="0.2">
      <c r="A71" s="110" t="s">
        <v>211</v>
      </c>
      <c r="B71" s="124"/>
      <c r="C71" s="110"/>
      <c r="D71" s="110"/>
      <c r="E71" s="110"/>
      <c r="F71" s="110"/>
      <c r="G71" s="110"/>
    </row>
    <row r="72" spans="1:7" ht="15" customHeight="1" x14ac:dyDescent="0.2">
      <c r="A72" s="110" t="s">
        <v>212</v>
      </c>
      <c r="B72" s="124"/>
      <c r="C72" s="110"/>
      <c r="D72" s="110"/>
      <c r="E72" s="110"/>
      <c r="F72" s="110"/>
      <c r="G72" s="110"/>
    </row>
    <row r="73" spans="1:7" ht="15" customHeight="1" x14ac:dyDescent="0.2">
      <c r="A73" s="110"/>
      <c r="B73" s="110" t="s">
        <v>213</v>
      </c>
      <c r="C73" s="110"/>
      <c r="D73" s="110"/>
      <c r="E73" s="110"/>
      <c r="F73" s="110"/>
      <c r="G73" s="110"/>
    </row>
    <row r="74" spans="1:7" ht="15" customHeight="1" x14ac:dyDescent="0.2">
      <c r="A74" s="110"/>
      <c r="B74" s="110" t="s">
        <v>214</v>
      </c>
      <c r="C74" s="110"/>
      <c r="D74" s="110"/>
      <c r="E74" s="110"/>
      <c r="F74" s="110"/>
      <c r="G74" s="110"/>
    </row>
    <row r="75" spans="1:7" ht="15" customHeight="1" x14ac:dyDescent="0.2">
      <c r="A75" s="110" t="s">
        <v>215</v>
      </c>
      <c r="B75" s="124"/>
      <c r="C75" s="110"/>
      <c r="D75" s="110"/>
      <c r="E75" s="110"/>
      <c r="F75" s="110"/>
      <c r="G75" s="110"/>
    </row>
    <row r="76" spans="1:7" ht="15" customHeight="1" x14ac:dyDescent="0.2">
      <c r="A76" s="110" t="s">
        <v>216</v>
      </c>
      <c r="B76" s="124"/>
      <c r="C76" s="110"/>
      <c r="D76" s="110"/>
      <c r="E76" s="110"/>
      <c r="F76" s="110"/>
      <c r="G76" s="110"/>
    </row>
    <row r="77" spans="1:7" ht="15" customHeight="1" x14ac:dyDescent="0.2">
      <c r="A77" s="110" t="s">
        <v>217</v>
      </c>
      <c r="B77" s="124"/>
      <c r="C77" s="110"/>
      <c r="D77" s="110"/>
      <c r="E77" s="110"/>
      <c r="F77" s="110"/>
      <c r="G77" s="110"/>
    </row>
    <row r="78" spans="1:7" ht="15" customHeight="1" x14ac:dyDescent="0.2">
      <c r="A78" s="110" t="s">
        <v>218</v>
      </c>
      <c r="B78" s="124"/>
      <c r="C78" s="110"/>
      <c r="D78" s="110"/>
      <c r="E78" s="110"/>
      <c r="F78" s="110"/>
      <c r="G78" s="110"/>
    </row>
    <row r="79" spans="1:7" ht="15" customHeight="1" x14ac:dyDescent="0.2">
      <c r="A79" s="110" t="s">
        <v>219</v>
      </c>
      <c r="B79" s="124"/>
      <c r="C79" s="110"/>
      <c r="D79" s="110"/>
      <c r="E79" s="110"/>
      <c r="F79" s="110"/>
      <c r="G79" s="110"/>
    </row>
    <row r="80" spans="1:7" ht="15" customHeight="1" x14ac:dyDescent="0.2">
      <c r="A80" s="110" t="s">
        <v>220</v>
      </c>
      <c r="B80" s="124"/>
      <c r="C80" s="110"/>
      <c r="D80" s="110"/>
      <c r="E80" s="110"/>
      <c r="F80" s="110"/>
      <c r="G80" s="110"/>
    </row>
    <row r="81" spans="1:7" ht="15" customHeight="1" x14ac:dyDescent="0.2">
      <c r="A81" s="110" t="s">
        <v>221</v>
      </c>
      <c r="B81" s="124"/>
      <c r="C81" s="110"/>
      <c r="D81" s="110"/>
      <c r="E81" s="110"/>
      <c r="F81" s="110"/>
      <c r="G81" s="110"/>
    </row>
    <row r="82" spans="1:7" ht="15" customHeight="1" x14ac:dyDescent="0.2">
      <c r="A82" s="110" t="s">
        <v>222</v>
      </c>
      <c r="B82" s="124"/>
      <c r="C82" s="110"/>
      <c r="D82" s="110"/>
      <c r="E82" s="110"/>
      <c r="F82" s="110"/>
      <c r="G82" s="110"/>
    </row>
  </sheetData>
  <mergeCells count="146">
    <mergeCell ref="C63:E63"/>
    <mergeCell ref="AG50:AK50"/>
    <mergeCell ref="AL50:AM50"/>
    <mergeCell ref="C59:E59"/>
    <mergeCell ref="C60:E60"/>
    <mergeCell ref="C61:E61"/>
    <mergeCell ref="C62:E62"/>
    <mergeCell ref="C50:D50"/>
    <mergeCell ref="E50:H50"/>
    <mergeCell ref="I50:N50"/>
    <mergeCell ref="O50:T50"/>
    <mergeCell ref="U50:Z50"/>
    <mergeCell ref="AA50:AF50"/>
    <mergeCell ref="U49:W49"/>
    <mergeCell ref="X49:Z49"/>
    <mergeCell ref="AA49:AC49"/>
    <mergeCell ref="AD49:AF49"/>
    <mergeCell ref="AG49:AI49"/>
    <mergeCell ref="AJ49:AK49"/>
    <mergeCell ref="X48:Z48"/>
    <mergeCell ref="AA48:AC48"/>
    <mergeCell ref="AD48:AF48"/>
    <mergeCell ref="AG48:AI48"/>
    <mergeCell ref="AJ48:AK48"/>
    <mergeCell ref="U48:W48"/>
    <mergeCell ref="F49:H49"/>
    <mergeCell ref="I49:K49"/>
    <mergeCell ref="L49:N49"/>
    <mergeCell ref="O49:Q49"/>
    <mergeCell ref="R49:T49"/>
    <mergeCell ref="F48:H48"/>
    <mergeCell ref="I48:K48"/>
    <mergeCell ref="L48:N48"/>
    <mergeCell ref="O48:Q48"/>
    <mergeCell ref="R48:T48"/>
    <mergeCell ref="AL46:AM46"/>
    <mergeCell ref="F47:H47"/>
    <mergeCell ref="I47:K47"/>
    <mergeCell ref="L47:N47"/>
    <mergeCell ref="O47:Q47"/>
    <mergeCell ref="R47:T47"/>
    <mergeCell ref="A43:B43"/>
    <mergeCell ref="C43:D43"/>
    <mergeCell ref="E43:H43"/>
    <mergeCell ref="I43:N43"/>
    <mergeCell ref="C46:D46"/>
    <mergeCell ref="E46:H46"/>
    <mergeCell ref="I46:N46"/>
    <mergeCell ref="U47:W47"/>
    <mergeCell ref="X47:Z47"/>
    <mergeCell ref="AA47:AC47"/>
    <mergeCell ref="AD47:AF47"/>
    <mergeCell ref="AG47:AI47"/>
    <mergeCell ref="AJ47:AK47"/>
    <mergeCell ref="O46:T46"/>
    <mergeCell ref="U46:Z46"/>
    <mergeCell ref="AA46:AF46"/>
    <mergeCell ref="AG46:AK46"/>
    <mergeCell ref="AD39:AF39"/>
    <mergeCell ref="AG39:AI39"/>
    <mergeCell ref="AJ39:AK39"/>
    <mergeCell ref="A42:B42"/>
    <mergeCell ref="C42:D42"/>
    <mergeCell ref="E42:H42"/>
    <mergeCell ref="I42:N42"/>
    <mergeCell ref="AL38:AL39"/>
    <mergeCell ref="A39:C39"/>
    <mergeCell ref="F39:H39"/>
    <mergeCell ref="I39:K39"/>
    <mergeCell ref="L39:N39"/>
    <mergeCell ref="O39:Q39"/>
    <mergeCell ref="R39:T39"/>
    <mergeCell ref="U39:W39"/>
    <mergeCell ref="X39:Z39"/>
    <mergeCell ref="AA39:AC39"/>
    <mergeCell ref="U38:W38"/>
    <mergeCell ref="X38:Z38"/>
    <mergeCell ref="AA38:AC38"/>
    <mergeCell ref="AD38:AF38"/>
    <mergeCell ref="AG38:AI38"/>
    <mergeCell ref="AJ38:AK38"/>
    <mergeCell ref="A38:C38"/>
    <mergeCell ref="F38:H38"/>
    <mergeCell ref="I38:K38"/>
    <mergeCell ref="L38:N38"/>
    <mergeCell ref="O38:Q38"/>
    <mergeCell ref="R38:T38"/>
    <mergeCell ref="U37:W37"/>
    <mergeCell ref="X37:Z37"/>
    <mergeCell ref="AA37:AC37"/>
    <mergeCell ref="AD37:AF37"/>
    <mergeCell ref="AG37:AI37"/>
    <mergeCell ref="AJ37:AK37"/>
    <mergeCell ref="A37:C37"/>
    <mergeCell ref="F37:H37"/>
    <mergeCell ref="I37:K37"/>
    <mergeCell ref="L37:N37"/>
    <mergeCell ref="O37:Q37"/>
    <mergeCell ref="R37:T37"/>
    <mergeCell ref="AM28:AN28"/>
    <mergeCell ref="AM29:AN29"/>
    <mergeCell ref="AM30:AN30"/>
    <mergeCell ref="A31:E31"/>
    <mergeCell ref="AM31:AN32"/>
    <mergeCell ref="A32:E32"/>
    <mergeCell ref="AM22:AN22"/>
    <mergeCell ref="AM23:AN23"/>
    <mergeCell ref="AM24:AN24"/>
    <mergeCell ref="AM25:AN25"/>
    <mergeCell ref="AM26:AN26"/>
    <mergeCell ref="AM27:AN27"/>
    <mergeCell ref="AM16:AN16"/>
    <mergeCell ref="AM17:AN17"/>
    <mergeCell ref="AM18:AN18"/>
    <mergeCell ref="AM19:AN19"/>
    <mergeCell ref="AM20:AN20"/>
    <mergeCell ref="AM21:AN21"/>
    <mergeCell ref="AM12:AN12"/>
    <mergeCell ref="AM13:AN13"/>
    <mergeCell ref="AM14:AN14"/>
    <mergeCell ref="AM15:AN15"/>
    <mergeCell ref="AL7:AL10"/>
    <mergeCell ref="AM7:AN10"/>
    <mergeCell ref="F8:L8"/>
    <mergeCell ref="M8:S8"/>
    <mergeCell ref="T8:Z8"/>
    <mergeCell ref="AA8:AG8"/>
    <mergeCell ref="AH8:AJ8"/>
    <mergeCell ref="A7:A10"/>
    <mergeCell ref="B7:B8"/>
    <mergeCell ref="C7:C10"/>
    <mergeCell ref="D7:D10"/>
    <mergeCell ref="E7:E10"/>
    <mergeCell ref="F7:AJ7"/>
    <mergeCell ref="AK7:AK10"/>
    <mergeCell ref="B9:B10"/>
    <mergeCell ref="AM11:AN11"/>
    <mergeCell ref="AK1:AN1"/>
    <mergeCell ref="M2:P2"/>
    <mergeCell ref="Q2:R2"/>
    <mergeCell ref="S2:T2"/>
    <mergeCell ref="U2:V2"/>
    <mergeCell ref="AK2:AN2"/>
    <mergeCell ref="AK3:AN3"/>
    <mergeCell ref="AK4:AN4"/>
    <mergeCell ref="AH5:AJ5"/>
  </mergeCells>
  <phoneticPr fontId="3"/>
  <dataValidations count="7">
    <dataValidation type="whole" operator="greaterThanOrEqual" allowBlank="1" showInputMessage="1" showErrorMessage="1" sqref="I38:I39 D38:F39 AG38:AG39 AD38:AD39 AA38:AA39 X38:X39 U38:U39 R38:R39 O38:O39 L38:L39" xr:uid="{86311201-BD92-424F-905D-B1836EBE9CD8}">
      <formula1>0</formula1>
    </dataValidation>
    <dataValidation operator="greaterThanOrEqual" allowBlank="1" showInputMessage="1" showErrorMessage="1" sqref="I44 AJ38:AJ39 AL38 L40 L44 I40" xr:uid="{4790EA7B-4655-449C-9C66-E6A4EEA817EA}"/>
    <dataValidation type="list" allowBlank="1" showInputMessage="1" showErrorMessage="1" sqref="C11:C30" xr:uid="{640E683C-C490-49AB-87D8-5BB49E134107}">
      <formula1>"A,B,C,D"</formula1>
    </dataValidation>
    <dataValidation type="list" allowBlank="1" showInputMessage="1" showErrorMessage="1" sqref="AK4:AN4" xr:uid="{C8DF4045-BD0B-488F-8F50-B53463484599}">
      <formula1>"予定,実績"</formula1>
    </dataValidation>
    <dataValidation type="list" allowBlank="1" showInputMessage="1" showErrorMessage="1" sqref="AK3:AN3" xr:uid="{E5C8EE96-93FC-4E6F-98CA-BF549C45F862}">
      <formula1>"４週,歴月"</formula1>
    </dataValidation>
    <dataValidation type="list" allowBlank="1" showInputMessage="1" sqref="B12:B30" xr:uid="{BA7A2F92-263A-4D2F-984C-9356CEE4753C}">
      <formula1>INDIRECT($AK$1)</formula1>
    </dataValidation>
    <dataValidation allowBlank="1" showInputMessage="1" sqref="B11" xr:uid="{702E1382-111B-418A-9ABA-C36D020C0C61}"/>
  </dataValidations>
  <printOptions horizontalCentered="1" verticalCentered="1"/>
  <pageMargins left="0.19685039370078741" right="0.19685039370078741" top="0.39370078740157483" bottom="0.19685039370078741" header="0.19685039370078741" footer="0.39370078740157483"/>
  <pageSetup paperSize="9" scale="75" fitToWidth="0" fitToHeight="0" orientation="landscape" r:id="rId1"/>
  <headerFooter alignWithMargins="0">
    <oddHeader>&amp;L&amp;"ＭＳ ゴシック,標準"&amp;10（参考様式）</oddHeader>
  </headerFooter>
  <rowBreaks count="1" manualBreakCount="1">
    <brk id="35" max="3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A13D2-96FB-45D6-B15A-A5BFB3DBE9CC}">
  <dimension ref="A1:I157"/>
  <sheetViews>
    <sheetView zoomScaleNormal="100" workbookViewId="0">
      <selection activeCell="G7" sqref="G7"/>
    </sheetView>
  </sheetViews>
  <sheetFormatPr defaultRowHeight="13" x14ac:dyDescent="0.2"/>
  <cols>
    <col min="1" max="9" width="10.453125" style="126" customWidth="1"/>
    <col min="10" max="10" width="9.90625" style="126" customWidth="1"/>
    <col min="11" max="256" width="8.7265625" style="126"/>
    <col min="257" max="265" width="10.453125" style="126" customWidth="1"/>
    <col min="266" max="266" width="9.90625" style="126" customWidth="1"/>
    <col min="267" max="512" width="8.7265625" style="126"/>
    <col min="513" max="521" width="10.453125" style="126" customWidth="1"/>
    <col min="522" max="522" width="9.90625" style="126" customWidth="1"/>
    <col min="523" max="768" width="8.7265625" style="126"/>
    <col min="769" max="777" width="10.453125" style="126" customWidth="1"/>
    <col min="778" max="778" width="9.90625" style="126" customWidth="1"/>
    <col min="779" max="1024" width="8.7265625" style="126"/>
    <col min="1025" max="1033" width="10.453125" style="126" customWidth="1"/>
    <col min="1034" max="1034" width="9.90625" style="126" customWidth="1"/>
    <col min="1035" max="1280" width="8.7265625" style="126"/>
    <col min="1281" max="1289" width="10.453125" style="126" customWidth="1"/>
    <col min="1290" max="1290" width="9.90625" style="126" customWidth="1"/>
    <col min="1291" max="1536" width="8.7265625" style="126"/>
    <col min="1537" max="1545" width="10.453125" style="126" customWidth="1"/>
    <col min="1546" max="1546" width="9.90625" style="126" customWidth="1"/>
    <col min="1547" max="1792" width="8.7265625" style="126"/>
    <col min="1793" max="1801" width="10.453125" style="126" customWidth="1"/>
    <col min="1802" max="1802" width="9.90625" style="126" customWidth="1"/>
    <col min="1803" max="2048" width="8.7265625" style="126"/>
    <col min="2049" max="2057" width="10.453125" style="126" customWidth="1"/>
    <col min="2058" max="2058" width="9.90625" style="126" customWidth="1"/>
    <col min="2059" max="2304" width="8.7265625" style="126"/>
    <col min="2305" max="2313" width="10.453125" style="126" customWidth="1"/>
    <col min="2314" max="2314" width="9.90625" style="126" customWidth="1"/>
    <col min="2315" max="2560" width="8.7265625" style="126"/>
    <col min="2561" max="2569" width="10.453125" style="126" customWidth="1"/>
    <col min="2570" max="2570" width="9.90625" style="126" customWidth="1"/>
    <col min="2571" max="2816" width="8.7265625" style="126"/>
    <col min="2817" max="2825" width="10.453125" style="126" customWidth="1"/>
    <col min="2826" max="2826" width="9.90625" style="126" customWidth="1"/>
    <col min="2827" max="3072" width="8.7265625" style="126"/>
    <col min="3073" max="3081" width="10.453125" style="126" customWidth="1"/>
    <col min="3082" max="3082" width="9.90625" style="126" customWidth="1"/>
    <col min="3083" max="3328" width="8.7265625" style="126"/>
    <col min="3329" max="3337" width="10.453125" style="126" customWidth="1"/>
    <col min="3338" max="3338" width="9.90625" style="126" customWidth="1"/>
    <col min="3339" max="3584" width="8.7265625" style="126"/>
    <col min="3585" max="3593" width="10.453125" style="126" customWidth="1"/>
    <col min="3594" max="3594" width="9.90625" style="126" customWidth="1"/>
    <col min="3595" max="3840" width="8.7265625" style="126"/>
    <col min="3841" max="3849" width="10.453125" style="126" customWidth="1"/>
    <col min="3850" max="3850" width="9.90625" style="126" customWidth="1"/>
    <col min="3851" max="4096" width="8.7265625" style="126"/>
    <col min="4097" max="4105" width="10.453125" style="126" customWidth="1"/>
    <col min="4106" max="4106" width="9.90625" style="126" customWidth="1"/>
    <col min="4107" max="4352" width="8.7265625" style="126"/>
    <col min="4353" max="4361" width="10.453125" style="126" customWidth="1"/>
    <col min="4362" max="4362" width="9.90625" style="126" customWidth="1"/>
    <col min="4363" max="4608" width="8.7265625" style="126"/>
    <col min="4609" max="4617" width="10.453125" style="126" customWidth="1"/>
    <col min="4618" max="4618" width="9.90625" style="126" customWidth="1"/>
    <col min="4619" max="4864" width="8.7265625" style="126"/>
    <col min="4865" max="4873" width="10.453125" style="126" customWidth="1"/>
    <col min="4874" max="4874" width="9.90625" style="126" customWidth="1"/>
    <col min="4875" max="5120" width="8.7265625" style="126"/>
    <col min="5121" max="5129" width="10.453125" style="126" customWidth="1"/>
    <col min="5130" max="5130" width="9.90625" style="126" customWidth="1"/>
    <col min="5131" max="5376" width="8.7265625" style="126"/>
    <col min="5377" max="5385" width="10.453125" style="126" customWidth="1"/>
    <col min="5386" max="5386" width="9.90625" style="126" customWidth="1"/>
    <col min="5387" max="5632" width="8.7265625" style="126"/>
    <col min="5633" max="5641" width="10.453125" style="126" customWidth="1"/>
    <col min="5642" max="5642" width="9.90625" style="126" customWidth="1"/>
    <col min="5643" max="5888" width="8.7265625" style="126"/>
    <col min="5889" max="5897" width="10.453125" style="126" customWidth="1"/>
    <col min="5898" max="5898" width="9.90625" style="126" customWidth="1"/>
    <col min="5899" max="6144" width="8.7265625" style="126"/>
    <col min="6145" max="6153" width="10.453125" style="126" customWidth="1"/>
    <col min="6154" max="6154" width="9.90625" style="126" customWidth="1"/>
    <col min="6155" max="6400" width="8.7265625" style="126"/>
    <col min="6401" max="6409" width="10.453125" style="126" customWidth="1"/>
    <col min="6410" max="6410" width="9.90625" style="126" customWidth="1"/>
    <col min="6411" max="6656" width="8.7265625" style="126"/>
    <col min="6657" max="6665" width="10.453125" style="126" customWidth="1"/>
    <col min="6666" max="6666" width="9.90625" style="126" customWidth="1"/>
    <col min="6667" max="6912" width="8.7265625" style="126"/>
    <col min="6913" max="6921" width="10.453125" style="126" customWidth="1"/>
    <col min="6922" max="6922" width="9.90625" style="126" customWidth="1"/>
    <col min="6923" max="7168" width="8.7265625" style="126"/>
    <col min="7169" max="7177" width="10.453125" style="126" customWidth="1"/>
    <col min="7178" max="7178" width="9.90625" style="126" customWidth="1"/>
    <col min="7179" max="7424" width="8.7265625" style="126"/>
    <col min="7425" max="7433" width="10.453125" style="126" customWidth="1"/>
    <col min="7434" max="7434" width="9.90625" style="126" customWidth="1"/>
    <col min="7435" max="7680" width="8.7265625" style="126"/>
    <col min="7681" max="7689" width="10.453125" style="126" customWidth="1"/>
    <col min="7690" max="7690" width="9.90625" style="126" customWidth="1"/>
    <col min="7691" max="7936" width="8.7265625" style="126"/>
    <col min="7937" max="7945" width="10.453125" style="126" customWidth="1"/>
    <col min="7946" max="7946" width="9.90625" style="126" customWidth="1"/>
    <col min="7947" max="8192" width="8.7265625" style="126"/>
    <col min="8193" max="8201" width="10.453125" style="126" customWidth="1"/>
    <col min="8202" max="8202" width="9.90625" style="126" customWidth="1"/>
    <col min="8203" max="8448" width="8.7265625" style="126"/>
    <col min="8449" max="8457" width="10.453125" style="126" customWidth="1"/>
    <col min="8458" max="8458" width="9.90625" style="126" customWidth="1"/>
    <col min="8459" max="8704" width="8.7265625" style="126"/>
    <col min="8705" max="8713" width="10.453125" style="126" customWidth="1"/>
    <col min="8714" max="8714" width="9.90625" style="126" customWidth="1"/>
    <col min="8715" max="8960" width="8.7265625" style="126"/>
    <col min="8961" max="8969" width="10.453125" style="126" customWidth="1"/>
    <col min="8970" max="8970" width="9.90625" style="126" customWidth="1"/>
    <col min="8971" max="9216" width="8.7265625" style="126"/>
    <col min="9217" max="9225" width="10.453125" style="126" customWidth="1"/>
    <col min="9226" max="9226" width="9.90625" style="126" customWidth="1"/>
    <col min="9227" max="9472" width="8.7265625" style="126"/>
    <col min="9473" max="9481" width="10.453125" style="126" customWidth="1"/>
    <col min="9482" max="9482" width="9.90625" style="126" customWidth="1"/>
    <col min="9483" max="9728" width="8.7265625" style="126"/>
    <col min="9729" max="9737" width="10.453125" style="126" customWidth="1"/>
    <col min="9738" max="9738" width="9.90625" style="126" customWidth="1"/>
    <col min="9739" max="9984" width="8.7265625" style="126"/>
    <col min="9985" max="9993" width="10.453125" style="126" customWidth="1"/>
    <col min="9994" max="9994" width="9.90625" style="126" customWidth="1"/>
    <col min="9995" max="10240" width="8.7265625" style="126"/>
    <col min="10241" max="10249" width="10.453125" style="126" customWidth="1"/>
    <col min="10250" max="10250" width="9.90625" style="126" customWidth="1"/>
    <col min="10251" max="10496" width="8.7265625" style="126"/>
    <col min="10497" max="10505" width="10.453125" style="126" customWidth="1"/>
    <col min="10506" max="10506" width="9.90625" style="126" customWidth="1"/>
    <col min="10507" max="10752" width="8.7265625" style="126"/>
    <col min="10753" max="10761" width="10.453125" style="126" customWidth="1"/>
    <col min="10762" max="10762" width="9.90625" style="126" customWidth="1"/>
    <col min="10763" max="11008" width="8.7265625" style="126"/>
    <col min="11009" max="11017" width="10.453125" style="126" customWidth="1"/>
    <col min="11018" max="11018" width="9.90625" style="126" customWidth="1"/>
    <col min="11019" max="11264" width="8.7265625" style="126"/>
    <col min="11265" max="11273" width="10.453125" style="126" customWidth="1"/>
    <col min="11274" max="11274" width="9.90625" style="126" customWidth="1"/>
    <col min="11275" max="11520" width="8.7265625" style="126"/>
    <col min="11521" max="11529" width="10.453125" style="126" customWidth="1"/>
    <col min="11530" max="11530" width="9.90625" style="126" customWidth="1"/>
    <col min="11531" max="11776" width="8.7265625" style="126"/>
    <col min="11777" max="11785" width="10.453125" style="126" customWidth="1"/>
    <col min="11786" max="11786" width="9.90625" style="126" customWidth="1"/>
    <col min="11787" max="12032" width="8.7265625" style="126"/>
    <col min="12033" max="12041" width="10.453125" style="126" customWidth="1"/>
    <col min="12042" max="12042" width="9.90625" style="126" customWidth="1"/>
    <col min="12043" max="12288" width="8.7265625" style="126"/>
    <col min="12289" max="12297" width="10.453125" style="126" customWidth="1"/>
    <col min="12298" max="12298" width="9.90625" style="126" customWidth="1"/>
    <col min="12299" max="12544" width="8.7265625" style="126"/>
    <col min="12545" max="12553" width="10.453125" style="126" customWidth="1"/>
    <col min="12554" max="12554" width="9.90625" style="126" customWidth="1"/>
    <col min="12555" max="12800" width="8.7265625" style="126"/>
    <col min="12801" max="12809" width="10.453125" style="126" customWidth="1"/>
    <col min="12810" max="12810" width="9.90625" style="126" customWidth="1"/>
    <col min="12811" max="13056" width="8.7265625" style="126"/>
    <col min="13057" max="13065" width="10.453125" style="126" customWidth="1"/>
    <col min="13066" max="13066" width="9.90625" style="126" customWidth="1"/>
    <col min="13067" max="13312" width="8.7265625" style="126"/>
    <col min="13313" max="13321" width="10.453125" style="126" customWidth="1"/>
    <col min="13322" max="13322" width="9.90625" style="126" customWidth="1"/>
    <col min="13323" max="13568" width="8.7265625" style="126"/>
    <col min="13569" max="13577" width="10.453125" style="126" customWidth="1"/>
    <col min="13578" max="13578" width="9.90625" style="126" customWidth="1"/>
    <col min="13579" max="13824" width="8.7265625" style="126"/>
    <col min="13825" max="13833" width="10.453125" style="126" customWidth="1"/>
    <col min="13834" max="13834" width="9.90625" style="126" customWidth="1"/>
    <col min="13835" max="14080" width="8.7265625" style="126"/>
    <col min="14081" max="14089" width="10.453125" style="126" customWidth="1"/>
    <col min="14090" max="14090" width="9.90625" style="126" customWidth="1"/>
    <col min="14091" max="14336" width="8.7265625" style="126"/>
    <col min="14337" max="14345" width="10.453125" style="126" customWidth="1"/>
    <col min="14346" max="14346" width="9.90625" style="126" customWidth="1"/>
    <col min="14347" max="14592" width="8.7265625" style="126"/>
    <col min="14593" max="14601" width="10.453125" style="126" customWidth="1"/>
    <col min="14602" max="14602" width="9.90625" style="126" customWidth="1"/>
    <col min="14603" max="14848" width="8.7265625" style="126"/>
    <col min="14849" max="14857" width="10.453125" style="126" customWidth="1"/>
    <col min="14858" max="14858" width="9.90625" style="126" customWidth="1"/>
    <col min="14859" max="15104" width="8.7265625" style="126"/>
    <col min="15105" max="15113" width="10.453125" style="126" customWidth="1"/>
    <col min="15114" max="15114" width="9.90625" style="126" customWidth="1"/>
    <col min="15115" max="15360" width="8.7265625" style="126"/>
    <col min="15361" max="15369" width="10.453125" style="126" customWidth="1"/>
    <col min="15370" max="15370" width="9.90625" style="126" customWidth="1"/>
    <col min="15371" max="15616" width="8.7265625" style="126"/>
    <col min="15617" max="15625" width="10.453125" style="126" customWidth="1"/>
    <col min="15626" max="15626" width="9.90625" style="126" customWidth="1"/>
    <col min="15627" max="15872" width="8.7265625" style="126"/>
    <col min="15873" max="15881" width="10.453125" style="126" customWidth="1"/>
    <col min="15882" max="15882" width="9.90625" style="126" customWidth="1"/>
    <col min="15883" max="16128" width="8.7265625" style="126"/>
    <col min="16129" max="16137" width="10.453125" style="126" customWidth="1"/>
    <col min="16138" max="16138" width="9.90625" style="126" customWidth="1"/>
    <col min="16139" max="16384" width="8.7265625" style="126"/>
  </cols>
  <sheetData>
    <row r="1" spans="1:9" ht="20.25" customHeight="1" x14ac:dyDescent="0.2"/>
    <row r="3" spans="1:9" ht="28.5" customHeight="1" x14ac:dyDescent="0.2">
      <c r="A3" s="404" t="s">
        <v>224</v>
      </c>
      <c r="B3" s="404"/>
      <c r="C3" s="404"/>
      <c r="D3" s="404"/>
      <c r="E3" s="404"/>
      <c r="F3" s="404"/>
      <c r="G3" s="404"/>
      <c r="H3" s="404"/>
      <c r="I3" s="404"/>
    </row>
    <row r="4" spans="1:9" ht="13.5" thickBot="1" x14ac:dyDescent="0.25"/>
    <row r="5" spans="1:9" ht="29.25" customHeight="1" x14ac:dyDescent="0.2">
      <c r="A5" s="405" t="s">
        <v>225</v>
      </c>
      <c r="B5" s="406"/>
      <c r="C5" s="406"/>
      <c r="D5" s="406"/>
      <c r="E5" s="406"/>
      <c r="F5" s="406"/>
      <c r="G5" s="406"/>
      <c r="H5" s="406"/>
      <c r="I5" s="407"/>
    </row>
    <row r="6" spans="1:9" ht="35.25" customHeight="1" x14ac:dyDescent="0.2">
      <c r="A6" s="408" t="s">
        <v>226</v>
      </c>
      <c r="B6" s="409"/>
      <c r="C6" s="409"/>
      <c r="D6" s="409"/>
      <c r="E6" s="409"/>
      <c r="F6" s="409"/>
      <c r="G6" s="409"/>
      <c r="H6" s="409"/>
      <c r="I6" s="410"/>
    </row>
    <row r="7" spans="1:9" x14ac:dyDescent="0.2">
      <c r="A7" s="128"/>
      <c r="B7" s="129"/>
      <c r="C7" s="129"/>
      <c r="D7" s="129"/>
      <c r="E7" s="129"/>
      <c r="F7" s="129"/>
      <c r="G7" s="129"/>
      <c r="H7" s="129"/>
      <c r="I7" s="130"/>
    </row>
    <row r="8" spans="1:9" x14ac:dyDescent="0.2">
      <c r="A8" s="131"/>
      <c r="I8" s="132"/>
    </row>
    <row r="9" spans="1:9" x14ac:dyDescent="0.2">
      <c r="A9" s="131"/>
      <c r="I9" s="132"/>
    </row>
    <row r="10" spans="1:9" x14ac:dyDescent="0.2">
      <c r="A10" s="131"/>
      <c r="I10" s="132"/>
    </row>
    <row r="11" spans="1:9" x14ac:dyDescent="0.2">
      <c r="A11" s="131"/>
      <c r="I11" s="132"/>
    </row>
    <row r="12" spans="1:9" x14ac:dyDescent="0.2">
      <c r="A12" s="131"/>
      <c r="I12" s="132"/>
    </row>
    <row r="13" spans="1:9" x14ac:dyDescent="0.2">
      <c r="A13" s="131"/>
      <c r="I13" s="132"/>
    </row>
    <row r="14" spans="1:9" x14ac:dyDescent="0.2">
      <c r="A14" s="131"/>
      <c r="I14" s="132"/>
    </row>
    <row r="15" spans="1:9" x14ac:dyDescent="0.2">
      <c r="A15" s="131"/>
      <c r="I15" s="132"/>
    </row>
    <row r="16" spans="1:9" x14ac:dyDescent="0.2">
      <c r="A16" s="131"/>
      <c r="I16" s="132"/>
    </row>
    <row r="17" spans="1:9" x14ac:dyDescent="0.2">
      <c r="A17" s="131"/>
      <c r="I17" s="132"/>
    </row>
    <row r="18" spans="1:9" x14ac:dyDescent="0.2">
      <c r="A18" s="131"/>
      <c r="I18" s="132"/>
    </row>
    <row r="19" spans="1:9" x14ac:dyDescent="0.2">
      <c r="A19" s="131"/>
      <c r="I19" s="132"/>
    </row>
    <row r="20" spans="1:9" x14ac:dyDescent="0.2">
      <c r="A20" s="131"/>
      <c r="I20" s="132"/>
    </row>
    <row r="21" spans="1:9" x14ac:dyDescent="0.2">
      <c r="A21" s="131"/>
      <c r="I21" s="132"/>
    </row>
    <row r="22" spans="1:9" x14ac:dyDescent="0.2">
      <c r="A22" s="131"/>
      <c r="I22" s="132"/>
    </row>
    <row r="23" spans="1:9" x14ac:dyDescent="0.2">
      <c r="A23" s="131"/>
      <c r="I23" s="132"/>
    </row>
    <row r="24" spans="1:9" x14ac:dyDescent="0.2">
      <c r="A24" s="131"/>
      <c r="I24" s="132"/>
    </row>
    <row r="25" spans="1:9" x14ac:dyDescent="0.2">
      <c r="A25" s="131"/>
      <c r="I25" s="132"/>
    </row>
    <row r="26" spans="1:9" x14ac:dyDescent="0.2">
      <c r="A26" s="131"/>
      <c r="I26" s="132"/>
    </row>
    <row r="27" spans="1:9" x14ac:dyDescent="0.2">
      <c r="A27" s="131"/>
      <c r="I27" s="132"/>
    </row>
    <row r="28" spans="1:9" x14ac:dyDescent="0.2">
      <c r="A28" s="131"/>
      <c r="I28" s="132"/>
    </row>
    <row r="29" spans="1:9" x14ac:dyDescent="0.2">
      <c r="A29" s="131"/>
      <c r="I29" s="132"/>
    </row>
    <row r="30" spans="1:9" x14ac:dyDescent="0.2">
      <c r="A30" s="131"/>
      <c r="I30" s="132"/>
    </row>
    <row r="31" spans="1:9" x14ac:dyDescent="0.2">
      <c r="A31" s="131"/>
      <c r="I31" s="132"/>
    </row>
    <row r="32" spans="1:9" x14ac:dyDescent="0.2">
      <c r="A32" s="131"/>
      <c r="I32" s="132"/>
    </row>
    <row r="33" spans="1:9" x14ac:dyDescent="0.2">
      <c r="A33" s="131"/>
      <c r="I33" s="132"/>
    </row>
    <row r="34" spans="1:9" x14ac:dyDescent="0.2">
      <c r="A34" s="131"/>
      <c r="I34" s="132"/>
    </row>
    <row r="35" spans="1:9" x14ac:dyDescent="0.2">
      <c r="A35" s="131"/>
      <c r="I35" s="132"/>
    </row>
    <row r="36" spans="1:9" x14ac:dyDescent="0.2">
      <c r="A36" s="131"/>
      <c r="I36" s="132"/>
    </row>
    <row r="37" spans="1:9" x14ac:dyDescent="0.2">
      <c r="A37" s="131"/>
      <c r="I37" s="132"/>
    </row>
    <row r="38" spans="1:9" x14ac:dyDescent="0.2">
      <c r="A38" s="131"/>
      <c r="I38" s="132"/>
    </row>
    <row r="39" spans="1:9" x14ac:dyDescent="0.2">
      <c r="A39" s="131"/>
      <c r="I39" s="132"/>
    </row>
    <row r="40" spans="1:9" x14ac:dyDescent="0.2">
      <c r="A40" s="131"/>
      <c r="I40" s="132"/>
    </row>
    <row r="41" spans="1:9" x14ac:dyDescent="0.2">
      <c r="A41" s="131"/>
      <c r="I41" s="132"/>
    </row>
    <row r="42" spans="1:9" x14ac:dyDescent="0.2">
      <c r="A42" s="131"/>
      <c r="I42" s="132"/>
    </row>
    <row r="43" spans="1:9" x14ac:dyDescent="0.2">
      <c r="A43" s="131"/>
      <c r="I43" s="132"/>
    </row>
    <row r="44" spans="1:9" x14ac:dyDescent="0.2">
      <c r="A44" s="131"/>
      <c r="I44" s="132"/>
    </row>
    <row r="45" spans="1:9" x14ac:dyDescent="0.2">
      <c r="A45" s="131"/>
      <c r="I45" s="132"/>
    </row>
    <row r="46" spans="1:9" x14ac:dyDescent="0.2">
      <c r="A46" s="131"/>
      <c r="I46" s="132"/>
    </row>
    <row r="47" spans="1:9" x14ac:dyDescent="0.2">
      <c r="A47" s="131"/>
      <c r="I47" s="132"/>
    </row>
    <row r="48" spans="1:9" x14ac:dyDescent="0.2">
      <c r="A48" s="131"/>
      <c r="I48" s="132"/>
    </row>
    <row r="49" spans="1:9" x14ac:dyDescent="0.2">
      <c r="A49" s="131"/>
      <c r="I49" s="132"/>
    </row>
    <row r="50" spans="1:9" x14ac:dyDescent="0.2">
      <c r="A50" s="131"/>
      <c r="I50" s="132"/>
    </row>
    <row r="51" spans="1:9" x14ac:dyDescent="0.2">
      <c r="A51" s="131"/>
      <c r="I51" s="132"/>
    </row>
    <row r="52" spans="1:9" ht="13.5" thickBot="1" x14ac:dyDescent="0.25">
      <c r="A52" s="133"/>
      <c r="B52" s="134"/>
      <c r="C52" s="134"/>
      <c r="D52" s="134"/>
      <c r="E52" s="134"/>
      <c r="F52" s="134"/>
      <c r="G52" s="134"/>
      <c r="H52" s="134"/>
      <c r="I52" s="135"/>
    </row>
    <row r="54" spans="1:9" x14ac:dyDescent="0.2">
      <c r="A54" s="126" t="s">
        <v>227</v>
      </c>
    </row>
    <row r="56" spans="1:9" ht="21" x14ac:dyDescent="0.2">
      <c r="A56" s="404" t="s">
        <v>224</v>
      </c>
      <c r="B56" s="404"/>
      <c r="C56" s="404"/>
      <c r="D56" s="404"/>
      <c r="E56" s="404"/>
      <c r="F56" s="404"/>
      <c r="G56" s="404"/>
      <c r="H56" s="404"/>
      <c r="I56" s="404"/>
    </row>
    <row r="57" spans="1:9" ht="21" x14ac:dyDescent="0.2">
      <c r="A57" s="127"/>
      <c r="B57" s="127"/>
      <c r="C57" s="127"/>
      <c r="D57" s="127"/>
      <c r="E57" s="127"/>
      <c r="F57" s="127"/>
      <c r="G57" s="127"/>
      <c r="H57" s="127"/>
      <c r="I57" s="127"/>
    </row>
    <row r="58" spans="1:9" ht="13.5" thickBot="1" x14ac:dyDescent="0.25"/>
    <row r="59" spans="1:9" x14ac:dyDescent="0.2">
      <c r="A59" s="405" t="s">
        <v>225</v>
      </c>
      <c r="B59" s="406"/>
      <c r="C59" s="406" t="s">
        <v>54</v>
      </c>
      <c r="D59" s="406"/>
      <c r="E59" s="406"/>
      <c r="F59" s="406"/>
      <c r="G59" s="406"/>
      <c r="H59" s="406"/>
      <c r="I59" s="407"/>
    </row>
    <row r="60" spans="1:9" x14ac:dyDescent="0.2">
      <c r="A60" s="408" t="s">
        <v>226</v>
      </c>
      <c r="B60" s="409"/>
      <c r="C60" s="409" t="s">
        <v>228</v>
      </c>
      <c r="D60" s="409"/>
      <c r="E60" s="409"/>
      <c r="F60" s="409"/>
      <c r="G60" s="409"/>
      <c r="H60" s="409"/>
      <c r="I60" s="410"/>
    </row>
    <row r="61" spans="1:9" x14ac:dyDescent="0.2">
      <c r="A61" s="128"/>
      <c r="B61" s="129"/>
      <c r="C61" s="129"/>
      <c r="D61" s="129"/>
      <c r="E61" s="129"/>
      <c r="F61" s="129"/>
      <c r="G61" s="129"/>
      <c r="H61" s="129"/>
      <c r="I61" s="130"/>
    </row>
    <row r="62" spans="1:9" x14ac:dyDescent="0.2">
      <c r="A62" s="411" t="s">
        <v>229</v>
      </c>
      <c r="B62" s="412"/>
      <c r="C62" s="412"/>
      <c r="D62" s="412"/>
      <c r="E62" s="412"/>
      <c r="F62" s="412"/>
      <c r="G62" s="412"/>
      <c r="H62" s="412"/>
      <c r="I62" s="413"/>
    </row>
    <row r="63" spans="1:9" x14ac:dyDescent="0.2">
      <c r="A63" s="411"/>
      <c r="B63" s="412"/>
      <c r="C63" s="412"/>
      <c r="D63" s="412"/>
      <c r="E63" s="412"/>
      <c r="F63" s="412"/>
      <c r="G63" s="412"/>
      <c r="H63" s="412"/>
      <c r="I63" s="413"/>
    </row>
    <row r="64" spans="1:9" x14ac:dyDescent="0.2">
      <c r="A64" s="131"/>
      <c r="I64" s="132"/>
    </row>
    <row r="65" spans="1:9" x14ac:dyDescent="0.2">
      <c r="A65" s="131"/>
      <c r="I65" s="132"/>
    </row>
    <row r="66" spans="1:9" x14ac:dyDescent="0.2">
      <c r="A66" s="131"/>
      <c r="I66" s="132"/>
    </row>
    <row r="67" spans="1:9" x14ac:dyDescent="0.2">
      <c r="A67" s="131"/>
      <c r="I67" s="132"/>
    </row>
    <row r="68" spans="1:9" x14ac:dyDescent="0.2">
      <c r="A68" s="131"/>
      <c r="I68" s="132"/>
    </row>
    <row r="69" spans="1:9" x14ac:dyDescent="0.2">
      <c r="A69" s="131"/>
      <c r="C69" s="136"/>
      <c r="D69" s="129"/>
      <c r="E69" s="137"/>
      <c r="F69" s="136"/>
      <c r="G69" s="129"/>
      <c r="H69" s="137"/>
      <c r="I69" s="132"/>
    </row>
    <row r="70" spans="1:9" ht="14" x14ac:dyDescent="0.2">
      <c r="A70" s="399" t="s">
        <v>230</v>
      </c>
      <c r="B70" s="400"/>
      <c r="C70" s="401" t="s">
        <v>231</v>
      </c>
      <c r="D70" s="402"/>
      <c r="E70" s="403"/>
      <c r="F70" s="401" t="s">
        <v>232</v>
      </c>
      <c r="G70" s="402"/>
      <c r="H70" s="403"/>
      <c r="I70" s="132"/>
    </row>
    <row r="71" spans="1:9" x14ac:dyDescent="0.2">
      <c r="A71" s="131"/>
      <c r="C71" s="401" t="s">
        <v>233</v>
      </c>
      <c r="D71" s="402"/>
      <c r="E71" s="403"/>
      <c r="F71" s="401" t="s">
        <v>234</v>
      </c>
      <c r="G71" s="402"/>
      <c r="H71" s="403"/>
      <c r="I71" s="132"/>
    </row>
    <row r="72" spans="1:9" x14ac:dyDescent="0.2">
      <c r="A72" s="131"/>
      <c r="C72" s="141"/>
      <c r="D72" s="142"/>
      <c r="E72" s="143"/>
      <c r="F72" s="141"/>
      <c r="G72" s="142"/>
      <c r="H72" s="143"/>
      <c r="I72" s="132"/>
    </row>
    <row r="73" spans="1:9" x14ac:dyDescent="0.2">
      <c r="A73" s="131"/>
      <c r="I73" s="132"/>
    </row>
    <row r="74" spans="1:9" x14ac:dyDescent="0.2">
      <c r="A74" s="131"/>
      <c r="I74" s="132"/>
    </row>
    <row r="75" spans="1:9" x14ac:dyDescent="0.2">
      <c r="A75" s="131"/>
      <c r="I75" s="132"/>
    </row>
    <row r="76" spans="1:9" x14ac:dyDescent="0.2">
      <c r="A76" s="399" t="s">
        <v>30</v>
      </c>
      <c r="B76" s="400"/>
      <c r="C76" s="414" t="s">
        <v>235</v>
      </c>
      <c r="D76" s="415"/>
      <c r="E76" s="415"/>
      <c r="F76" s="415"/>
      <c r="G76" s="415"/>
      <c r="H76" s="416"/>
      <c r="I76" s="132"/>
    </row>
    <row r="77" spans="1:9" x14ac:dyDescent="0.2">
      <c r="A77" s="399"/>
      <c r="B77" s="400"/>
      <c r="C77" s="417"/>
      <c r="D77" s="418"/>
      <c r="E77" s="418"/>
      <c r="F77" s="418"/>
      <c r="G77" s="418"/>
      <c r="H77" s="419"/>
      <c r="I77" s="132"/>
    </row>
    <row r="78" spans="1:9" x14ac:dyDescent="0.2">
      <c r="A78" s="131"/>
      <c r="I78" s="132"/>
    </row>
    <row r="79" spans="1:9" x14ac:dyDescent="0.2">
      <c r="A79" s="131"/>
      <c r="I79" s="132"/>
    </row>
    <row r="80" spans="1:9" x14ac:dyDescent="0.2">
      <c r="A80" s="131"/>
      <c r="I80" s="132"/>
    </row>
    <row r="81" spans="1:9" x14ac:dyDescent="0.2">
      <c r="A81" s="399" t="s">
        <v>10</v>
      </c>
      <c r="B81" s="400"/>
      <c r="C81" s="409" t="s">
        <v>236</v>
      </c>
      <c r="D81" s="409"/>
      <c r="E81" s="409"/>
      <c r="F81" s="409" t="s">
        <v>237</v>
      </c>
      <c r="G81" s="409"/>
      <c r="H81" s="409"/>
      <c r="I81" s="132"/>
    </row>
    <row r="82" spans="1:9" x14ac:dyDescent="0.2">
      <c r="A82" s="399"/>
      <c r="B82" s="400"/>
      <c r="C82" s="409"/>
      <c r="D82" s="409"/>
      <c r="E82" s="409"/>
      <c r="F82" s="409"/>
      <c r="G82" s="409"/>
      <c r="H82" s="409"/>
      <c r="I82" s="132"/>
    </row>
    <row r="83" spans="1:9" x14ac:dyDescent="0.2">
      <c r="A83" s="131"/>
      <c r="I83" s="132"/>
    </row>
    <row r="84" spans="1:9" x14ac:dyDescent="0.2">
      <c r="A84" s="131"/>
      <c r="I84" s="132"/>
    </row>
    <row r="85" spans="1:9" x14ac:dyDescent="0.2">
      <c r="A85" s="131"/>
      <c r="I85" s="132"/>
    </row>
    <row r="86" spans="1:9" x14ac:dyDescent="0.2">
      <c r="A86" s="131"/>
      <c r="C86" s="136"/>
      <c r="D86" s="129"/>
      <c r="E86" s="129"/>
      <c r="F86" s="136"/>
      <c r="G86" s="129"/>
      <c r="H86" s="137"/>
      <c r="I86" s="132"/>
    </row>
    <row r="87" spans="1:9" x14ac:dyDescent="0.2">
      <c r="A87" s="420" t="s">
        <v>238</v>
      </c>
      <c r="B87" s="421"/>
      <c r="C87" s="401" t="s">
        <v>239</v>
      </c>
      <c r="D87" s="402"/>
      <c r="E87" s="402"/>
      <c r="F87" s="401" t="s">
        <v>240</v>
      </c>
      <c r="G87" s="402"/>
      <c r="H87" s="403"/>
      <c r="I87" s="132"/>
    </row>
    <row r="88" spans="1:9" x14ac:dyDescent="0.2">
      <c r="A88" s="420"/>
      <c r="B88" s="421"/>
      <c r="C88" s="401" t="s">
        <v>241</v>
      </c>
      <c r="D88" s="402"/>
      <c r="E88" s="403"/>
      <c r="F88" s="401" t="s">
        <v>242</v>
      </c>
      <c r="G88" s="402"/>
      <c r="H88" s="403"/>
      <c r="I88" s="132"/>
    </row>
    <row r="89" spans="1:9" x14ac:dyDescent="0.2">
      <c r="A89" s="422"/>
      <c r="B89" s="421"/>
      <c r="C89" s="417"/>
      <c r="D89" s="418"/>
      <c r="E89" s="419"/>
      <c r="F89" s="417"/>
      <c r="G89" s="418"/>
      <c r="H89" s="419"/>
      <c r="I89" s="132"/>
    </row>
    <row r="90" spans="1:9" x14ac:dyDescent="0.2">
      <c r="A90" s="131"/>
      <c r="C90" s="138"/>
      <c r="D90" s="139"/>
      <c r="E90" s="139"/>
      <c r="F90" s="139"/>
      <c r="G90" s="139"/>
      <c r="H90" s="140"/>
      <c r="I90" s="132"/>
    </row>
    <row r="91" spans="1:9" x14ac:dyDescent="0.2">
      <c r="A91" s="131"/>
      <c r="C91" s="401" t="s">
        <v>243</v>
      </c>
      <c r="D91" s="402"/>
      <c r="E91" s="402"/>
      <c r="F91" s="402"/>
      <c r="G91" s="402"/>
      <c r="H91" s="403"/>
      <c r="I91" s="132"/>
    </row>
    <row r="92" spans="1:9" x14ac:dyDescent="0.2">
      <c r="A92" s="131"/>
      <c r="C92" s="401" t="s">
        <v>244</v>
      </c>
      <c r="D92" s="402"/>
      <c r="E92" s="402"/>
      <c r="F92" s="402"/>
      <c r="G92" s="402"/>
      <c r="H92" s="403"/>
      <c r="I92" s="132"/>
    </row>
    <row r="93" spans="1:9" x14ac:dyDescent="0.2">
      <c r="A93" s="131"/>
      <c r="C93" s="141"/>
      <c r="D93" s="142"/>
      <c r="E93" s="142"/>
      <c r="F93" s="142"/>
      <c r="G93" s="142"/>
      <c r="H93" s="143"/>
      <c r="I93" s="132"/>
    </row>
    <row r="94" spans="1:9" x14ac:dyDescent="0.2">
      <c r="A94" s="131"/>
      <c r="I94" s="132"/>
    </row>
    <row r="95" spans="1:9" x14ac:dyDescent="0.2">
      <c r="A95" s="131"/>
      <c r="I95" s="132"/>
    </row>
    <row r="96" spans="1:9" x14ac:dyDescent="0.2">
      <c r="A96" s="131"/>
      <c r="I96" s="132"/>
    </row>
    <row r="97" spans="1:9" x14ac:dyDescent="0.2">
      <c r="A97" s="399" t="s">
        <v>245</v>
      </c>
      <c r="B97" s="423"/>
      <c r="C97" s="409" t="s">
        <v>246</v>
      </c>
      <c r="D97" s="409"/>
      <c r="E97" s="409"/>
      <c r="F97" s="409"/>
      <c r="G97" s="409"/>
      <c r="H97" s="409"/>
      <c r="I97" s="132"/>
    </row>
    <row r="98" spans="1:9" x14ac:dyDescent="0.2">
      <c r="A98" s="399"/>
      <c r="B98" s="423"/>
      <c r="C98" s="409"/>
      <c r="D98" s="409"/>
      <c r="E98" s="409"/>
      <c r="F98" s="409"/>
      <c r="G98" s="409"/>
      <c r="H98" s="409"/>
      <c r="I98" s="132"/>
    </row>
    <row r="99" spans="1:9" x14ac:dyDescent="0.2">
      <c r="A99" s="131"/>
      <c r="I99" s="132"/>
    </row>
    <row r="100" spans="1:9" x14ac:dyDescent="0.2">
      <c r="A100" s="131"/>
      <c r="I100" s="132"/>
    </row>
    <row r="101" spans="1:9" x14ac:dyDescent="0.2">
      <c r="A101" s="131"/>
      <c r="I101" s="132"/>
    </row>
    <row r="102" spans="1:9" x14ac:dyDescent="0.2">
      <c r="A102" s="131"/>
      <c r="I102" s="132"/>
    </row>
    <row r="103" spans="1:9" x14ac:dyDescent="0.2">
      <c r="A103" s="131"/>
      <c r="I103" s="132"/>
    </row>
    <row r="104" spans="1:9" x14ac:dyDescent="0.2">
      <c r="A104" s="131"/>
      <c r="I104" s="132"/>
    </row>
    <row r="105" spans="1:9" x14ac:dyDescent="0.2">
      <c r="A105" s="131"/>
      <c r="I105" s="132"/>
    </row>
    <row r="106" spans="1:9" x14ac:dyDescent="0.2">
      <c r="A106" s="131"/>
      <c r="I106" s="132"/>
    </row>
    <row r="107" spans="1:9" ht="13.5" thickBot="1" x14ac:dyDescent="0.25">
      <c r="A107" s="133"/>
      <c r="B107" s="134"/>
      <c r="C107" s="134"/>
      <c r="D107" s="134"/>
      <c r="E107" s="134"/>
      <c r="F107" s="134"/>
      <c r="G107" s="134"/>
      <c r="H107" s="134"/>
      <c r="I107" s="135"/>
    </row>
    <row r="109" spans="1:9" x14ac:dyDescent="0.2">
      <c r="A109" s="126" t="s">
        <v>247</v>
      </c>
    </row>
    <row r="111" spans="1:9" ht="21" x14ac:dyDescent="0.2">
      <c r="A111" s="404" t="s">
        <v>224</v>
      </c>
      <c r="B111" s="404"/>
      <c r="C111" s="404"/>
      <c r="D111" s="404"/>
      <c r="E111" s="404"/>
      <c r="F111" s="404"/>
      <c r="G111" s="404"/>
      <c r="H111" s="404"/>
      <c r="I111" s="404"/>
    </row>
    <row r="112" spans="1:9" ht="21" x14ac:dyDescent="0.2">
      <c r="A112" s="127"/>
      <c r="B112" s="127"/>
      <c r="C112" s="127"/>
      <c r="D112" s="127"/>
      <c r="E112" s="127"/>
      <c r="F112" s="127"/>
      <c r="G112" s="127"/>
      <c r="H112" s="127"/>
      <c r="I112" s="127"/>
    </row>
    <row r="113" spans="1:9" ht="13.5" thickBot="1" x14ac:dyDescent="0.25"/>
    <row r="114" spans="1:9" x14ac:dyDescent="0.2">
      <c r="A114" s="405" t="s">
        <v>225</v>
      </c>
      <c r="B114" s="406"/>
      <c r="C114" s="406" t="s">
        <v>248</v>
      </c>
      <c r="D114" s="406"/>
      <c r="E114" s="406"/>
      <c r="F114" s="406"/>
      <c r="G114" s="406"/>
      <c r="H114" s="406"/>
      <c r="I114" s="407"/>
    </row>
    <row r="115" spans="1:9" x14ac:dyDescent="0.2">
      <c r="A115" s="408" t="s">
        <v>226</v>
      </c>
      <c r="B115" s="409"/>
      <c r="C115" s="409" t="s">
        <v>249</v>
      </c>
      <c r="D115" s="409"/>
      <c r="E115" s="409"/>
      <c r="F115" s="409"/>
      <c r="G115" s="409"/>
      <c r="H115" s="409"/>
      <c r="I115" s="410"/>
    </row>
    <row r="116" spans="1:9" x14ac:dyDescent="0.2">
      <c r="A116" s="128"/>
      <c r="B116" s="129"/>
      <c r="C116" s="129"/>
      <c r="D116" s="129"/>
      <c r="E116" s="129"/>
      <c r="F116" s="129"/>
      <c r="G116" s="129"/>
      <c r="H116" s="129"/>
      <c r="I116" s="130"/>
    </row>
    <row r="117" spans="1:9" x14ac:dyDescent="0.2">
      <c r="A117" s="411" t="s">
        <v>250</v>
      </c>
      <c r="B117" s="412"/>
      <c r="C117" s="412"/>
      <c r="D117" s="412"/>
      <c r="E117" s="412"/>
      <c r="F117" s="412"/>
      <c r="G117" s="412"/>
      <c r="H117" s="412"/>
      <c r="I117" s="413"/>
    </row>
    <row r="118" spans="1:9" x14ac:dyDescent="0.2">
      <c r="A118" s="411"/>
      <c r="B118" s="412"/>
      <c r="C118" s="412"/>
      <c r="D118" s="412"/>
      <c r="E118" s="412"/>
      <c r="F118" s="412"/>
      <c r="G118" s="412"/>
      <c r="H118" s="412"/>
      <c r="I118" s="413"/>
    </row>
    <row r="119" spans="1:9" x14ac:dyDescent="0.2">
      <c r="A119" s="131"/>
      <c r="I119" s="132"/>
    </row>
    <row r="120" spans="1:9" x14ac:dyDescent="0.2">
      <c r="A120" s="131"/>
      <c r="I120" s="132"/>
    </row>
    <row r="121" spans="1:9" x14ac:dyDescent="0.2">
      <c r="A121" s="131"/>
      <c r="I121" s="132"/>
    </row>
    <row r="122" spans="1:9" x14ac:dyDescent="0.2">
      <c r="A122" s="131"/>
      <c r="I122" s="132"/>
    </row>
    <row r="123" spans="1:9" x14ac:dyDescent="0.2">
      <c r="A123" s="131"/>
      <c r="I123" s="132"/>
    </row>
    <row r="124" spans="1:9" x14ac:dyDescent="0.2">
      <c r="A124" s="131"/>
      <c r="C124" s="136"/>
      <c r="D124" s="129"/>
      <c r="E124" s="137"/>
      <c r="F124" s="136"/>
      <c r="G124" s="129"/>
      <c r="H124" s="137"/>
      <c r="I124" s="132"/>
    </row>
    <row r="125" spans="1:9" ht="14" x14ac:dyDescent="0.2">
      <c r="A125" s="399" t="s">
        <v>230</v>
      </c>
      <c r="B125" s="400"/>
      <c r="C125" s="401" t="s">
        <v>103</v>
      </c>
      <c r="D125" s="402"/>
      <c r="E125" s="403"/>
      <c r="F125" s="401" t="s">
        <v>251</v>
      </c>
      <c r="G125" s="402"/>
      <c r="H125" s="403"/>
      <c r="I125" s="132"/>
    </row>
    <row r="126" spans="1:9" x14ac:dyDescent="0.2">
      <c r="A126" s="131"/>
      <c r="C126" s="141"/>
      <c r="D126" s="142"/>
      <c r="E126" s="143"/>
      <c r="F126" s="141"/>
      <c r="G126" s="142"/>
      <c r="H126" s="143"/>
      <c r="I126" s="132"/>
    </row>
    <row r="127" spans="1:9" x14ac:dyDescent="0.2">
      <c r="A127" s="131"/>
      <c r="I127" s="132"/>
    </row>
    <row r="128" spans="1:9" x14ac:dyDescent="0.2">
      <c r="A128" s="131"/>
      <c r="I128" s="132"/>
    </row>
    <row r="129" spans="1:9" x14ac:dyDescent="0.2">
      <c r="A129" s="131"/>
      <c r="I129" s="132"/>
    </row>
    <row r="130" spans="1:9" x14ac:dyDescent="0.2">
      <c r="A130" s="399" t="s">
        <v>30</v>
      </c>
      <c r="B130" s="400"/>
      <c r="C130" s="414" t="s">
        <v>235</v>
      </c>
      <c r="D130" s="415"/>
      <c r="E130" s="415"/>
      <c r="F130" s="415"/>
      <c r="G130" s="415"/>
      <c r="H130" s="416"/>
      <c r="I130" s="132"/>
    </row>
    <row r="131" spans="1:9" x14ac:dyDescent="0.2">
      <c r="A131" s="399"/>
      <c r="B131" s="400"/>
      <c r="C131" s="417"/>
      <c r="D131" s="418"/>
      <c r="E131" s="418"/>
      <c r="F131" s="418"/>
      <c r="G131" s="418"/>
      <c r="H131" s="419"/>
      <c r="I131" s="132"/>
    </row>
    <row r="132" spans="1:9" x14ac:dyDescent="0.2">
      <c r="A132" s="131"/>
      <c r="I132" s="132"/>
    </row>
    <row r="133" spans="1:9" x14ac:dyDescent="0.2">
      <c r="A133" s="131"/>
      <c r="I133" s="132"/>
    </row>
    <row r="134" spans="1:9" x14ac:dyDescent="0.2">
      <c r="A134" s="131"/>
      <c r="I134" s="132"/>
    </row>
    <row r="135" spans="1:9" x14ac:dyDescent="0.2">
      <c r="A135" s="399" t="s">
        <v>10</v>
      </c>
      <c r="B135" s="400"/>
      <c r="C135" s="414" t="s">
        <v>237</v>
      </c>
      <c r="D135" s="415"/>
      <c r="E135" s="415"/>
      <c r="F135" s="415"/>
      <c r="G135" s="415"/>
      <c r="H135" s="416"/>
      <c r="I135" s="132"/>
    </row>
    <row r="136" spans="1:9" x14ac:dyDescent="0.2">
      <c r="A136" s="399"/>
      <c r="B136" s="400"/>
      <c r="C136" s="417"/>
      <c r="D136" s="418"/>
      <c r="E136" s="418"/>
      <c r="F136" s="418"/>
      <c r="G136" s="418"/>
      <c r="H136" s="419"/>
      <c r="I136" s="132"/>
    </row>
    <row r="137" spans="1:9" x14ac:dyDescent="0.2">
      <c r="A137" s="131"/>
      <c r="I137" s="132"/>
    </row>
    <row r="138" spans="1:9" x14ac:dyDescent="0.2">
      <c r="A138" s="131"/>
      <c r="I138" s="132"/>
    </row>
    <row r="139" spans="1:9" x14ac:dyDescent="0.2">
      <c r="A139" s="131"/>
      <c r="I139" s="132"/>
    </row>
    <row r="140" spans="1:9" x14ac:dyDescent="0.2">
      <c r="A140" s="131"/>
      <c r="C140" s="136"/>
      <c r="D140" s="129"/>
      <c r="E140" s="129"/>
      <c r="F140" s="136"/>
      <c r="G140" s="129"/>
      <c r="H140" s="137"/>
      <c r="I140" s="132"/>
    </row>
    <row r="141" spans="1:9" x14ac:dyDescent="0.2">
      <c r="A141" s="420" t="s">
        <v>252</v>
      </c>
      <c r="B141" s="421"/>
      <c r="C141" s="401" t="s">
        <v>239</v>
      </c>
      <c r="D141" s="402"/>
      <c r="E141" s="402"/>
      <c r="F141" s="401" t="s">
        <v>253</v>
      </c>
      <c r="G141" s="402"/>
      <c r="H141" s="403"/>
      <c r="I141" s="132"/>
    </row>
    <row r="142" spans="1:9" x14ac:dyDescent="0.2">
      <c r="A142" s="420"/>
      <c r="B142" s="421"/>
      <c r="C142" s="401" t="s">
        <v>254</v>
      </c>
      <c r="D142" s="402"/>
      <c r="E142" s="403"/>
      <c r="F142" s="401" t="s">
        <v>255</v>
      </c>
      <c r="G142" s="402"/>
      <c r="H142" s="403"/>
      <c r="I142" s="132"/>
    </row>
    <row r="143" spans="1:9" x14ac:dyDescent="0.2">
      <c r="A143" s="422"/>
      <c r="B143" s="421"/>
      <c r="C143" s="417"/>
      <c r="D143" s="418"/>
      <c r="E143" s="419"/>
      <c r="F143" s="417"/>
      <c r="G143" s="418"/>
      <c r="H143" s="419"/>
      <c r="I143" s="132"/>
    </row>
    <row r="144" spans="1:9" x14ac:dyDescent="0.2">
      <c r="A144" s="131"/>
      <c r="I144" s="132"/>
    </row>
    <row r="145" spans="1:9" x14ac:dyDescent="0.2">
      <c r="A145" s="131"/>
      <c r="I145" s="132"/>
    </row>
    <row r="146" spans="1:9" x14ac:dyDescent="0.2">
      <c r="A146" s="131"/>
      <c r="I146" s="132"/>
    </row>
    <row r="147" spans="1:9" x14ac:dyDescent="0.2">
      <c r="A147" s="399" t="s">
        <v>245</v>
      </c>
      <c r="B147" s="423"/>
      <c r="C147" s="409" t="s">
        <v>246</v>
      </c>
      <c r="D147" s="409"/>
      <c r="E147" s="409"/>
      <c r="F147" s="409"/>
      <c r="G147" s="409"/>
      <c r="H147" s="409"/>
      <c r="I147" s="132"/>
    </row>
    <row r="148" spans="1:9" x14ac:dyDescent="0.2">
      <c r="A148" s="399"/>
      <c r="B148" s="423"/>
      <c r="C148" s="409"/>
      <c r="D148" s="409"/>
      <c r="E148" s="409"/>
      <c r="F148" s="409"/>
      <c r="G148" s="409"/>
      <c r="H148" s="409"/>
      <c r="I148" s="132"/>
    </row>
    <row r="149" spans="1:9" x14ac:dyDescent="0.2">
      <c r="A149" s="131"/>
      <c r="I149" s="132"/>
    </row>
    <row r="150" spans="1:9" x14ac:dyDescent="0.2">
      <c r="A150" s="131"/>
      <c r="I150" s="132"/>
    </row>
    <row r="151" spans="1:9" x14ac:dyDescent="0.2">
      <c r="A151" s="131"/>
      <c r="I151" s="132"/>
    </row>
    <row r="152" spans="1:9" x14ac:dyDescent="0.2">
      <c r="A152" s="131"/>
      <c r="I152" s="132"/>
    </row>
    <row r="153" spans="1:9" x14ac:dyDescent="0.2">
      <c r="A153" s="131"/>
      <c r="I153" s="132"/>
    </row>
    <row r="154" spans="1:9" x14ac:dyDescent="0.2">
      <c r="A154" s="131"/>
      <c r="I154" s="132"/>
    </row>
    <row r="155" spans="1:9" x14ac:dyDescent="0.2">
      <c r="A155" s="131"/>
      <c r="I155" s="132"/>
    </row>
    <row r="156" spans="1:9" x14ac:dyDescent="0.2">
      <c r="A156" s="131"/>
      <c r="I156" s="132"/>
    </row>
    <row r="157" spans="1:9" ht="13.5" thickBot="1" x14ac:dyDescent="0.25">
      <c r="A157" s="133"/>
      <c r="B157" s="134"/>
      <c r="C157" s="134"/>
      <c r="D157" s="134"/>
      <c r="E157" s="134"/>
      <c r="F157" s="134"/>
      <c r="G157" s="134"/>
      <c r="H157" s="134"/>
      <c r="I157" s="135"/>
    </row>
  </sheetData>
  <mergeCells count="54">
    <mergeCell ref="F143:H143"/>
    <mergeCell ref="A147:B148"/>
    <mergeCell ref="C147:H148"/>
    <mergeCell ref="A130:B131"/>
    <mergeCell ref="C130:H131"/>
    <mergeCell ref="A135:B136"/>
    <mergeCell ref="C135:H136"/>
    <mergeCell ref="A141:B143"/>
    <mergeCell ref="C141:E141"/>
    <mergeCell ref="F141:H141"/>
    <mergeCell ref="C142:E142"/>
    <mergeCell ref="F142:H142"/>
    <mergeCell ref="C143:E143"/>
    <mergeCell ref="A115:B115"/>
    <mergeCell ref="C115:I115"/>
    <mergeCell ref="A117:I118"/>
    <mergeCell ref="A125:B125"/>
    <mergeCell ref="C125:E125"/>
    <mergeCell ref="F125:H125"/>
    <mergeCell ref="A114:B114"/>
    <mergeCell ref="C114:I114"/>
    <mergeCell ref="A87:B89"/>
    <mergeCell ref="C87:E87"/>
    <mergeCell ref="F87:H87"/>
    <mergeCell ref="C88:E88"/>
    <mergeCell ref="F88:H88"/>
    <mergeCell ref="C89:E89"/>
    <mergeCell ref="F89:H89"/>
    <mergeCell ref="C91:H91"/>
    <mergeCell ref="C92:H92"/>
    <mergeCell ref="A97:B98"/>
    <mergeCell ref="C97:H98"/>
    <mergeCell ref="A111:I111"/>
    <mergeCell ref="C71:E71"/>
    <mergeCell ref="F71:H71"/>
    <mergeCell ref="A76:B77"/>
    <mergeCell ref="C76:H77"/>
    <mergeCell ref="A81:B82"/>
    <mergeCell ref="C81:E82"/>
    <mergeCell ref="F81:H82"/>
    <mergeCell ref="A70:B70"/>
    <mergeCell ref="C70:E70"/>
    <mergeCell ref="F70:H70"/>
    <mergeCell ref="A3:I3"/>
    <mergeCell ref="A5:B5"/>
    <mergeCell ref="C5:I5"/>
    <mergeCell ref="A6:B6"/>
    <mergeCell ref="C6:I6"/>
    <mergeCell ref="A56:I56"/>
    <mergeCell ref="A59:B59"/>
    <mergeCell ref="C59:I59"/>
    <mergeCell ref="A60:B60"/>
    <mergeCell ref="C60:I60"/>
    <mergeCell ref="A62:I63"/>
  </mergeCells>
  <phoneticPr fontId="3"/>
  <pageMargins left="0.53" right="0.4" top="1" bottom="1" header="0.51200000000000001" footer="0.51200000000000001"/>
  <pageSetup paperSize="9" scale="99" orientation="portrait" r:id="rId1"/>
  <headerFooter alignWithMargins="0"/>
  <rowBreaks count="2" manualBreakCount="2">
    <brk id="52" max="16383" man="1"/>
    <brk id="10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（別紙12）勤務体制一覧表（居宅・重訪）</vt:lpstr>
      <vt:lpstr>（別紙13）勤務体制一覧表（同行援護）</vt:lpstr>
      <vt:lpstr>（別紙14）勤務体制一覧表（行動援護）</vt:lpstr>
      <vt:lpstr>（別紙15）勤務体制一覧表（訪問系・共同生活援助・就労選択支援</vt:lpstr>
      <vt:lpstr>（別紙16）勤務体制一覧表（共同生活援助）</vt:lpstr>
      <vt:lpstr>（別紙17）勤務形態一覧表（就労選択支援）</vt:lpstr>
      <vt:lpstr>参考様式１（組織体制図）</vt:lpstr>
      <vt:lpstr>'（別紙12）勤務体制一覧表（居宅・重訪）'!Print_Area</vt:lpstr>
      <vt:lpstr>'（別紙13）勤務体制一覧表（同行援護）'!Print_Area</vt:lpstr>
      <vt:lpstr>'（別紙14）勤務体制一覧表（行動援護）'!Print_Area</vt:lpstr>
      <vt:lpstr>'（別紙16）勤務体制一覧表（共同生活援助）'!Print_Area</vt:lpstr>
      <vt:lpstr>'（別紙17）勤務形態一覧表（就労選択支援）'!Print_Area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豊住　太一</cp:lastModifiedBy>
  <dcterms:modified xsi:type="dcterms:W3CDTF">2025-06-30T04:00:06Z</dcterms:modified>
</cp:coreProperties>
</file>