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331BED8-1603-4597-AAA3-279202591521}" xr6:coauthVersionLast="47" xr6:coauthVersionMax="47" xr10:uidLastSave="{00000000-0000-0000-0000-000000000000}"/>
  <bookViews>
    <workbookView xWindow="6230" yWindow="0" windowWidth="13210" windowHeight="10170" tabRatio="647" xr2:uid="{00000000-000D-0000-FFFF-FFFF00000000}"/>
  </bookViews>
  <sheets>
    <sheet name="補助金(H12～)" sheetId="15" r:id="rId1"/>
    <sheet name="グラフ用データ（補助路線）" sheetId="6" state="hidden" r:id="rId2"/>
    <sheet name="Graph（補助路線）" sheetId="10" state="hidden" r:id="rId3"/>
    <sheet name="グラフ用データ（委託路線）" sheetId="13" state="hidden" r:id="rId4"/>
    <sheet name="Graph（委託路線）" sheetId="12" state="hidden" r:id="rId5"/>
  </sheets>
  <definedNames>
    <definedName name="_xlnm.Print_Area" localSheetId="3">'グラフ用データ（委託路線）'!$A$1:$L$14</definedName>
    <definedName name="_xlnm.Print_Area" localSheetId="1">'グラフ用データ（補助路線）'!$A$1:$S$21</definedName>
    <definedName name="_xlnm.Print_Area" localSheetId="0">'補助金(H12～)'!$A$1:$AD$78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2" i="15" l="1"/>
  <c r="AD43" i="15" s="1"/>
  <c r="AD35" i="15"/>
  <c r="AD40" i="15" s="1"/>
  <c r="AD28" i="15"/>
  <c r="AD26" i="15"/>
  <c r="O35" i="15"/>
  <c r="G26" i="15"/>
  <c r="G32" i="15" s="1"/>
  <c r="H26" i="15"/>
  <c r="H32" i="15" s="1"/>
  <c r="I26" i="15"/>
  <c r="I32" i="15" s="1"/>
  <c r="J26" i="15"/>
  <c r="J32" i="15" s="1"/>
  <c r="K26" i="15"/>
  <c r="K32" i="15" s="1"/>
  <c r="L26" i="15"/>
  <c r="L32" i="15" s="1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B26" i="15"/>
  <c r="AC26" i="15"/>
  <c r="G39" i="15"/>
  <c r="H39" i="15"/>
  <c r="I39" i="15"/>
  <c r="J39" i="15"/>
  <c r="K39" i="15"/>
  <c r="L39" i="15"/>
  <c r="M39" i="15"/>
  <c r="N39" i="15"/>
  <c r="O39" i="15"/>
  <c r="P39" i="15"/>
  <c r="L43" i="15"/>
  <c r="G43" i="15"/>
  <c r="H43" i="15"/>
  <c r="I43" i="15"/>
  <c r="J43" i="15"/>
  <c r="K43" i="15"/>
  <c r="M43" i="15"/>
  <c r="N43" i="15"/>
  <c r="O43" i="15"/>
  <c r="P43" i="15"/>
  <c r="Q43" i="15"/>
  <c r="R43" i="15"/>
  <c r="S43" i="15"/>
  <c r="T43" i="15"/>
  <c r="U43" i="15"/>
  <c r="G35" i="15"/>
  <c r="H35" i="15"/>
  <c r="I35" i="15"/>
  <c r="J35" i="15"/>
  <c r="K35" i="15"/>
  <c r="K40" i="15" s="1"/>
  <c r="L35" i="15"/>
  <c r="L40" i="15" s="1"/>
  <c r="M35" i="15"/>
  <c r="M40" i="15" s="1"/>
  <c r="N35" i="15"/>
  <c r="P35" i="15"/>
  <c r="Q35" i="15"/>
  <c r="Q40" i="15" s="1"/>
  <c r="R35" i="15"/>
  <c r="R40" i="15" s="1"/>
  <c r="S35" i="15"/>
  <c r="S40" i="15" s="1"/>
  <c r="T35" i="15"/>
  <c r="T40" i="15" s="1"/>
  <c r="U35" i="15"/>
  <c r="U40" i="15" s="1"/>
  <c r="N31" i="15"/>
  <c r="O31" i="15"/>
  <c r="P31" i="15"/>
  <c r="Q31" i="15"/>
  <c r="R31" i="15"/>
  <c r="S31" i="15"/>
  <c r="T31" i="15"/>
  <c r="U31" i="15"/>
  <c r="M28" i="15"/>
  <c r="N28" i="15"/>
  <c r="O28" i="15"/>
  <c r="P28" i="15"/>
  <c r="Q28" i="15"/>
  <c r="R28" i="15"/>
  <c r="S28" i="15"/>
  <c r="T28" i="15"/>
  <c r="U28" i="15"/>
  <c r="AD32" i="15" l="1"/>
  <c r="AD44" i="15"/>
  <c r="Q32" i="15"/>
  <c r="Q44" i="15" s="1"/>
  <c r="O32" i="15"/>
  <c r="N32" i="15"/>
  <c r="H40" i="15"/>
  <c r="T32" i="15"/>
  <c r="T44" i="15" s="1"/>
  <c r="O40" i="15"/>
  <c r="G40" i="15"/>
  <c r="G44" i="15" s="1"/>
  <c r="N40" i="15"/>
  <c r="N44" i="15" s="1"/>
  <c r="M32" i="15"/>
  <c r="M44" i="15" s="1"/>
  <c r="U32" i="15"/>
  <c r="U44" i="15" s="1"/>
  <c r="S32" i="15"/>
  <c r="S44" i="15" s="1"/>
  <c r="P40" i="15"/>
  <c r="K44" i="15"/>
  <c r="P32" i="15"/>
  <c r="J40" i="15"/>
  <c r="J44" i="15" s="1"/>
  <c r="I40" i="15"/>
  <c r="I44" i="15" s="1"/>
  <c r="R32" i="15"/>
  <c r="R44" i="15" s="1"/>
  <c r="H44" i="15"/>
  <c r="L44" i="15"/>
  <c r="P44" i="15" l="1"/>
  <c r="O44" i="15"/>
  <c r="AC42" i="15"/>
  <c r="AC35" i="15"/>
  <c r="AC40" i="15" s="1"/>
  <c r="AC28" i="15"/>
  <c r="AC32" i="15" l="1"/>
  <c r="AC43" i="15"/>
  <c r="AC44" i="15" l="1"/>
  <c r="Z43" i="15"/>
  <c r="Y43" i="15"/>
  <c r="X43" i="15"/>
  <c r="W43" i="15"/>
  <c r="V43" i="15"/>
  <c r="AB42" i="15"/>
  <c r="AB43" i="15" s="1"/>
  <c r="AA42" i="15"/>
  <c r="AA43" i="15" s="1"/>
  <c r="AB35" i="15"/>
  <c r="AB40" i="15" s="1"/>
  <c r="AA35" i="15"/>
  <c r="AA40" i="15" s="1"/>
  <c r="Z35" i="15"/>
  <c r="Z40" i="15" s="1"/>
  <c r="Y35" i="15"/>
  <c r="Y40" i="15" s="1"/>
  <c r="X35" i="15"/>
  <c r="X40" i="15" s="1"/>
  <c r="W35" i="15"/>
  <c r="W40" i="15" s="1"/>
  <c r="V35" i="15"/>
  <c r="V40" i="15" s="1"/>
  <c r="AA31" i="15"/>
  <c r="Z31" i="15"/>
  <c r="Y31" i="15"/>
  <c r="X31" i="15"/>
  <c r="W31" i="15"/>
  <c r="V31" i="15"/>
  <c r="AB28" i="15"/>
  <c r="AB32" i="15" s="1"/>
  <c r="AB44" i="15" s="1"/>
  <c r="AA28" i="15"/>
  <c r="AA32" i="15" s="1"/>
  <c r="AA44" i="15" s="1"/>
  <c r="Z28" i="15"/>
  <c r="Y28" i="15"/>
  <c r="X28" i="15"/>
  <c r="W28" i="15"/>
  <c r="V28" i="15"/>
  <c r="Z32" i="15" l="1"/>
  <c r="Z44" i="15" s="1"/>
  <c r="V32" i="15"/>
  <c r="V44" i="15" s="1"/>
  <c r="W32" i="15"/>
  <c r="W44" i="15" s="1"/>
  <c r="X32" i="15"/>
  <c r="X44" i="15" s="1"/>
  <c r="Y32" i="15"/>
  <c r="Y44" i="15" s="1"/>
  <c r="Q10" i="6" l="1"/>
  <c r="R10" i="6"/>
  <c r="Q8" i="6"/>
  <c r="R8" i="6"/>
  <c r="Q7" i="6"/>
  <c r="R7" i="6"/>
  <c r="Q6" i="6"/>
  <c r="R6" i="6"/>
  <c r="Q5" i="6"/>
  <c r="R5" i="6"/>
  <c r="Q4" i="6"/>
  <c r="R4" i="6"/>
  <c r="Q3" i="6"/>
  <c r="R3" i="6"/>
  <c r="K7" i="13"/>
  <c r="K6" i="13"/>
  <c r="K5" i="13"/>
  <c r="K4" i="13"/>
  <c r="K3" i="13"/>
  <c r="J7" i="13"/>
  <c r="J6" i="13"/>
  <c r="J5" i="13"/>
  <c r="J4" i="13"/>
  <c r="J3" i="13"/>
  <c r="I7" i="13" l="1"/>
  <c r="H7" i="13"/>
  <c r="G7" i="13"/>
  <c r="F7" i="13"/>
  <c r="E7" i="13"/>
  <c r="D7" i="13"/>
  <c r="C7" i="13"/>
  <c r="B7" i="13"/>
  <c r="I6" i="13"/>
  <c r="H6" i="13"/>
  <c r="G6" i="13"/>
  <c r="F6" i="13"/>
  <c r="E6" i="13"/>
  <c r="D6" i="13"/>
  <c r="C6" i="13"/>
  <c r="B6" i="13"/>
  <c r="I5" i="13"/>
  <c r="H5" i="13"/>
  <c r="G5" i="13"/>
  <c r="F5" i="13"/>
  <c r="E5" i="13"/>
  <c r="D5" i="13"/>
  <c r="C5" i="13"/>
  <c r="B5" i="13"/>
  <c r="I4" i="13"/>
  <c r="H4" i="13"/>
  <c r="G4" i="13"/>
  <c r="F4" i="13"/>
  <c r="E4" i="13"/>
  <c r="D4" i="13"/>
  <c r="C4" i="13"/>
  <c r="B4" i="13"/>
  <c r="I3" i="13"/>
  <c r="H3" i="13"/>
  <c r="G3" i="13"/>
  <c r="F3" i="13"/>
  <c r="E3" i="13"/>
  <c r="D3" i="13"/>
  <c r="C3" i="13"/>
  <c r="P10" i="6"/>
  <c r="O10" i="6"/>
  <c r="N10" i="6"/>
  <c r="M10" i="6"/>
  <c r="L10" i="6"/>
  <c r="K10" i="6"/>
  <c r="J10" i="6"/>
  <c r="I10" i="6"/>
  <c r="H10" i="6"/>
  <c r="G10" i="6"/>
  <c r="Q19" i="6" l="1"/>
  <c r="Q9" i="6" s="1"/>
  <c r="R19" i="6"/>
  <c r="R9" i="6" s="1"/>
  <c r="P19" i="6"/>
  <c r="P9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C19" i="6"/>
  <c r="C9" i="6" s="1"/>
  <c r="D19" i="6"/>
  <c r="D9" i="6" s="1"/>
  <c r="E19" i="6"/>
  <c r="E9" i="6" s="1"/>
  <c r="F19" i="6"/>
  <c r="F9" i="6" s="1"/>
  <c r="G19" i="6"/>
  <c r="G9" i="6" s="1"/>
  <c r="H19" i="6"/>
  <c r="H9" i="6" s="1"/>
  <c r="I19" i="6"/>
  <c r="I9" i="6" s="1"/>
  <c r="J19" i="6"/>
  <c r="J9" i="6" s="1"/>
  <c r="K19" i="6"/>
  <c r="K9" i="6" s="1"/>
  <c r="L19" i="6"/>
  <c r="L9" i="6" s="1"/>
  <c r="M19" i="6"/>
  <c r="M9" i="6" s="1"/>
  <c r="N19" i="6"/>
  <c r="N9" i="6" s="1"/>
  <c r="O19" i="6"/>
  <c r="O9" i="6" s="1"/>
  <c r="B19" i="6"/>
  <c r="B9" i="6" s="1"/>
  <c r="B8" i="6"/>
  <c r="B6" i="6" l="1"/>
  <c r="B3" i="6"/>
  <c r="B4" i="6"/>
  <c r="B5" i="6"/>
  <c r="B7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C4" i="6" l="1"/>
  <c r="D4" i="6"/>
  <c r="E4" i="6"/>
  <c r="F4" i="6"/>
  <c r="G4" i="6"/>
  <c r="H4" i="6"/>
  <c r="I4" i="6"/>
  <c r="J4" i="6"/>
  <c r="K4" i="6"/>
  <c r="L4" i="6"/>
  <c r="M4" i="6"/>
  <c r="N4" i="6"/>
  <c r="O4" i="6"/>
  <c r="P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</calcChain>
</file>

<file path=xl/sharedStrings.xml><?xml version="1.0" encoding="utf-8"?>
<sst xmlns="http://schemas.openxmlformats.org/spreadsheetml/2006/main" count="527" uniqueCount="136">
  <si>
    <t>路線名</t>
    <rPh sb="0" eb="2">
      <t>ロセン</t>
    </rPh>
    <rPh sb="2" eb="3">
      <t>メイ</t>
    </rPh>
    <phoneticPr fontId="3"/>
  </si>
  <si>
    <t>①</t>
    <phoneticPr fontId="3"/>
  </si>
  <si>
    <t>西ヶ谷線</t>
    <rPh sb="0" eb="1">
      <t>ニシ</t>
    </rPh>
    <rPh sb="2" eb="3">
      <t>ヤ</t>
    </rPh>
    <rPh sb="3" eb="4">
      <t>セン</t>
    </rPh>
    <phoneticPr fontId="3"/>
  </si>
  <si>
    <t>②</t>
    <phoneticPr fontId="3"/>
  </si>
  <si>
    <t>県立美術館線</t>
    <rPh sb="0" eb="2">
      <t>ケンリツ</t>
    </rPh>
    <rPh sb="2" eb="5">
      <t>ビジュツカン</t>
    </rPh>
    <rPh sb="5" eb="6">
      <t>セン</t>
    </rPh>
    <phoneticPr fontId="3"/>
  </si>
  <si>
    <t>③</t>
    <phoneticPr fontId="3"/>
  </si>
  <si>
    <t>千代慈悲尾線</t>
    <rPh sb="0" eb="2">
      <t>センダイ</t>
    </rPh>
    <rPh sb="2" eb="3">
      <t>ジ</t>
    </rPh>
    <rPh sb="3" eb="4">
      <t>ヒ</t>
    </rPh>
    <rPh sb="4" eb="5">
      <t>オ</t>
    </rPh>
    <rPh sb="5" eb="6">
      <t>セン</t>
    </rPh>
    <phoneticPr fontId="3"/>
  </si>
  <si>
    <t>④</t>
    <phoneticPr fontId="3"/>
  </si>
  <si>
    <t>牧ヶ谷線</t>
    <rPh sb="0" eb="1">
      <t>マキ</t>
    </rPh>
    <rPh sb="2" eb="3">
      <t>ヤ</t>
    </rPh>
    <rPh sb="3" eb="4">
      <t>セン</t>
    </rPh>
    <phoneticPr fontId="3"/>
  </si>
  <si>
    <t>東新田下川原線</t>
    <rPh sb="0" eb="1">
      <t>トウ</t>
    </rPh>
    <rPh sb="1" eb="3">
      <t>シンデン</t>
    </rPh>
    <rPh sb="3" eb="4">
      <t>シモ</t>
    </rPh>
    <rPh sb="4" eb="6">
      <t>カワラ</t>
    </rPh>
    <rPh sb="6" eb="7">
      <t>セン</t>
    </rPh>
    <phoneticPr fontId="3"/>
  </si>
  <si>
    <t>用宗線</t>
    <rPh sb="0" eb="2">
      <t>モチムネ</t>
    </rPh>
    <rPh sb="2" eb="3">
      <t>セン</t>
    </rPh>
    <phoneticPr fontId="3"/>
  </si>
  <si>
    <t>山原梅蔭寺線</t>
    <rPh sb="0" eb="1">
      <t>ヤマ</t>
    </rPh>
    <rPh sb="1" eb="2">
      <t>ハラ</t>
    </rPh>
    <rPh sb="2" eb="3">
      <t>バイ</t>
    </rPh>
    <rPh sb="3" eb="4">
      <t>イン</t>
    </rPh>
    <rPh sb="4" eb="5">
      <t>ジ</t>
    </rPh>
    <rPh sb="5" eb="6">
      <t>セン</t>
    </rPh>
    <phoneticPr fontId="3"/>
  </si>
  <si>
    <t>⑩</t>
    <phoneticPr fontId="3"/>
  </si>
  <si>
    <t>庵原線</t>
    <rPh sb="0" eb="2">
      <t>イハラ</t>
    </rPh>
    <rPh sb="2" eb="3">
      <t>セン</t>
    </rPh>
    <phoneticPr fontId="3"/>
  </si>
  <si>
    <t>⑪</t>
    <phoneticPr fontId="3"/>
  </si>
  <si>
    <t>三保山の手線</t>
    <rPh sb="0" eb="2">
      <t>ミホ</t>
    </rPh>
    <rPh sb="2" eb="3">
      <t>ヤマ</t>
    </rPh>
    <rPh sb="4" eb="6">
      <t>テセン</t>
    </rPh>
    <phoneticPr fontId="3"/>
  </si>
  <si>
    <t>小計</t>
    <rPh sb="0" eb="2">
      <t>コバカリ</t>
    </rPh>
    <phoneticPr fontId="3"/>
  </si>
  <si>
    <t>安倍線</t>
    <rPh sb="0" eb="2">
      <t>アベ</t>
    </rPh>
    <rPh sb="2" eb="3">
      <t>セン</t>
    </rPh>
    <phoneticPr fontId="3"/>
  </si>
  <si>
    <t>藁科線</t>
    <rPh sb="0" eb="2">
      <t>ワラシナ</t>
    </rPh>
    <rPh sb="2" eb="3">
      <t>セン</t>
    </rPh>
    <phoneticPr fontId="3"/>
  </si>
  <si>
    <t>朝比奈線</t>
    <rPh sb="0" eb="3">
      <t>アサヒナ</t>
    </rPh>
    <rPh sb="3" eb="4">
      <t>セン</t>
    </rPh>
    <phoneticPr fontId="3"/>
  </si>
  <si>
    <t>小計</t>
    <rPh sb="0" eb="2">
      <t>ショウケイ</t>
    </rPh>
    <phoneticPr fontId="3"/>
  </si>
  <si>
    <t>両河内線</t>
    <rPh sb="0" eb="1">
      <t>リョウ</t>
    </rPh>
    <rPh sb="1" eb="3">
      <t>コウチ</t>
    </rPh>
    <rPh sb="3" eb="4">
      <t>セン</t>
    </rPh>
    <phoneticPr fontId="1"/>
  </si>
  <si>
    <t>ゆいばす</t>
    <phoneticPr fontId="3"/>
  </si>
  <si>
    <t>丸子小坂線</t>
    <rPh sb="0" eb="2">
      <t>マルコ</t>
    </rPh>
    <rPh sb="2" eb="4">
      <t>オサカ</t>
    </rPh>
    <rPh sb="4" eb="5">
      <t>セン</t>
    </rPh>
    <phoneticPr fontId="3"/>
  </si>
  <si>
    <t>市街地バス路線</t>
    <rPh sb="0" eb="3">
      <t>シガイチ</t>
    </rPh>
    <rPh sb="5" eb="7">
      <t>ロセン</t>
    </rPh>
    <phoneticPr fontId="3"/>
  </si>
  <si>
    <t>山間地バス路線</t>
    <rPh sb="0" eb="2">
      <t>サンカン</t>
    </rPh>
    <rPh sb="2" eb="3">
      <t>チ</t>
    </rPh>
    <rPh sb="5" eb="7">
      <t>ロセン</t>
    </rPh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</si>
  <si>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</si>
  <si>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</si>
  <si>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</si>
  <si>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</si>
  <si>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</si>
  <si>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⑫</t>
    <phoneticPr fontId="3"/>
  </si>
  <si>
    <t>⑬</t>
    <phoneticPr fontId="3"/>
  </si>
  <si>
    <t>⑭</t>
    <phoneticPr fontId="3"/>
  </si>
  <si>
    <t>竜爪山線</t>
    <rPh sb="0" eb="1">
      <t>リュウ</t>
    </rPh>
    <rPh sb="1" eb="2">
      <t>ソウ</t>
    </rPh>
    <rPh sb="2" eb="3">
      <t>ザン</t>
    </rPh>
    <rPh sb="3" eb="4">
      <t>セン</t>
    </rPh>
    <phoneticPr fontId="1"/>
  </si>
  <si>
    <t>美和大谷線</t>
    <rPh sb="0" eb="2">
      <t>ミワ</t>
    </rPh>
    <rPh sb="2" eb="4">
      <t>オオヤ</t>
    </rPh>
    <rPh sb="4" eb="5">
      <t>セン</t>
    </rPh>
    <phoneticPr fontId="1"/>
  </si>
  <si>
    <t>H22</t>
  </si>
  <si>
    <t>大北・蒲原中学校線</t>
    <rPh sb="0" eb="2">
      <t>オオキタ</t>
    </rPh>
    <rPh sb="3" eb="5">
      <t>カンバラ</t>
    </rPh>
    <rPh sb="5" eb="8">
      <t>チュウガッコウ</t>
    </rPh>
    <rPh sb="8" eb="9">
      <t>セン</t>
    </rPh>
    <phoneticPr fontId="1"/>
  </si>
  <si>
    <t>合計【①】</t>
    <rPh sb="0" eb="2">
      <t>ゴウケイ</t>
    </rPh>
    <phoneticPr fontId="3"/>
  </si>
  <si>
    <t>合計【②】</t>
    <rPh sb="0" eb="2">
      <t>ゴウケイ</t>
    </rPh>
    <phoneticPr fontId="3"/>
  </si>
  <si>
    <t>井川バス</t>
    <rPh sb="0" eb="2">
      <t>イカワ</t>
    </rPh>
    <phoneticPr fontId="3"/>
  </si>
  <si>
    <t>H26</t>
  </si>
  <si>
    <t>H27</t>
  </si>
  <si>
    <t>区間（ＯＤ）</t>
    <rPh sb="0" eb="2">
      <t>クカン</t>
    </rPh>
    <phoneticPr fontId="3"/>
  </si>
  <si>
    <t>系統（実績）</t>
    <rPh sb="0" eb="2">
      <t>ケイトウ</t>
    </rPh>
    <rPh sb="3" eb="5">
      <t>ジッセキ</t>
    </rPh>
    <phoneticPr fontId="3"/>
  </si>
  <si>
    <t>H28</t>
  </si>
  <si>
    <t>H29</t>
    <phoneticPr fontId="3"/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</si>
  <si>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</si>
  <si>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</si>
  <si>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</si>
  <si>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</si>
  <si>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</si>
  <si>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</si>
  <si>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</si>
  <si>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</si>
  <si>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</si>
  <si>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H23</t>
  </si>
  <si>
    <t>H24</t>
  </si>
  <si>
    <t>H25</t>
  </si>
  <si>
    <t>補助路線</t>
    <rPh sb="0" eb="2">
      <t>ホジョ</t>
    </rPh>
    <rPh sb="2" eb="4">
      <t>ロセン</t>
    </rPh>
    <phoneticPr fontId="3"/>
  </si>
  <si>
    <t>区分</t>
    <rPh sb="0" eb="2">
      <t>クブン</t>
    </rPh>
    <phoneticPr fontId="3"/>
  </si>
  <si>
    <t>しずてつＪＬ</t>
    <phoneticPr fontId="3"/>
  </si>
  <si>
    <t>富士急静岡バス</t>
    <rPh sb="0" eb="3">
      <t>フジキュウ</t>
    </rPh>
    <rPh sb="3" eb="5">
      <t>シズオカ</t>
    </rPh>
    <phoneticPr fontId="3"/>
  </si>
  <si>
    <t>―</t>
  </si>
  <si>
    <t>―</t>
    <phoneticPr fontId="3"/>
  </si>
  <si>
    <t>市街地バス路線（14路線@しずてつ）</t>
    <rPh sb="10" eb="12">
      <t>ロセン</t>
    </rPh>
    <phoneticPr fontId="3"/>
  </si>
  <si>
    <t>市街地バス路線（蒲原中学校線@山交）</t>
    <rPh sb="8" eb="10">
      <t>カンバラ</t>
    </rPh>
    <rPh sb="10" eb="13">
      <t>チュウガッコウ</t>
    </rPh>
    <rPh sb="13" eb="14">
      <t>セン</t>
    </rPh>
    <phoneticPr fontId="1"/>
  </si>
  <si>
    <t>市街地バス路線（興津線・蒲原病院線@富士急）</t>
    <rPh sb="8" eb="10">
      <t>オキツ</t>
    </rPh>
    <rPh sb="10" eb="11">
      <t>セン</t>
    </rPh>
    <rPh sb="12" eb="14">
      <t>カンバラ</t>
    </rPh>
    <rPh sb="14" eb="16">
      <t>ビョウイン</t>
    </rPh>
    <rPh sb="16" eb="17">
      <t>セン</t>
    </rPh>
    <phoneticPr fontId="3"/>
  </si>
  <si>
    <t>山間地バス路線（安倍線・藁科線@しずてつ）</t>
    <rPh sb="0" eb="2">
      <t>サンカン</t>
    </rPh>
    <rPh sb="2" eb="3">
      <t>チ</t>
    </rPh>
    <rPh sb="5" eb="7">
      <t>ロセン</t>
    </rPh>
    <rPh sb="8" eb="10">
      <t>アベ</t>
    </rPh>
    <rPh sb="10" eb="11">
      <t>セン</t>
    </rPh>
    <rPh sb="12" eb="14">
      <t>ワラシナ</t>
    </rPh>
    <rPh sb="14" eb="15">
      <t>セン</t>
    </rPh>
    <phoneticPr fontId="3"/>
  </si>
  <si>
    <t>路線補助合計</t>
    <rPh sb="0" eb="2">
      <t>ロセン</t>
    </rPh>
    <rPh sb="2" eb="4">
      <t>ホジョ</t>
    </rPh>
    <rPh sb="4" eb="6">
      <t>ゴウケイ</t>
    </rPh>
    <phoneticPr fontId="1"/>
  </si>
  <si>
    <t>山間地バス路線（両河内線・井川線・朝比奈線@しずてつ）</t>
    <rPh sb="13" eb="16">
      <t>イカワセン</t>
    </rPh>
    <rPh sb="17" eb="20">
      <t>アサヒナ</t>
    </rPh>
    <rPh sb="20" eb="21">
      <t>セン</t>
    </rPh>
    <phoneticPr fontId="3"/>
  </si>
  <si>
    <t>合計【③】</t>
    <rPh sb="0" eb="2">
      <t>ゴウケイ</t>
    </rPh>
    <phoneticPr fontId="3"/>
  </si>
  <si>
    <t>その他路線（朝比奈線・きよさわ）</t>
    <rPh sb="2" eb="3">
      <t>タ</t>
    </rPh>
    <rPh sb="3" eb="5">
      <t>ロセン</t>
    </rPh>
    <rPh sb="6" eb="9">
      <t>アサヒナ</t>
    </rPh>
    <rPh sb="9" eb="10">
      <t>セン</t>
    </rPh>
    <phoneticPr fontId="1"/>
  </si>
  <si>
    <t>H29</t>
  </si>
  <si>
    <t>その他路線（朝比奈線・きよさわ号）</t>
    <rPh sb="2" eb="3">
      <t>タ</t>
    </rPh>
    <rPh sb="3" eb="5">
      <t>ロセン</t>
    </rPh>
    <rPh sb="6" eb="9">
      <t>アサヒナ</t>
    </rPh>
    <rPh sb="9" eb="10">
      <t>セン</t>
    </rPh>
    <rPh sb="15" eb="16">
      <t>ゴウ</t>
    </rPh>
    <phoneticPr fontId="1"/>
  </si>
  <si>
    <t>補助額（合計）</t>
    <rPh sb="0" eb="2">
      <t>ホジョ</t>
    </rPh>
    <rPh sb="2" eb="3">
      <t>ガク</t>
    </rPh>
    <rPh sb="4" eb="6">
      <t>ゴウケイ</t>
    </rPh>
    <phoneticPr fontId="1"/>
  </si>
  <si>
    <t>当初予算</t>
    <rPh sb="0" eb="2">
      <t>トウショ</t>
    </rPh>
    <rPh sb="2" eb="4">
      <t>ヨサン</t>
    </rPh>
    <phoneticPr fontId="1"/>
  </si>
  <si>
    <t>合計</t>
    <rPh sb="0" eb="2">
      <t>ゴウケイ</t>
    </rPh>
    <phoneticPr fontId="1"/>
  </si>
  <si>
    <t>委託額（合計）</t>
    <rPh sb="0" eb="2">
      <t>イタク</t>
    </rPh>
    <rPh sb="2" eb="3">
      <t>ガク</t>
    </rPh>
    <rPh sb="4" eb="6">
      <t>ゴウケイ</t>
    </rPh>
    <phoneticPr fontId="1"/>
  </si>
  <si>
    <t>H28</t>
    <phoneticPr fontId="1"/>
  </si>
  <si>
    <t>H29</t>
    <phoneticPr fontId="1"/>
  </si>
  <si>
    <t>梅ヶ谷蜂ヶ谷線</t>
    <rPh sb="0" eb="3">
      <t>ウメガヤ</t>
    </rPh>
    <rPh sb="3" eb="4">
      <t>ハチ</t>
    </rPh>
    <rPh sb="5" eb="6">
      <t>タニ</t>
    </rPh>
    <rPh sb="6" eb="7">
      <t>セン</t>
    </rPh>
    <phoneticPr fontId="3"/>
  </si>
  <si>
    <t>興津線（寺尾-蒲原病院）</t>
    <rPh sb="0" eb="2">
      <t>オキツ</t>
    </rPh>
    <rPh sb="2" eb="3">
      <t>セン</t>
    </rPh>
    <rPh sb="4" eb="6">
      <t>テラオ</t>
    </rPh>
    <rPh sb="7" eb="9">
      <t>カンバラ</t>
    </rPh>
    <rPh sb="9" eb="11">
      <t>ビョウイン</t>
    </rPh>
    <phoneticPr fontId="3"/>
  </si>
  <si>
    <t>興津線（寺尾-富士駅）</t>
    <rPh sb="0" eb="2">
      <t>オキツ</t>
    </rPh>
    <rPh sb="2" eb="3">
      <t>セン</t>
    </rPh>
    <rPh sb="4" eb="6">
      <t>テラオ</t>
    </rPh>
    <rPh sb="7" eb="9">
      <t>フジ</t>
    </rPh>
    <rPh sb="9" eb="10">
      <t>エキ</t>
    </rPh>
    <phoneticPr fontId="3"/>
  </si>
  <si>
    <t>清水厚生病院線</t>
    <rPh sb="0" eb="2">
      <t>シミズ</t>
    </rPh>
    <rPh sb="2" eb="4">
      <t>コウセイ</t>
    </rPh>
    <rPh sb="4" eb="6">
      <t>ビョウイン</t>
    </rPh>
    <rPh sb="6" eb="7">
      <t>セン</t>
    </rPh>
    <phoneticPr fontId="3"/>
  </si>
  <si>
    <t>港南線</t>
    <rPh sb="0" eb="2">
      <t>コウナン</t>
    </rPh>
    <rPh sb="2" eb="3">
      <t>セン</t>
    </rPh>
    <phoneticPr fontId="3"/>
  </si>
  <si>
    <t>⑮</t>
    <phoneticPr fontId="3"/>
  </si>
  <si>
    <t>―</t>
    <phoneticPr fontId="1"/>
  </si>
  <si>
    <t>H30</t>
    <phoneticPr fontId="3"/>
  </si>
  <si>
    <t>R1</t>
    <phoneticPr fontId="3"/>
  </si>
  <si>
    <t>⑯</t>
    <phoneticPr fontId="3"/>
  </si>
  <si>
    <t>国道東静岡清水線</t>
    <rPh sb="0" eb="2">
      <t>コクドウ</t>
    </rPh>
    <rPh sb="2" eb="3">
      <t>ヒガシ</t>
    </rPh>
    <rPh sb="3" eb="5">
      <t>シズオカ</t>
    </rPh>
    <rPh sb="5" eb="7">
      <t>シミズ</t>
    </rPh>
    <rPh sb="7" eb="8">
      <t>セン</t>
    </rPh>
    <phoneticPr fontId="3"/>
  </si>
  <si>
    <t>⑰</t>
    <phoneticPr fontId="3"/>
  </si>
  <si>
    <t>⑱</t>
    <phoneticPr fontId="3"/>
  </si>
  <si>
    <t>R2</t>
    <phoneticPr fontId="3"/>
  </si>
  <si>
    <t>R3</t>
    <phoneticPr fontId="3"/>
  </si>
  <si>
    <t>山梨交通</t>
    <rPh sb="0" eb="2">
      <t>ヤマナシ</t>
    </rPh>
    <rPh sb="2" eb="4">
      <t>コウツウ</t>
    </rPh>
    <phoneticPr fontId="3"/>
  </si>
  <si>
    <t>地域間幹線系統</t>
    <rPh sb="0" eb="3">
      <t>チイキカン</t>
    </rPh>
    <rPh sb="3" eb="5">
      <t>カンセン</t>
    </rPh>
    <rPh sb="5" eb="7">
      <t>ケイトウ</t>
    </rPh>
    <phoneticPr fontId="3"/>
  </si>
  <si>
    <t>三保草薙線</t>
    <rPh sb="0" eb="2">
      <t>ミホ</t>
    </rPh>
    <rPh sb="2" eb="4">
      <t>クサナギ</t>
    </rPh>
    <rPh sb="4" eb="5">
      <t>セン</t>
    </rPh>
    <phoneticPr fontId="3"/>
  </si>
  <si>
    <t>㉑</t>
    <phoneticPr fontId="3"/>
  </si>
  <si>
    <t>⑳</t>
    <phoneticPr fontId="3"/>
  </si>
  <si>
    <t>⑲</t>
    <phoneticPr fontId="3"/>
  </si>
  <si>
    <t>㉒</t>
    <phoneticPr fontId="3"/>
  </si>
  <si>
    <t>㉓</t>
    <phoneticPr fontId="3"/>
  </si>
  <si>
    <t>R4</t>
    <phoneticPr fontId="3"/>
  </si>
  <si>
    <t>草薙美術館線</t>
    <rPh sb="0" eb="2">
      <t>クサナギ</t>
    </rPh>
    <rPh sb="2" eb="6">
      <t>ビジュツカンセン</t>
    </rPh>
    <phoneticPr fontId="1"/>
  </si>
  <si>
    <t>石田街道線</t>
    <rPh sb="0" eb="5">
      <t>イシダカイドウセン</t>
    </rPh>
    <phoneticPr fontId="1"/>
  </si>
  <si>
    <t>西部循環線</t>
    <rPh sb="0" eb="5">
      <t>セイブジュンカンセン</t>
    </rPh>
    <phoneticPr fontId="1"/>
  </si>
  <si>
    <t>廃線</t>
    <rPh sb="0" eb="2">
      <t>ハイセン</t>
    </rPh>
    <phoneticPr fontId="1"/>
  </si>
  <si>
    <t>区間（距離按分）</t>
    <rPh sb="0" eb="2">
      <t>クカン</t>
    </rPh>
    <rPh sb="3" eb="5">
      <t>キョリ</t>
    </rPh>
    <rPh sb="5" eb="7">
      <t>アンブン</t>
    </rPh>
    <phoneticPr fontId="1"/>
  </si>
  <si>
    <t>H12</t>
    <phoneticPr fontId="3"/>
  </si>
  <si>
    <t>H13</t>
    <phoneticPr fontId="3"/>
  </si>
  <si>
    <t>H14</t>
    <phoneticPr fontId="3"/>
  </si>
  <si>
    <t>H15</t>
    <phoneticPr fontId="3"/>
  </si>
  <si>
    <t>H16</t>
    <phoneticPr fontId="3"/>
  </si>
  <si>
    <t>H17</t>
    <phoneticPr fontId="3"/>
  </si>
  <si>
    <t>H18</t>
    <phoneticPr fontId="3"/>
  </si>
  <si>
    <t>H19</t>
    <phoneticPr fontId="3"/>
  </si>
  <si>
    <t>H20</t>
    <phoneticPr fontId="3"/>
  </si>
  <si>
    <t>H21</t>
    <phoneticPr fontId="3"/>
  </si>
  <si>
    <t>H22</t>
    <phoneticPr fontId="3"/>
  </si>
  <si>
    <t>H23</t>
    <phoneticPr fontId="3"/>
  </si>
  <si>
    <t>H24</t>
    <phoneticPr fontId="3"/>
  </si>
  <si>
    <t>H25</t>
    <phoneticPr fontId="3"/>
  </si>
  <si>
    <t>静清合併</t>
    <rPh sb="0" eb="2">
      <t>セイシン</t>
    </rPh>
    <rPh sb="2" eb="4">
      <t>ガッペイ</t>
    </rPh>
    <phoneticPr fontId="1"/>
  </si>
  <si>
    <t>静岡井川線</t>
    <rPh sb="0" eb="2">
      <t>シズオカ</t>
    </rPh>
    <rPh sb="2" eb="4">
      <t>イカワ</t>
    </rPh>
    <rPh sb="4" eb="5">
      <t>セン</t>
    </rPh>
    <phoneticPr fontId="3"/>
  </si>
  <si>
    <t>廃線</t>
    <rPh sb="0" eb="2">
      <t>ハイセン</t>
    </rPh>
    <phoneticPr fontId="3"/>
  </si>
  <si>
    <t>静岡市バス路線維持費補助金　補助金額　実績一覧</t>
    <rPh sb="0" eb="3">
      <t>シズオカシ</t>
    </rPh>
    <rPh sb="5" eb="13">
      <t>ロセンイジヒホジョキン</t>
    </rPh>
    <rPh sb="14" eb="16">
      <t>ホジョ</t>
    </rPh>
    <rPh sb="16" eb="18">
      <t>キンガク</t>
    </rPh>
    <rPh sb="19" eb="21">
      <t>ジッセキ</t>
    </rPh>
    <rPh sb="21" eb="23">
      <t>イチラン</t>
    </rPh>
    <phoneticPr fontId="3"/>
  </si>
  <si>
    <t>―</t>
    <phoneticPr fontId="1"/>
  </si>
  <si>
    <t>合計【①】+合計【②】+合計【③】</t>
    <rPh sb="0" eb="2">
      <t>ゴウケイ</t>
    </rPh>
    <rPh sb="6" eb="8">
      <t>ゴウケイ</t>
    </rPh>
    <phoneticPr fontId="3"/>
  </si>
  <si>
    <t>単位：円</t>
    <rPh sb="0" eb="2">
      <t>タンイ</t>
    </rPh>
    <rPh sb="3" eb="4">
      <t>エン</t>
    </rPh>
    <phoneticPr fontId="1"/>
  </si>
  <si>
    <t>－</t>
    <phoneticPr fontId="3"/>
  </si>
  <si>
    <t>R5</t>
    <phoneticPr fontId="3"/>
  </si>
  <si>
    <t>蜂ヶ谷市立病院線</t>
    <rPh sb="0" eb="1">
      <t>ハチ</t>
    </rPh>
    <rPh sb="2" eb="3">
      <t>ヤ</t>
    </rPh>
    <rPh sb="3" eb="5">
      <t>シリツ</t>
    </rPh>
    <rPh sb="5" eb="7">
      <t>ビョウイン</t>
    </rPh>
    <rPh sb="7" eb="8">
      <t>セン</t>
    </rPh>
    <phoneticPr fontId="3"/>
  </si>
  <si>
    <t>梅ヶ谷市立病院線</t>
    <rPh sb="0" eb="1">
      <t>ウメ</t>
    </rPh>
    <rPh sb="2" eb="3">
      <t>ヤ</t>
    </rPh>
    <rPh sb="3" eb="5">
      <t>シリツ</t>
    </rPh>
    <rPh sb="5" eb="7">
      <t>ビョウイン</t>
    </rPh>
    <rPh sb="7" eb="8">
      <t>セン</t>
    </rPh>
    <phoneticPr fontId="3"/>
  </si>
  <si>
    <t>船越堤公園線</t>
    <rPh sb="0" eb="2">
      <t>フナコシ</t>
    </rPh>
    <rPh sb="2" eb="3">
      <t>ツツミ</t>
    </rPh>
    <rPh sb="3" eb="5">
      <t>コウエン</t>
    </rPh>
    <rPh sb="5" eb="6">
      <t>セン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</si>
</sst>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2"/>
      <name val="Century Gothic"/>
      <family val="2"/>
    </font>
    <font>
      <sz val="14"/>
      <name val="Century Gothic"/>
      <family val="2"/>
    </font>
    <font>
      <sz val="18"/>
      <name val="Century Gothic"/>
      <family val="2"/>
    </font>
    <font>
      <sz val="16"/>
      <name val="Century Gothic"/>
      <family val="2"/>
    </font>
    <font>
      <b/>
      <sz val="26"/>
      <name val="メイリオ"/>
      <family val="3"/>
      <charset val="128"/>
    </font>
    <font>
      <sz val="12"/>
      <color rgb="FFFF0000"/>
      <name val="Meiryo UI"/>
      <family val="3"/>
      <charset val="128"/>
    </font>
    <font>
      <b/>
      <sz val="15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2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8"/>
      <name val="メイリオ"/>
      <family val="3"/>
      <charset val="128"/>
    </font>
    <font>
      <sz val="16"/>
      <name val="メイリオ"/>
      <family val="3"/>
      <charset val="128"/>
    </font>
    <font>
      <sz val="14"/>
      <color rgb="FF00B0F0"/>
      <name val="メイリオ"/>
      <family val="3"/>
      <charset val="128"/>
    </font>
    <font>
      <sz val="11"/>
      <name val="メイリオ"/>
      <family val="3"/>
      <charset val="128"/>
    </font>
    <font>
      <sz val="13"/>
      <name val="メイリオ"/>
      <family val="3"/>
      <charset val="128"/>
    </font>
    <font>
      <sz val="10"/>
      <name val="メイリオ"/>
      <family val="3"/>
      <charset val="128"/>
    </font>
    <font>
      <b/>
      <sz val="16"/>
      <name val="メイリオ"/>
      <family val="3"/>
      <charset val="128"/>
    </font>
    <font>
      <b/>
      <sz val="14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4.9989318521683403E-2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rgb="FFFF0000"/>
      </right>
      <top style="hair">
        <color indexed="64"/>
      </top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rgb="FFFF0000"/>
      </right>
      <top/>
      <bottom style="thin">
        <color indexed="64"/>
      </bottom>
      <diagonal/>
    </border>
    <border>
      <left style="hair">
        <color indexed="64"/>
      </left>
      <right style="medium">
        <color rgb="FFFF0000"/>
      </right>
      <top/>
      <bottom/>
      <diagonal/>
    </border>
    <border>
      <left style="medium">
        <color rgb="FFFF0000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rgb="FFFF0000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6" fillId="0" borderId="0" xfId="1" applyFont="1" applyAlignment="1">
      <alignment horizontal="center" vertical="center"/>
    </xf>
    <xf numFmtId="3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3" fontId="9" fillId="0" borderId="0" xfId="1" applyNumberFormat="1" applyFont="1">
      <alignment vertical="center"/>
    </xf>
    <xf numFmtId="0" fontId="9" fillId="0" borderId="0" xfId="1" applyFont="1">
      <alignment vertical="center"/>
    </xf>
    <xf numFmtId="14" fontId="10" fillId="0" borderId="0" xfId="1" applyNumberFormat="1" applyFont="1" applyAlignment="1">
      <alignment horizontal="center" vertical="center"/>
    </xf>
    <xf numFmtId="14" fontId="11" fillId="0" borderId="0" xfId="1" applyNumberFormat="1" applyFont="1" applyAlignment="1">
      <alignment horizontal="center" vertical="center"/>
    </xf>
    <xf numFmtId="176" fontId="10" fillId="2" borderId="7" xfId="1" applyNumberFormat="1" applyFont="1" applyFill="1" applyBorder="1">
      <alignment vertical="center"/>
    </xf>
    <xf numFmtId="0" fontId="7" fillId="0" borderId="7" xfId="1" applyFont="1" applyBorder="1" applyAlignment="1">
      <alignment horizontal="left" vertical="center" wrapText="1" shrinkToFit="1"/>
    </xf>
    <xf numFmtId="0" fontId="5" fillId="0" borderId="1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176" fontId="10" fillId="0" borderId="0" xfId="1" applyNumberFormat="1" applyFont="1">
      <alignment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4" borderId="7" xfId="1" applyFont="1" applyFill="1" applyBorder="1" applyAlignment="1">
      <alignment horizontal="left" vertical="center" wrapText="1" shrinkToFit="1"/>
    </xf>
    <xf numFmtId="0" fontId="14" fillId="0" borderId="0" xfId="1" applyFont="1">
      <alignment vertical="center"/>
    </xf>
    <xf numFmtId="0" fontId="14" fillId="0" borderId="8" xfId="1" applyFont="1" applyBorder="1" applyAlignment="1">
      <alignment horizontal="center" vertical="center"/>
    </xf>
    <xf numFmtId="0" fontId="7" fillId="4" borderId="8" xfId="1" applyFont="1" applyFill="1" applyBorder="1" applyAlignment="1">
      <alignment horizontal="left" vertical="center" wrapText="1" shrinkToFit="1"/>
    </xf>
    <xf numFmtId="0" fontId="7" fillId="0" borderId="62" xfId="1" applyFont="1" applyBorder="1" applyAlignment="1">
      <alignment horizontal="left" vertical="center" wrapText="1" shrinkToFit="1"/>
    </xf>
    <xf numFmtId="0" fontId="8" fillId="9" borderId="60" xfId="1" applyFont="1" applyFill="1" applyBorder="1" applyAlignment="1">
      <alignment horizontal="center" vertical="center"/>
    </xf>
    <xf numFmtId="3" fontId="11" fillId="9" borderId="6" xfId="1" applyNumberFormat="1" applyFont="1" applyFill="1" applyBorder="1" applyAlignment="1">
      <alignment horizontal="center" vertical="center"/>
    </xf>
    <xf numFmtId="3" fontId="11" fillId="9" borderId="61" xfId="1" applyNumberFormat="1" applyFont="1" applyFill="1" applyBorder="1" applyAlignment="1">
      <alignment horizontal="center" vertical="center"/>
    </xf>
    <xf numFmtId="0" fontId="7" fillId="0" borderId="64" xfId="1" applyFont="1" applyBorder="1" applyAlignment="1">
      <alignment horizontal="left" vertical="center" wrapText="1" shrinkToFit="1"/>
    </xf>
    <xf numFmtId="0" fontId="7" fillId="0" borderId="65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11" xfId="1" applyFont="1" applyBorder="1" applyAlignment="1">
      <alignment horizontal="left" vertical="center" wrapText="1" shrinkToFit="1"/>
    </xf>
    <xf numFmtId="176" fontId="10" fillId="2" borderId="11" xfId="1" applyNumberFormat="1" applyFont="1" applyFill="1" applyBorder="1">
      <alignment vertical="center"/>
    </xf>
    <xf numFmtId="176" fontId="12" fillId="0" borderId="7" xfId="1" applyNumberFormat="1" applyFont="1" applyBorder="1">
      <alignment vertical="center"/>
    </xf>
    <xf numFmtId="176" fontId="12" fillId="0" borderId="10" xfId="1" applyNumberFormat="1" applyFont="1" applyBorder="1">
      <alignment vertical="center"/>
    </xf>
    <xf numFmtId="176" fontId="12" fillId="0" borderId="49" xfId="1" applyNumberFormat="1" applyFont="1" applyBorder="1">
      <alignment vertical="center"/>
    </xf>
    <xf numFmtId="176" fontId="12" fillId="0" borderId="50" xfId="1" applyNumberFormat="1" applyFont="1" applyBorder="1">
      <alignment vertical="center"/>
    </xf>
    <xf numFmtId="176" fontId="12" fillId="0" borderId="66" xfId="1" applyNumberFormat="1" applyFont="1" applyBorder="1">
      <alignment vertical="center"/>
    </xf>
    <xf numFmtId="176" fontId="12" fillId="0" borderId="67" xfId="1" applyNumberFormat="1" applyFont="1" applyBorder="1">
      <alignment vertical="center"/>
    </xf>
    <xf numFmtId="176" fontId="12" fillId="0" borderId="58" xfId="1" applyNumberFormat="1" applyFont="1" applyBorder="1">
      <alignment vertical="center"/>
    </xf>
    <xf numFmtId="176" fontId="12" fillId="0" borderId="59" xfId="1" applyNumberFormat="1" applyFont="1" applyBorder="1">
      <alignment vertical="center"/>
    </xf>
    <xf numFmtId="176" fontId="12" fillId="0" borderId="0" xfId="1" applyNumberFormat="1" applyFont="1" applyAlignment="1">
      <alignment horizontal="right" vertical="center"/>
    </xf>
    <xf numFmtId="176" fontId="10" fillId="8" borderId="11" xfId="1" applyNumberFormat="1" applyFont="1" applyFill="1" applyBorder="1">
      <alignment vertical="center"/>
    </xf>
    <xf numFmtId="176" fontId="10" fillId="8" borderId="7" xfId="1" applyNumberFormat="1" applyFont="1" applyFill="1" applyBorder="1">
      <alignment vertical="center"/>
    </xf>
    <xf numFmtId="0" fontId="7" fillId="4" borderId="8" xfId="1" applyFont="1" applyFill="1" applyBorder="1" applyAlignment="1">
      <alignment horizontal="center" vertical="center" wrapText="1" shrinkToFit="1"/>
    </xf>
    <xf numFmtId="0" fontId="15" fillId="0" borderId="0" xfId="1" applyFont="1" applyAlignment="1">
      <alignment wrapText="1"/>
    </xf>
    <xf numFmtId="0" fontId="13" fillId="0" borderId="0" xfId="1" applyFont="1" applyAlignment="1">
      <alignment vertical="top"/>
    </xf>
    <xf numFmtId="0" fontId="16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3" fontId="16" fillId="0" borderId="0" xfId="1" applyNumberFormat="1" applyFont="1">
      <alignment vertical="center"/>
    </xf>
    <xf numFmtId="0" fontId="18" fillId="0" borderId="0" xfId="1" applyFont="1">
      <alignment vertical="center"/>
    </xf>
    <xf numFmtId="14" fontId="20" fillId="0" borderId="0" xfId="1" applyNumberFormat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3" fontId="20" fillId="9" borderId="39" xfId="1" applyNumberFormat="1" applyFont="1" applyFill="1" applyBorder="1" applyAlignment="1">
      <alignment horizontal="center" vertical="center"/>
    </xf>
    <xf numFmtId="3" fontId="20" fillId="9" borderId="33" xfId="1" applyNumberFormat="1" applyFont="1" applyFill="1" applyBorder="1" applyAlignment="1">
      <alignment horizontal="center" vertical="center"/>
    </xf>
    <xf numFmtId="3" fontId="20" fillId="9" borderId="74" xfId="1" applyNumberFormat="1" applyFont="1" applyFill="1" applyBorder="1" applyAlignment="1">
      <alignment horizontal="center" vertical="center"/>
    </xf>
    <xf numFmtId="3" fontId="20" fillId="9" borderId="88" xfId="1" applyNumberFormat="1" applyFont="1" applyFill="1" applyBorder="1" applyAlignment="1">
      <alignment horizontal="center" vertical="center"/>
    </xf>
    <xf numFmtId="0" fontId="20" fillId="9" borderId="33" xfId="1" applyFont="1" applyFill="1" applyBorder="1" applyAlignment="1">
      <alignment horizontal="center" vertical="center"/>
    </xf>
    <xf numFmtId="0" fontId="20" fillId="9" borderId="9" xfId="1" applyFont="1" applyFill="1" applyBorder="1" applyAlignment="1">
      <alignment horizontal="center" vertical="center"/>
    </xf>
    <xf numFmtId="0" fontId="20" fillId="9" borderId="69" xfId="1" applyFont="1" applyFill="1" applyBorder="1" applyAlignment="1">
      <alignment horizontal="center" vertical="center"/>
    </xf>
    <xf numFmtId="0" fontId="20" fillId="9" borderId="94" xfId="1" applyFont="1" applyFill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38" fontId="17" fillId="0" borderId="75" xfId="2" applyFont="1" applyBorder="1" applyAlignment="1">
      <alignment horizontal="right" vertical="center"/>
    </xf>
    <xf numFmtId="38" fontId="17" fillId="0" borderId="18" xfId="2" applyFont="1" applyBorder="1" applyAlignment="1">
      <alignment horizontal="right" vertical="center"/>
    </xf>
    <xf numFmtId="38" fontId="17" fillId="0" borderId="77" xfId="2" applyFont="1" applyBorder="1" applyAlignment="1">
      <alignment horizontal="right" vertical="center"/>
    </xf>
    <xf numFmtId="38" fontId="17" fillId="0" borderId="18" xfId="2" applyFont="1" applyFill="1" applyBorder="1" applyAlignment="1">
      <alignment horizontal="right" vertical="center"/>
    </xf>
    <xf numFmtId="38" fontId="17" fillId="0" borderId="45" xfId="2" applyFont="1" applyFill="1" applyBorder="1" applyAlignment="1">
      <alignment horizontal="right" vertical="center"/>
    </xf>
    <xf numFmtId="38" fontId="17" fillId="0" borderId="57" xfId="2" applyFont="1" applyFill="1" applyBorder="1" applyAlignment="1">
      <alignment horizontal="right" vertical="center"/>
    </xf>
    <xf numFmtId="38" fontId="17" fillId="0" borderId="95" xfId="2" applyFont="1" applyFill="1" applyBorder="1" applyAlignment="1">
      <alignment horizontal="right" vertical="center"/>
    </xf>
    <xf numFmtId="38" fontId="17" fillId="0" borderId="0" xfId="2" applyFont="1" applyFill="1" applyBorder="1">
      <alignment vertical="center"/>
    </xf>
    <xf numFmtId="38" fontId="17" fillId="0" borderId="0" xfId="2" applyFont="1" applyBorder="1">
      <alignment vertical="center"/>
    </xf>
    <xf numFmtId="0" fontId="17" fillId="0" borderId="19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38" fontId="17" fillId="0" borderId="12" xfId="2" applyFont="1" applyBorder="1" applyAlignment="1">
      <alignment horizontal="right" vertical="center"/>
    </xf>
    <xf numFmtId="38" fontId="17" fillId="0" borderId="7" xfId="2" applyFont="1" applyBorder="1" applyAlignment="1">
      <alignment horizontal="right" vertical="center"/>
    </xf>
    <xf numFmtId="38" fontId="17" fillId="0" borderId="79" xfId="2" applyFont="1" applyBorder="1" applyAlignment="1">
      <alignment horizontal="right" vertical="center"/>
    </xf>
    <xf numFmtId="38" fontId="17" fillId="0" borderId="13" xfId="2" applyFont="1" applyBorder="1" applyAlignment="1">
      <alignment horizontal="right" vertical="center"/>
    </xf>
    <xf numFmtId="38" fontId="17" fillId="0" borderId="7" xfId="2" applyFont="1" applyFill="1" applyBorder="1" applyAlignment="1">
      <alignment horizontal="right" vertical="center"/>
    </xf>
    <xf numFmtId="38" fontId="17" fillId="0" borderId="13" xfId="2" applyFont="1" applyFill="1" applyBorder="1" applyAlignment="1">
      <alignment horizontal="right" vertical="center"/>
    </xf>
    <xf numFmtId="38" fontId="17" fillId="0" borderId="70" xfId="2" applyFont="1" applyFill="1" applyBorder="1" applyAlignment="1">
      <alignment horizontal="right" vertical="center"/>
    </xf>
    <xf numFmtId="38" fontId="17" fillId="0" borderId="10" xfId="2" applyFont="1" applyFill="1" applyBorder="1" applyAlignment="1">
      <alignment horizontal="right" vertical="center"/>
    </xf>
    <xf numFmtId="38" fontId="17" fillId="0" borderId="79" xfId="2" applyFont="1" applyFill="1" applyBorder="1" applyAlignment="1">
      <alignment horizontal="right" vertical="center"/>
    </xf>
    <xf numFmtId="38" fontId="17" fillId="0" borderId="12" xfId="2" applyFont="1" applyFill="1" applyBorder="1" applyAlignment="1">
      <alignment horizontal="right" vertical="center"/>
    </xf>
    <xf numFmtId="0" fontId="17" fillId="0" borderId="25" xfId="1" applyFont="1" applyBorder="1" applyAlignment="1">
      <alignment horizontal="center" vertical="center"/>
    </xf>
    <xf numFmtId="0" fontId="17" fillId="13" borderId="29" xfId="1" applyFont="1" applyFill="1" applyBorder="1" applyAlignment="1">
      <alignment horizontal="center" vertical="center"/>
    </xf>
    <xf numFmtId="38" fontId="17" fillId="13" borderId="12" xfId="2" applyFont="1" applyFill="1" applyBorder="1" applyAlignment="1">
      <alignment horizontal="right" vertical="center"/>
    </xf>
    <xf numFmtId="38" fontId="17" fillId="13" borderId="7" xfId="2" applyFont="1" applyFill="1" applyBorder="1" applyAlignment="1">
      <alignment horizontal="right" vertical="center"/>
    </xf>
    <xf numFmtId="38" fontId="17" fillId="13" borderId="79" xfId="2" applyFont="1" applyFill="1" applyBorder="1" applyAlignment="1">
      <alignment horizontal="right" vertical="center"/>
    </xf>
    <xf numFmtId="38" fontId="17" fillId="13" borderId="13" xfId="2" applyFont="1" applyFill="1" applyBorder="1" applyAlignment="1">
      <alignment horizontal="right" vertical="center"/>
    </xf>
    <xf numFmtId="38" fontId="17" fillId="13" borderId="70" xfId="2" applyFont="1" applyFill="1" applyBorder="1" applyAlignment="1">
      <alignment horizontal="right" vertical="center"/>
    </xf>
    <xf numFmtId="38" fontId="17" fillId="13" borderId="10" xfId="2" applyFont="1" applyFill="1" applyBorder="1" applyAlignment="1">
      <alignment horizontal="right" vertical="center"/>
    </xf>
    <xf numFmtId="177" fontId="17" fillId="0" borderId="0" xfId="1" applyNumberFormat="1" applyFont="1" applyAlignment="1">
      <alignment horizontal="center" vertical="center"/>
    </xf>
    <xf numFmtId="177" fontId="17" fillId="0" borderId="0" xfId="1" applyNumberFormat="1" applyFont="1">
      <alignment vertical="center"/>
    </xf>
    <xf numFmtId="0" fontId="17" fillId="13" borderId="48" xfId="1" applyFont="1" applyFill="1" applyBorder="1" applyAlignment="1">
      <alignment horizontal="center" vertical="center"/>
    </xf>
    <xf numFmtId="38" fontId="17" fillId="13" borderId="8" xfId="2" applyFont="1" applyFill="1" applyBorder="1" applyAlignment="1">
      <alignment horizontal="right" vertical="center"/>
    </xf>
    <xf numFmtId="38" fontId="17" fillId="13" borderId="49" xfId="2" applyFont="1" applyFill="1" applyBorder="1" applyAlignment="1">
      <alignment horizontal="right" vertical="center"/>
    </xf>
    <xf numFmtId="38" fontId="17" fillId="13" borderId="81" xfId="2" applyFont="1" applyFill="1" applyBorder="1" applyAlignment="1">
      <alignment horizontal="right" vertical="center"/>
    </xf>
    <xf numFmtId="38" fontId="17" fillId="13" borderId="54" xfId="2" applyFont="1" applyFill="1" applyBorder="1" applyAlignment="1">
      <alignment horizontal="right" vertical="center"/>
    </xf>
    <xf numFmtId="38" fontId="17" fillId="13" borderId="71" xfId="2" applyFont="1" applyFill="1" applyBorder="1" applyAlignment="1">
      <alignment horizontal="right" vertical="center"/>
    </xf>
    <xf numFmtId="38" fontId="17" fillId="13" borderId="50" xfId="2" applyFont="1" applyFill="1" applyBorder="1" applyAlignment="1">
      <alignment horizontal="right" vertical="center"/>
    </xf>
    <xf numFmtId="0" fontId="17" fillId="13" borderId="30" xfId="1" applyFont="1" applyFill="1" applyBorder="1" applyAlignment="1">
      <alignment horizontal="center" vertical="center"/>
    </xf>
    <xf numFmtId="38" fontId="17" fillId="13" borderId="21" xfId="2" applyFont="1" applyFill="1" applyBorder="1" applyAlignment="1">
      <alignment horizontal="right" vertical="center"/>
    </xf>
    <xf numFmtId="38" fontId="17" fillId="13" borderId="22" xfId="2" applyFont="1" applyFill="1" applyBorder="1" applyAlignment="1">
      <alignment horizontal="right" vertical="center"/>
    </xf>
    <xf numFmtId="38" fontId="17" fillId="13" borderId="83" xfId="2" applyFont="1" applyFill="1" applyBorder="1" applyAlignment="1">
      <alignment horizontal="right" vertical="center"/>
    </xf>
    <xf numFmtId="38" fontId="17" fillId="13" borderId="44" xfId="2" applyFont="1" applyFill="1" applyBorder="1" applyAlignment="1">
      <alignment horizontal="right" vertical="center"/>
    </xf>
    <xf numFmtId="38" fontId="17" fillId="13" borderId="72" xfId="2" applyFont="1" applyFill="1" applyBorder="1" applyAlignment="1">
      <alignment horizontal="right" vertical="center"/>
    </xf>
    <xf numFmtId="38" fontId="17" fillId="13" borderId="89" xfId="2" applyFont="1" applyFill="1" applyBorder="1" applyAlignment="1">
      <alignment horizontal="right" vertical="center"/>
    </xf>
    <xf numFmtId="38" fontId="17" fillId="10" borderId="52" xfId="2" applyFont="1" applyFill="1" applyBorder="1" applyAlignment="1">
      <alignment horizontal="right" vertical="center"/>
    </xf>
    <xf numFmtId="38" fontId="17" fillId="10" borderId="86" xfId="2" applyFont="1" applyFill="1" applyBorder="1" applyAlignment="1">
      <alignment horizontal="right" vertical="center"/>
    </xf>
    <xf numFmtId="38" fontId="17" fillId="10" borderId="73" xfId="2" applyFont="1" applyFill="1" applyBorder="1" applyAlignment="1">
      <alignment horizontal="right" vertical="center"/>
    </xf>
    <xf numFmtId="38" fontId="17" fillId="10" borderId="53" xfId="2" applyFont="1" applyFill="1" applyBorder="1" applyAlignment="1">
      <alignment horizontal="right" vertical="center"/>
    </xf>
    <xf numFmtId="38" fontId="17" fillId="10" borderId="27" xfId="2" applyFont="1" applyFill="1" applyBorder="1" applyAlignment="1">
      <alignment horizontal="right" vertical="center"/>
    </xf>
    <xf numFmtId="38" fontId="17" fillId="10" borderId="91" xfId="2" applyFont="1" applyFill="1" applyBorder="1" applyAlignment="1">
      <alignment horizontal="right" vertical="center"/>
    </xf>
    <xf numFmtId="177" fontId="22" fillId="0" borderId="0" xfId="1" applyNumberFormat="1" applyFont="1">
      <alignment vertical="center"/>
    </xf>
    <xf numFmtId="0" fontId="17" fillId="0" borderId="36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 shrinkToFit="1"/>
    </xf>
    <xf numFmtId="38" fontId="17" fillId="0" borderId="84" xfId="2" applyFont="1" applyFill="1" applyBorder="1" applyAlignment="1">
      <alignment horizontal="right" vertical="center"/>
    </xf>
    <xf numFmtId="38" fontId="17" fillId="0" borderId="37" xfId="2" applyFont="1" applyFill="1" applyBorder="1" applyAlignment="1">
      <alignment horizontal="right" vertical="center"/>
    </xf>
    <xf numFmtId="38" fontId="17" fillId="0" borderId="85" xfId="2" applyFont="1" applyFill="1" applyBorder="1" applyAlignment="1">
      <alignment horizontal="right" vertical="center"/>
    </xf>
    <xf numFmtId="38" fontId="17" fillId="0" borderId="37" xfId="2" applyFont="1" applyBorder="1" applyAlignment="1">
      <alignment horizontal="right" vertical="center"/>
    </xf>
    <xf numFmtId="38" fontId="17" fillId="0" borderId="53" xfId="2" applyFont="1" applyFill="1" applyBorder="1" applyAlignment="1">
      <alignment horizontal="right" vertical="center"/>
    </xf>
    <xf numFmtId="38" fontId="17" fillId="0" borderId="53" xfId="2" applyFont="1" applyBorder="1" applyAlignment="1">
      <alignment horizontal="right" vertical="center"/>
    </xf>
    <xf numFmtId="38" fontId="17" fillId="11" borderId="37" xfId="2" applyFont="1" applyFill="1" applyBorder="1" applyAlignment="1">
      <alignment horizontal="right" vertical="center"/>
    </xf>
    <xf numFmtId="38" fontId="17" fillId="0" borderId="68" xfId="2" applyFont="1" applyBorder="1" applyAlignment="1">
      <alignment horizontal="right" vertical="center"/>
    </xf>
    <xf numFmtId="38" fontId="17" fillId="0" borderId="96" xfId="2" applyFont="1" applyBorder="1" applyAlignment="1">
      <alignment horizontal="right" vertical="center"/>
    </xf>
    <xf numFmtId="0" fontId="17" fillId="13" borderId="28" xfId="1" applyFont="1" applyFill="1" applyBorder="1" applyAlignment="1">
      <alignment horizontal="center" vertical="center" shrinkToFit="1"/>
    </xf>
    <xf numFmtId="38" fontId="17" fillId="13" borderId="75" xfId="2" applyFont="1" applyFill="1" applyBorder="1" applyAlignment="1">
      <alignment horizontal="right" vertical="center"/>
    </xf>
    <xf numFmtId="38" fontId="17" fillId="13" borderId="18" xfId="2" applyFont="1" applyFill="1" applyBorder="1" applyAlignment="1">
      <alignment horizontal="right" vertical="center"/>
    </xf>
    <xf numFmtId="38" fontId="17" fillId="13" borderId="45" xfId="2" applyFont="1" applyFill="1" applyBorder="1" applyAlignment="1">
      <alignment horizontal="right" vertical="center"/>
    </xf>
    <xf numFmtId="38" fontId="17" fillId="13" borderId="76" xfId="2" applyFont="1" applyFill="1" applyBorder="1" applyAlignment="1">
      <alignment horizontal="right" vertical="center"/>
    </xf>
    <xf numFmtId="38" fontId="17" fillId="13" borderId="57" xfId="2" applyFont="1" applyFill="1" applyBorder="1" applyAlignment="1">
      <alignment horizontal="right" vertical="center"/>
    </xf>
    <xf numFmtId="38" fontId="17" fillId="13" borderId="95" xfId="2" applyFont="1" applyFill="1" applyBorder="1" applyAlignment="1">
      <alignment horizontal="right" vertical="center"/>
    </xf>
    <xf numFmtId="0" fontId="17" fillId="13" borderId="30" xfId="1" applyFont="1" applyFill="1" applyBorder="1" applyAlignment="1">
      <alignment horizontal="center" vertical="center" shrinkToFit="1"/>
    </xf>
    <xf numFmtId="38" fontId="17" fillId="13" borderId="82" xfId="2" applyFont="1" applyFill="1" applyBorder="1" applyAlignment="1">
      <alignment horizontal="right" vertical="center"/>
    </xf>
    <xf numFmtId="38" fontId="17" fillId="6" borderId="51" xfId="2" applyFont="1" applyFill="1" applyBorder="1" applyAlignment="1">
      <alignment horizontal="right" vertical="center"/>
    </xf>
    <xf numFmtId="38" fontId="17" fillId="6" borderId="87" xfId="2" applyFont="1" applyFill="1" applyBorder="1" applyAlignment="1">
      <alignment horizontal="right" vertical="center"/>
    </xf>
    <xf numFmtId="38" fontId="17" fillId="6" borderId="0" xfId="2" applyFont="1" applyFill="1" applyBorder="1" applyAlignment="1">
      <alignment horizontal="right" vertical="center"/>
    </xf>
    <xf numFmtId="38" fontId="17" fillId="6" borderId="35" xfId="2" applyFont="1" applyFill="1" applyBorder="1" applyAlignment="1">
      <alignment horizontal="right" vertical="center"/>
    </xf>
    <xf numFmtId="38" fontId="17" fillId="6" borderId="97" xfId="2" applyFont="1" applyFill="1" applyBorder="1" applyAlignment="1">
      <alignment horizontal="right" vertical="center"/>
    </xf>
    <xf numFmtId="177" fontId="19" fillId="0" borderId="0" xfId="1" applyNumberFormat="1" applyFont="1">
      <alignment vertical="center"/>
    </xf>
    <xf numFmtId="38" fontId="17" fillId="0" borderId="45" xfId="2" applyFont="1" applyBorder="1" applyAlignment="1">
      <alignment horizontal="right" vertical="center"/>
    </xf>
    <xf numFmtId="38" fontId="17" fillId="0" borderId="76" xfId="2" applyFont="1" applyBorder="1" applyAlignment="1">
      <alignment horizontal="right" vertical="center"/>
    </xf>
    <xf numFmtId="0" fontId="17" fillId="0" borderId="32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0" fontId="17" fillId="0" borderId="30" xfId="1" applyFont="1" applyBorder="1" applyAlignment="1">
      <alignment horizontal="center" vertical="center"/>
    </xf>
    <xf numFmtId="38" fontId="17" fillId="0" borderId="21" xfId="2" applyFont="1" applyBorder="1" applyAlignment="1">
      <alignment horizontal="right" vertical="center"/>
    </xf>
    <xf numFmtId="38" fontId="17" fillId="0" borderId="22" xfId="2" applyFont="1" applyBorder="1" applyAlignment="1">
      <alignment horizontal="right" vertical="center"/>
    </xf>
    <xf numFmtId="38" fontId="17" fillId="0" borderId="22" xfId="2" applyFont="1" applyFill="1" applyBorder="1" applyAlignment="1">
      <alignment horizontal="right" vertical="center"/>
    </xf>
    <xf numFmtId="38" fontId="17" fillId="0" borderId="44" xfId="2" applyFont="1" applyFill="1" applyBorder="1" applyAlignment="1">
      <alignment horizontal="right" vertical="center"/>
    </xf>
    <xf numFmtId="38" fontId="17" fillId="0" borderId="82" xfId="2" applyFont="1" applyFill="1" applyBorder="1" applyAlignment="1">
      <alignment horizontal="right" vertical="center"/>
    </xf>
    <xf numFmtId="38" fontId="17" fillId="0" borderId="44" xfId="2" applyFont="1" applyBorder="1" applyAlignment="1">
      <alignment horizontal="right" vertical="center"/>
    </xf>
    <xf numFmtId="38" fontId="17" fillId="0" borderId="72" xfId="2" applyFont="1" applyFill="1" applyBorder="1" applyAlignment="1">
      <alignment horizontal="right" vertical="center"/>
    </xf>
    <xf numFmtId="38" fontId="17" fillId="0" borderId="89" xfId="2" applyFont="1" applyFill="1" applyBorder="1" applyAlignment="1">
      <alignment horizontal="right" vertical="center"/>
    </xf>
    <xf numFmtId="38" fontId="17" fillId="7" borderId="73" xfId="2" applyFont="1" applyFill="1" applyBorder="1" applyAlignment="1">
      <alignment horizontal="right" vertical="center"/>
    </xf>
    <xf numFmtId="38" fontId="17" fillId="7" borderId="52" xfId="2" applyFont="1" applyFill="1" applyBorder="1" applyAlignment="1">
      <alignment horizontal="right" vertical="center"/>
    </xf>
    <xf numFmtId="38" fontId="17" fillId="7" borderId="86" xfId="2" applyFont="1" applyFill="1" applyBorder="1" applyAlignment="1">
      <alignment horizontal="right" vertical="center"/>
    </xf>
    <xf numFmtId="38" fontId="17" fillId="7" borderId="27" xfId="2" applyFont="1" applyFill="1" applyBorder="1" applyAlignment="1">
      <alignment horizontal="right" vertical="center"/>
    </xf>
    <xf numFmtId="38" fontId="17" fillId="7" borderId="91" xfId="2" applyFont="1" applyFill="1" applyBorder="1" applyAlignment="1">
      <alignment horizontal="right" vertical="center"/>
    </xf>
    <xf numFmtId="38" fontId="17" fillId="13" borderId="80" xfId="2" applyFont="1" applyFill="1" applyBorder="1" applyAlignment="1">
      <alignment horizontal="right" vertical="center"/>
    </xf>
    <xf numFmtId="38" fontId="17" fillId="13" borderId="78" xfId="2" applyFont="1" applyFill="1" applyBorder="1" applyAlignment="1">
      <alignment horizontal="right" vertical="center"/>
    </xf>
    <xf numFmtId="38" fontId="17" fillId="7" borderId="26" xfId="2" applyFont="1" applyFill="1" applyBorder="1" applyAlignment="1">
      <alignment horizontal="right" vertical="center"/>
    </xf>
    <xf numFmtId="38" fontId="17" fillId="7" borderId="90" xfId="2" applyFont="1" applyFill="1" applyBorder="1" applyAlignment="1">
      <alignment horizontal="right" vertical="center"/>
    </xf>
    <xf numFmtId="38" fontId="17" fillId="5" borderId="26" xfId="2" applyFont="1" applyFill="1" applyBorder="1" applyAlignment="1">
      <alignment horizontal="right" vertical="center"/>
    </xf>
    <xf numFmtId="38" fontId="17" fillId="5" borderId="27" xfId="2" applyFont="1" applyFill="1" applyBorder="1" applyAlignment="1">
      <alignment horizontal="right" vertical="center"/>
    </xf>
    <xf numFmtId="38" fontId="17" fillId="5" borderId="85" xfId="2" applyFont="1" applyFill="1" applyBorder="1" applyAlignment="1">
      <alignment horizontal="right" vertical="center"/>
    </xf>
    <xf numFmtId="38" fontId="17" fillId="5" borderId="53" xfId="2" applyFont="1" applyFill="1" applyBorder="1" applyAlignment="1">
      <alignment horizontal="right" vertical="center"/>
    </xf>
    <xf numFmtId="38" fontId="17" fillId="5" borderId="37" xfId="2" applyFont="1" applyFill="1" applyBorder="1" applyAlignment="1">
      <alignment horizontal="right" vertical="center"/>
    </xf>
    <xf numFmtId="38" fontId="17" fillId="5" borderId="52" xfId="2" applyFont="1" applyFill="1" applyBorder="1" applyAlignment="1">
      <alignment horizontal="right" vertical="center"/>
    </xf>
    <xf numFmtId="38" fontId="17" fillId="5" borderId="73" xfId="2" applyFont="1" applyFill="1" applyBorder="1" applyAlignment="1">
      <alignment horizontal="right" vertical="center"/>
    </xf>
    <xf numFmtId="38" fontId="17" fillId="5" borderId="91" xfId="2" applyFont="1" applyFill="1" applyBorder="1" applyAlignment="1">
      <alignment horizontal="right" vertical="center"/>
    </xf>
    <xf numFmtId="38" fontId="17" fillId="0" borderId="75" xfId="2" applyFont="1" applyFill="1" applyBorder="1" applyAlignment="1">
      <alignment horizontal="right" vertical="center"/>
    </xf>
    <xf numFmtId="38" fontId="17" fillId="0" borderId="77" xfId="2" applyFont="1" applyFill="1" applyBorder="1" applyAlignment="1">
      <alignment horizontal="right" vertical="center"/>
    </xf>
    <xf numFmtId="38" fontId="17" fillId="3" borderId="73" xfId="2" applyFont="1" applyFill="1" applyBorder="1" applyAlignment="1">
      <alignment horizontal="right" vertical="center"/>
    </xf>
    <xf numFmtId="38" fontId="17" fillId="3" borderId="52" xfId="2" applyFont="1" applyFill="1" applyBorder="1" applyAlignment="1">
      <alignment horizontal="right" vertical="center"/>
    </xf>
    <xf numFmtId="38" fontId="17" fillId="3" borderId="86" xfId="2" applyFont="1" applyFill="1" applyBorder="1" applyAlignment="1">
      <alignment horizontal="right" vertical="center"/>
    </xf>
    <xf numFmtId="38" fontId="17" fillId="3" borderId="27" xfId="2" applyFont="1" applyFill="1" applyBorder="1" applyAlignment="1">
      <alignment horizontal="right" vertical="center"/>
    </xf>
    <xf numFmtId="38" fontId="17" fillId="3" borderId="91" xfId="2" applyFont="1" applyFill="1" applyBorder="1" applyAlignment="1">
      <alignment horizontal="right" vertical="center"/>
    </xf>
    <xf numFmtId="38" fontId="17" fillId="12" borderId="73" xfId="2" applyFont="1" applyFill="1" applyBorder="1" applyAlignment="1">
      <alignment horizontal="right" vertical="center"/>
    </xf>
    <xf numFmtId="38" fontId="17" fillId="12" borderId="52" xfId="2" applyFont="1" applyFill="1" applyBorder="1" applyAlignment="1">
      <alignment horizontal="right" vertical="center"/>
    </xf>
    <xf numFmtId="38" fontId="17" fillId="12" borderId="86" xfId="2" applyFont="1" applyFill="1" applyBorder="1" applyAlignment="1">
      <alignment horizontal="right" vertical="center"/>
    </xf>
    <xf numFmtId="38" fontId="17" fillId="12" borderId="53" xfId="2" applyFont="1" applyFill="1" applyBorder="1" applyAlignment="1">
      <alignment horizontal="right" vertical="center"/>
    </xf>
    <xf numFmtId="38" fontId="17" fillId="12" borderId="27" xfId="2" applyFont="1" applyFill="1" applyBorder="1" applyAlignment="1">
      <alignment horizontal="right" vertical="center"/>
    </xf>
    <xf numFmtId="38" fontId="17" fillId="12" borderId="91" xfId="2" applyFont="1" applyFill="1" applyBorder="1" applyAlignment="1">
      <alignment horizontal="right" vertical="center"/>
    </xf>
    <xf numFmtId="38" fontId="27" fillId="8" borderId="92" xfId="2" applyFont="1" applyFill="1" applyBorder="1" applyAlignment="1">
      <alignment horizontal="right" vertical="center"/>
    </xf>
    <xf numFmtId="38" fontId="27" fillId="8" borderId="16" xfId="2" applyFont="1" applyFill="1" applyBorder="1" applyAlignment="1">
      <alignment horizontal="right" vertical="center"/>
    </xf>
    <xf numFmtId="38" fontId="27" fillId="8" borderId="93" xfId="2" applyFont="1" applyFill="1" applyBorder="1" applyAlignment="1">
      <alignment horizontal="right" vertical="center"/>
    </xf>
    <xf numFmtId="38" fontId="27" fillId="8" borderId="55" xfId="2" applyFont="1" applyFill="1" applyBorder="1" applyAlignment="1">
      <alignment horizontal="right" vertical="center"/>
    </xf>
    <xf numFmtId="38" fontId="27" fillId="8" borderId="1" xfId="2" applyFont="1" applyFill="1" applyBorder="1" applyAlignment="1">
      <alignment horizontal="right" vertical="center"/>
    </xf>
    <xf numFmtId="38" fontId="27" fillId="8" borderId="98" xfId="2" applyFont="1" applyFill="1" applyBorder="1" applyAlignment="1">
      <alignment horizontal="right" vertical="center"/>
    </xf>
    <xf numFmtId="176" fontId="27" fillId="0" borderId="0" xfId="1" applyNumberFormat="1" applyFont="1" applyAlignment="1">
      <alignment horizontal="center" vertical="center" wrapText="1"/>
    </xf>
    <xf numFmtId="0" fontId="17" fillId="0" borderId="0" xfId="1" applyFont="1" applyAlignment="1">
      <alignment horizontal="center" vertical="center" textRotation="180"/>
    </xf>
    <xf numFmtId="0" fontId="26" fillId="8" borderId="1" xfId="1" applyFont="1" applyFill="1" applyBorder="1" applyAlignment="1">
      <alignment horizontal="center" vertical="center"/>
    </xf>
    <xf numFmtId="0" fontId="26" fillId="8" borderId="4" xfId="1" applyFont="1" applyFill="1" applyBorder="1" applyAlignment="1">
      <alignment horizontal="center" vertical="center"/>
    </xf>
    <xf numFmtId="0" fontId="25" fillId="3" borderId="24" xfId="1" applyFont="1" applyFill="1" applyBorder="1" applyAlignment="1">
      <alignment horizontal="center" vertical="center" textRotation="255" wrapText="1" shrinkToFit="1"/>
    </xf>
    <xf numFmtId="0" fontId="25" fillId="3" borderId="20" xfId="1" applyFont="1" applyFill="1" applyBorder="1" applyAlignment="1">
      <alignment horizontal="center" vertical="center" textRotation="255" shrinkToFit="1"/>
    </xf>
    <xf numFmtId="0" fontId="17" fillId="3" borderId="26" xfId="1" applyFont="1" applyFill="1" applyBorder="1" applyAlignment="1">
      <alignment horizontal="center" vertical="center"/>
    </xf>
    <xf numFmtId="0" fontId="17" fillId="3" borderId="27" xfId="1" applyFont="1" applyFill="1" applyBorder="1" applyAlignment="1">
      <alignment horizontal="center" vertical="center"/>
    </xf>
    <xf numFmtId="0" fontId="17" fillId="3" borderId="31" xfId="1" applyFont="1" applyFill="1" applyBorder="1" applyAlignment="1">
      <alignment horizontal="center" vertical="center"/>
    </xf>
    <xf numFmtId="0" fontId="21" fillId="12" borderId="26" xfId="1" applyFont="1" applyFill="1" applyBorder="1" applyAlignment="1">
      <alignment horizontal="center" vertical="center"/>
    </xf>
    <xf numFmtId="0" fontId="21" fillId="12" borderId="27" xfId="1" applyFont="1" applyFill="1" applyBorder="1" applyAlignment="1">
      <alignment horizontal="center" vertical="center"/>
    </xf>
    <xf numFmtId="0" fontId="21" fillId="12" borderId="31" xfId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7" fillId="8" borderId="23" xfId="1" applyFont="1" applyFill="1" applyBorder="1" applyAlignment="1">
      <alignment horizontal="center" vertical="center" textRotation="255"/>
    </xf>
    <xf numFmtId="0" fontId="17" fillId="8" borderId="15" xfId="1" applyFont="1" applyFill="1" applyBorder="1" applyAlignment="1">
      <alignment horizontal="center" vertical="center" textRotation="255"/>
    </xf>
    <xf numFmtId="0" fontId="17" fillId="8" borderId="56" xfId="1" applyFont="1" applyFill="1" applyBorder="1" applyAlignment="1">
      <alignment horizontal="center" vertical="center" textRotation="255"/>
    </xf>
    <xf numFmtId="0" fontId="17" fillId="8" borderId="14" xfId="1" applyFont="1" applyFill="1" applyBorder="1" applyAlignment="1">
      <alignment horizontal="center" vertical="center" textRotation="255"/>
    </xf>
    <xf numFmtId="0" fontId="17" fillId="6" borderId="24" xfId="1" applyFont="1" applyFill="1" applyBorder="1" applyAlignment="1">
      <alignment horizontal="center" vertical="center" textRotation="255"/>
    </xf>
    <xf numFmtId="0" fontId="17" fillId="6" borderId="25" xfId="1" applyFont="1" applyFill="1" applyBorder="1" applyAlignment="1">
      <alignment horizontal="center" vertical="center" textRotation="255"/>
    </xf>
    <xf numFmtId="0" fontId="17" fillId="6" borderId="20" xfId="1" applyFont="1" applyFill="1" applyBorder="1" applyAlignment="1">
      <alignment horizontal="center" vertical="center" textRotation="255"/>
    </xf>
    <xf numFmtId="0" fontId="17" fillId="10" borderId="24" xfId="1" applyFont="1" applyFill="1" applyBorder="1" applyAlignment="1">
      <alignment horizontal="center" vertical="center" textRotation="255" wrapText="1" shrinkToFit="1"/>
    </xf>
    <xf numFmtId="0" fontId="17" fillId="10" borderId="25" xfId="1" applyFont="1" applyFill="1" applyBorder="1" applyAlignment="1">
      <alignment horizontal="center" vertical="center" textRotation="255" shrinkToFit="1"/>
    </xf>
    <xf numFmtId="0" fontId="17" fillId="10" borderId="47" xfId="1" applyFont="1" applyFill="1" applyBorder="1" applyAlignment="1">
      <alignment horizontal="center" vertical="center" textRotation="255" shrinkToFit="1"/>
    </xf>
    <xf numFmtId="0" fontId="17" fillId="10" borderId="20" xfId="1" applyFont="1" applyFill="1" applyBorder="1" applyAlignment="1">
      <alignment horizontal="center" vertical="center" textRotation="255" shrinkToFit="1"/>
    </xf>
    <xf numFmtId="0" fontId="17" fillId="13" borderId="25" xfId="1" applyFont="1" applyFill="1" applyBorder="1" applyAlignment="1">
      <alignment horizontal="center" vertical="center"/>
    </xf>
    <xf numFmtId="0" fontId="17" fillId="13" borderId="12" xfId="1" applyFont="1" applyFill="1" applyBorder="1" applyAlignment="1">
      <alignment horizontal="center" vertical="center"/>
    </xf>
    <xf numFmtId="0" fontId="17" fillId="13" borderId="47" xfId="1" applyFont="1" applyFill="1" applyBorder="1" applyAlignment="1">
      <alignment horizontal="center" vertical="center"/>
    </xf>
    <xf numFmtId="0" fontId="17" fillId="13" borderId="8" xfId="1" applyFont="1" applyFill="1" applyBorder="1" applyAlignment="1">
      <alignment horizontal="center" vertical="center"/>
    </xf>
    <xf numFmtId="0" fontId="17" fillId="13" borderId="20" xfId="1" applyFont="1" applyFill="1" applyBorder="1" applyAlignment="1">
      <alignment horizontal="center" vertical="center"/>
    </xf>
    <xf numFmtId="0" fontId="17" fillId="13" borderId="21" xfId="1" applyFont="1" applyFill="1" applyBorder="1" applyAlignment="1">
      <alignment horizontal="center" vertical="center"/>
    </xf>
    <xf numFmtId="0" fontId="17" fillId="10" borderId="26" xfId="1" applyFont="1" applyFill="1" applyBorder="1" applyAlignment="1">
      <alignment horizontal="center" vertical="center"/>
    </xf>
    <xf numFmtId="0" fontId="17" fillId="10" borderId="27" xfId="1" applyFont="1" applyFill="1" applyBorder="1" applyAlignment="1">
      <alignment horizontal="center" vertical="center"/>
    </xf>
    <xf numFmtId="0" fontId="17" fillId="10" borderId="31" xfId="1" applyFont="1" applyFill="1" applyBorder="1" applyAlignment="1">
      <alignment horizontal="center" vertical="center"/>
    </xf>
    <xf numFmtId="0" fontId="16" fillId="10" borderId="3" xfId="1" applyFont="1" applyFill="1" applyBorder="1" applyAlignment="1">
      <alignment horizontal="center" vertical="center" textRotation="255" wrapText="1" shrinkToFit="1"/>
    </xf>
    <xf numFmtId="0" fontId="16" fillId="10" borderId="5" xfId="1" applyFont="1" applyFill="1" applyBorder="1" applyAlignment="1">
      <alignment horizontal="center" vertical="center" textRotation="255" shrinkToFit="1"/>
    </xf>
    <xf numFmtId="0" fontId="23" fillId="10" borderId="24" xfId="1" applyFont="1" applyFill="1" applyBorder="1" applyAlignment="1">
      <alignment horizontal="center" vertical="center" textRotation="255" wrapText="1" shrinkToFit="1"/>
    </xf>
    <xf numFmtId="0" fontId="23" fillId="10" borderId="25" xfId="1" applyFont="1" applyFill="1" applyBorder="1" applyAlignment="1">
      <alignment horizontal="center" vertical="center" textRotation="255" shrinkToFit="1"/>
    </xf>
    <xf numFmtId="0" fontId="23" fillId="10" borderId="20" xfId="1" applyFont="1" applyFill="1" applyBorder="1" applyAlignment="1">
      <alignment horizontal="center" vertical="center" textRotation="255" shrinkToFit="1"/>
    </xf>
    <xf numFmtId="0" fontId="21" fillId="6" borderId="34" xfId="1" applyFont="1" applyFill="1" applyBorder="1" applyAlignment="1">
      <alignment horizontal="center" vertical="center"/>
    </xf>
    <xf numFmtId="0" fontId="21" fillId="6" borderId="35" xfId="1" applyFont="1" applyFill="1" applyBorder="1" applyAlignment="1">
      <alignment horizontal="center" vertical="center"/>
    </xf>
    <xf numFmtId="0" fontId="21" fillId="6" borderId="41" xfId="1" applyFont="1" applyFill="1" applyBorder="1" applyAlignment="1">
      <alignment horizontal="center" vertical="center"/>
    </xf>
    <xf numFmtId="0" fontId="21" fillId="5" borderId="26" xfId="1" applyFont="1" applyFill="1" applyBorder="1" applyAlignment="1">
      <alignment horizontal="center" vertical="center"/>
    </xf>
    <xf numFmtId="0" fontId="21" fillId="5" borderId="27" xfId="1" applyFont="1" applyFill="1" applyBorder="1" applyAlignment="1">
      <alignment horizontal="center" vertical="center"/>
    </xf>
    <xf numFmtId="0" fontId="21" fillId="5" borderId="31" xfId="1" applyFont="1" applyFill="1" applyBorder="1" applyAlignment="1">
      <alignment horizontal="center" vertical="center"/>
    </xf>
    <xf numFmtId="0" fontId="17" fillId="7" borderId="26" xfId="1" applyFont="1" applyFill="1" applyBorder="1" applyAlignment="1">
      <alignment horizontal="center" vertical="center"/>
    </xf>
    <xf numFmtId="0" fontId="17" fillId="7" borderId="27" xfId="1" applyFont="1" applyFill="1" applyBorder="1" applyAlignment="1">
      <alignment horizontal="center" vertical="center"/>
    </xf>
    <xf numFmtId="0" fontId="17" fillId="7" borderId="31" xfId="1" applyFont="1" applyFill="1" applyBorder="1" applyAlignment="1">
      <alignment horizontal="center" vertical="center"/>
    </xf>
    <xf numFmtId="0" fontId="17" fillId="9" borderId="42" xfId="1" applyFont="1" applyFill="1" applyBorder="1" applyAlignment="1">
      <alignment horizontal="center" vertical="center" wrapText="1"/>
    </xf>
    <xf numFmtId="0" fontId="17" fillId="9" borderId="43" xfId="1" applyFont="1" applyFill="1" applyBorder="1" applyAlignment="1">
      <alignment horizontal="center" vertical="center" wrapText="1"/>
    </xf>
    <xf numFmtId="0" fontId="17" fillId="9" borderId="2" xfId="1" applyFont="1" applyFill="1" applyBorder="1" applyAlignment="1">
      <alignment horizontal="center" vertical="center" wrapText="1"/>
    </xf>
    <xf numFmtId="0" fontId="17" fillId="9" borderId="39" xfId="1" applyFont="1" applyFill="1" applyBorder="1" applyAlignment="1">
      <alignment horizontal="center" vertical="center"/>
    </xf>
    <xf numFmtId="0" fontId="17" fillId="9" borderId="33" xfId="1" applyFont="1" applyFill="1" applyBorder="1" applyAlignment="1">
      <alignment horizontal="center" vertical="center"/>
    </xf>
    <xf numFmtId="0" fontId="17" fillId="9" borderId="40" xfId="1" applyFont="1" applyFill="1" applyBorder="1" applyAlignment="1">
      <alignment horizontal="center" vertical="center"/>
    </xf>
    <xf numFmtId="0" fontId="24" fillId="7" borderId="24" xfId="1" applyFont="1" applyFill="1" applyBorder="1" applyAlignment="1">
      <alignment horizontal="center" vertical="center" textRotation="255" wrapText="1" shrinkToFit="1"/>
    </xf>
    <xf numFmtId="0" fontId="24" fillId="7" borderId="25" xfId="1" applyFont="1" applyFill="1" applyBorder="1" applyAlignment="1">
      <alignment horizontal="center" vertical="center" textRotation="255" shrinkToFit="1"/>
    </xf>
    <xf numFmtId="0" fontId="24" fillId="7" borderId="20" xfId="1" applyFont="1" applyFill="1" applyBorder="1" applyAlignment="1">
      <alignment horizontal="center" vertical="center" textRotation="255" shrinkToFit="1"/>
    </xf>
    <xf numFmtId="0" fontId="17" fillId="7" borderId="3" xfId="1" applyFont="1" applyFill="1" applyBorder="1" applyAlignment="1">
      <alignment horizontal="center" vertical="center" textRotation="255" wrapText="1" shrinkToFit="1"/>
    </xf>
    <xf numFmtId="0" fontId="17" fillId="7" borderId="46" xfId="1" applyFont="1" applyFill="1" applyBorder="1" applyAlignment="1">
      <alignment horizontal="center" vertical="center" textRotation="255" wrapText="1" shrinkToFit="1"/>
    </xf>
    <xf numFmtId="0" fontId="17" fillId="7" borderId="5" xfId="1" applyFont="1" applyFill="1" applyBorder="1" applyAlignment="1">
      <alignment horizontal="center" vertical="center" textRotation="255" wrapText="1" shrinkToFit="1"/>
    </xf>
    <xf numFmtId="0" fontId="17" fillId="5" borderId="24" xfId="1" applyFont="1" applyFill="1" applyBorder="1" applyAlignment="1">
      <alignment horizontal="center" vertical="center" textRotation="255" wrapText="1"/>
    </xf>
    <xf numFmtId="0" fontId="17" fillId="5" borderId="25" xfId="1" applyFont="1" applyFill="1" applyBorder="1" applyAlignment="1">
      <alignment horizontal="center" vertical="center" textRotation="255" wrapText="1"/>
    </xf>
    <xf numFmtId="0" fontId="17" fillId="5" borderId="47" xfId="1" applyFont="1" applyFill="1" applyBorder="1" applyAlignment="1">
      <alignment horizontal="center" vertical="center" textRotation="255" wrapText="1"/>
    </xf>
    <xf numFmtId="0" fontId="17" fillId="5" borderId="20" xfId="1" applyFont="1" applyFill="1" applyBorder="1" applyAlignment="1">
      <alignment horizontal="center" vertical="center" textRotation="255" wrapText="1"/>
    </xf>
    <xf numFmtId="0" fontId="16" fillId="12" borderId="24" xfId="1" applyFont="1" applyFill="1" applyBorder="1" applyAlignment="1">
      <alignment horizontal="center" vertical="center" textRotation="255" wrapText="1"/>
    </xf>
    <xf numFmtId="0" fontId="16" fillId="12" borderId="25" xfId="1" applyFont="1" applyFill="1" applyBorder="1" applyAlignment="1">
      <alignment horizontal="center" vertical="center" textRotation="255" wrapText="1"/>
    </xf>
    <xf numFmtId="0" fontId="16" fillId="12" borderId="20" xfId="1" applyFont="1" applyFill="1" applyBorder="1" applyAlignment="1">
      <alignment horizontal="center" vertical="center" textRotation="255" wrapText="1"/>
    </xf>
  </cellXfs>
  <cellStyles count="3">
    <cellStyle name="桁区切り" xfId="2" builtinId="6"/>
    <cellStyle name="標準" xfId="0" builtinId="0"/>
    <cellStyle name="標準 2" xfId="1" xr:uid="{00000000-0005-0000-0000-000003000000}"/>
  </cellStyles>
  <dxfs count="0"/>
  <tableStyles count="0" defaultTableStyle="TableStyleMedium9" defaultPivotStyle="PivotStyleLight16"/>
  <colors>
    <mruColors>
      <color rgb="FF99CCFF"/>
      <color rgb="FFFF9933"/>
      <color rgb="FFFF9999"/>
      <color rgb="FFFFFF99"/>
      <color rgb="FFCCECFF"/>
      <color rgb="FFFFFF00"/>
      <color rgb="FFCCFF66"/>
      <color rgb="FFFF7C80"/>
      <color rgb="FFFF00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2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590570204234628E-2"/>
          <c:y val="4.9114797693818546E-2"/>
          <c:w val="0.96697843693960739"/>
          <c:h val="0.8968795749843857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FF9999"/>
            </a:solidFill>
            <a:ln>
              <a:solidFill>
                <a:srgbClr val="FF999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'補助金(H12～)'!$G$3:$AD$3</c:f>
              <c:strCache>
                <c:ptCount val="2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  <c:pt idx="20">
                  <c:v>R2</c:v>
                </c:pt>
                <c:pt idx="21">
                  <c:v>R3</c:v>
                </c:pt>
                <c:pt idx="22">
                  <c:v>R4</c:v>
                </c:pt>
                <c:pt idx="23">
                  <c:v>R5</c:v>
                </c:pt>
              </c:strCache>
            </c:strRef>
          </c:cat>
          <c:val>
            <c:numRef>
              <c:f>'補助金(H12～)'!$G$32:$AD$32</c:f>
              <c:numCache>
                <c:formatCode>#,##0_);[Red]\(#,##0\)</c:formatCode>
                <c:ptCount val="24"/>
                <c:pt idx="0">
                  <c:v>83695152</c:v>
                </c:pt>
                <c:pt idx="1">
                  <c:v>50988842</c:v>
                </c:pt>
                <c:pt idx="2">
                  <c:v>55029162</c:v>
                </c:pt>
                <c:pt idx="3">
                  <c:v>55829903</c:v>
                </c:pt>
                <c:pt idx="4">
                  <c:v>44817957</c:v>
                </c:pt>
                <c:pt idx="5">
                  <c:v>49442297</c:v>
                </c:pt>
                <c:pt idx="6">
                  <c:v>56932205</c:v>
                </c:pt>
                <c:pt idx="7">
                  <c:v>58304523</c:v>
                </c:pt>
                <c:pt idx="8">
                  <c:v>54025925</c:v>
                </c:pt>
                <c:pt idx="9">
                  <c:v>58881178</c:v>
                </c:pt>
                <c:pt idx="10">
                  <c:v>102698360</c:v>
                </c:pt>
                <c:pt idx="11">
                  <c:v>99487642</c:v>
                </c:pt>
                <c:pt idx="12">
                  <c:v>102194000</c:v>
                </c:pt>
                <c:pt idx="13">
                  <c:v>102607000</c:v>
                </c:pt>
                <c:pt idx="14">
                  <c:v>114705000</c:v>
                </c:pt>
                <c:pt idx="15">
                  <c:v>127157000</c:v>
                </c:pt>
                <c:pt idx="16">
                  <c:v>123772000</c:v>
                </c:pt>
                <c:pt idx="17">
                  <c:v>138382000</c:v>
                </c:pt>
                <c:pt idx="18">
                  <c:v>148792000</c:v>
                </c:pt>
                <c:pt idx="19">
                  <c:v>162732000</c:v>
                </c:pt>
                <c:pt idx="20">
                  <c:v>162297000</c:v>
                </c:pt>
                <c:pt idx="21">
                  <c:v>182815000</c:v>
                </c:pt>
                <c:pt idx="22">
                  <c:v>164553000</c:v>
                </c:pt>
                <c:pt idx="23">
                  <c:v>203203000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3-480E-9374-7FD182E1356E}"/>
            </c:ext>
          </c:extLst>
        </c:ser>
        <c:ser>
          <c:idx val="1"/>
          <c:order val="1"/>
          <c:spPr>
            <a:solidFill>
              <a:srgbClr val="92D050"/>
            </a:solidFill>
            <a:ln>
              <a:solidFill>
                <a:srgbClr val="92D05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'補助金(H12～)'!$G$3:$AD$3</c:f>
              <c:strCache>
                <c:ptCount val="2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  <c:pt idx="20">
                  <c:v>R2</c:v>
                </c:pt>
                <c:pt idx="21">
                  <c:v>R3</c:v>
                </c:pt>
                <c:pt idx="22">
                  <c:v>R4</c:v>
                </c:pt>
                <c:pt idx="23">
                  <c:v>R5</c:v>
                </c:pt>
              </c:strCache>
            </c:strRef>
          </c:cat>
          <c:val>
            <c:numRef>
              <c:f>'補助金(H12～)'!$G$40:$AD$40</c:f>
              <c:numCache>
                <c:formatCode>#,##0_);[Red]\(#,##0\)</c:formatCode>
                <c:ptCount val="24"/>
                <c:pt idx="0">
                  <c:v>122484000</c:v>
                </c:pt>
                <c:pt idx="1">
                  <c:v>96447000</c:v>
                </c:pt>
                <c:pt idx="2">
                  <c:v>88854000</c:v>
                </c:pt>
                <c:pt idx="3">
                  <c:v>84122000</c:v>
                </c:pt>
                <c:pt idx="4">
                  <c:v>70205000</c:v>
                </c:pt>
                <c:pt idx="5">
                  <c:v>74970000</c:v>
                </c:pt>
                <c:pt idx="6">
                  <c:v>79409000</c:v>
                </c:pt>
                <c:pt idx="7">
                  <c:v>128121000</c:v>
                </c:pt>
                <c:pt idx="8">
                  <c:v>108076695</c:v>
                </c:pt>
                <c:pt idx="9">
                  <c:v>122258000</c:v>
                </c:pt>
                <c:pt idx="10">
                  <c:v>111052000</c:v>
                </c:pt>
                <c:pt idx="11">
                  <c:v>106277000</c:v>
                </c:pt>
                <c:pt idx="12">
                  <c:v>133958000</c:v>
                </c:pt>
                <c:pt idx="13">
                  <c:v>119843000</c:v>
                </c:pt>
                <c:pt idx="14">
                  <c:v>116858000</c:v>
                </c:pt>
                <c:pt idx="15">
                  <c:v>134338000</c:v>
                </c:pt>
                <c:pt idx="16">
                  <c:v>145888000</c:v>
                </c:pt>
                <c:pt idx="17">
                  <c:v>162498000</c:v>
                </c:pt>
                <c:pt idx="18">
                  <c:v>173043000</c:v>
                </c:pt>
                <c:pt idx="19">
                  <c:v>172700000</c:v>
                </c:pt>
                <c:pt idx="20">
                  <c:v>169535000</c:v>
                </c:pt>
                <c:pt idx="21">
                  <c:v>180259000</c:v>
                </c:pt>
                <c:pt idx="22">
                  <c:v>169171000</c:v>
                </c:pt>
                <c:pt idx="23">
                  <c:v>189672000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3-480E-9374-7FD182E1356E}"/>
            </c:ext>
          </c:extLst>
        </c:ser>
        <c:ser>
          <c:idx val="2"/>
          <c:order val="2"/>
          <c:spPr>
            <a:solidFill>
              <a:srgbClr val="FF9933"/>
            </a:solidFill>
            <a:ln>
              <a:solidFill>
                <a:srgbClr val="FF9933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83-480E-9374-7FD182E135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83-480E-9374-7FD182E135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C83-480E-9374-7FD182E1356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C83-480E-9374-7FD182E135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C83-480E-9374-7FD182E135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C83-480E-9374-7FD182E135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83-480E-9374-7FD182E1356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C83-480E-9374-7FD182E1356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C83-480E-9374-7FD182E1356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C83-480E-9374-7FD182E1356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C83-480E-9374-7FD182E1356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C83-480E-9374-7FD182E1356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C83-480E-9374-7FD182E1356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C83-480E-9374-7FD182E1356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C83-480E-9374-7FD182E1356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C83-480E-9374-7FD182E1356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C83-480E-9374-7FD182E1356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C83-480E-9374-7FD182E1356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C83-480E-9374-7FD182E1356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C83-480E-9374-7FD182E1356E}"/>
                </c:ext>
              </c:extLst>
            </c:dLbl>
            <c:dLbl>
              <c:idx val="20"/>
              <c:layout>
                <c:manualLayout>
                  <c:x val="0"/>
                  <c:y val="1.72675131487280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C83-480E-9374-7FD182E1356E}"/>
                </c:ext>
              </c:extLst>
            </c:dLbl>
            <c:dLbl>
              <c:idx val="21"/>
              <c:layout>
                <c:manualLayout>
                  <c:x val="-1.8506851887330292E-16"/>
                  <c:y val="1.25319201959366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C83-480E-9374-7FD182E1356E}"/>
                </c:ext>
              </c:extLst>
            </c:dLbl>
            <c:dLbl>
              <c:idx val="22"/>
              <c:layout>
                <c:manualLayout>
                  <c:x val="-1.2618453872769919E-3"/>
                  <c:y val="1.25319201959367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C83-480E-9374-7FD182E1356E}"/>
                </c:ext>
              </c:extLst>
            </c:dLbl>
            <c:dLbl>
              <c:idx val="23"/>
              <c:layout>
                <c:manualLayout>
                  <c:x val="-3.1638040743596545E-4"/>
                  <c:y val="1.40782590916237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C83-480E-9374-7FD182E13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'補助金(H12～)'!$G$3:$AD$3</c:f>
              <c:strCache>
                <c:ptCount val="2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  <c:pt idx="20">
                  <c:v>R2</c:v>
                </c:pt>
                <c:pt idx="21">
                  <c:v>R3</c:v>
                </c:pt>
                <c:pt idx="22">
                  <c:v>R4</c:v>
                </c:pt>
                <c:pt idx="23">
                  <c:v>R5</c:v>
                </c:pt>
              </c:strCache>
            </c:strRef>
          </c:cat>
          <c:val>
            <c:numRef>
              <c:f>'補助金(H12～)'!$G$43:$AD$43</c:f>
              <c:numCache>
                <c:formatCode>#,##0_);[Red]\(#,##0\)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2713606</c:v>
                </c:pt>
                <c:pt idx="21">
                  <c:v>2891560</c:v>
                </c:pt>
                <c:pt idx="22">
                  <c:v>7433515</c:v>
                </c:pt>
                <c:pt idx="23">
                  <c:v>3871895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3-480E-9374-7FD182E1356E}"/>
            </c:ext>
          </c:extLst>
        </c:ser>
        <c:ser>
          <c:idx val="3"/>
          <c:order val="3"/>
          <c:spPr>
            <a:solidFill>
              <a:srgbClr val="99CCFF"/>
            </a:solidFill>
            <a:ln>
              <a:solidFill>
                <a:srgbClr val="99CCFF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83-480E-9374-7FD182E1356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83-480E-9374-7FD182E1356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83-480E-9374-7FD182E1356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83-480E-9374-7FD182E1356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83-480E-9374-7FD182E1356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83-480E-9374-7FD182E1356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83-480E-9374-7FD182E1356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83-480E-9374-7FD182E1356E}"/>
                </c:ext>
              </c:extLst>
            </c:dLbl>
            <c:dLbl>
              <c:idx val="8"/>
              <c:layout>
                <c:manualLayout>
                  <c:x val="0"/>
                  <c:y val="7.76967977295405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C83-480E-9374-7FD182E1356E}"/>
                </c:ext>
              </c:extLst>
            </c:dLbl>
            <c:dLbl>
              <c:idx val="9"/>
              <c:layout>
                <c:manualLayout>
                  <c:x val="4.6485921921091275E-17"/>
                  <c:y val="9.3236157275447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C83-480E-9374-7FD182E1356E}"/>
                </c:ext>
              </c:extLst>
            </c:dLbl>
            <c:dLbl>
              <c:idx val="10"/>
              <c:layout>
                <c:manualLayout>
                  <c:x val="-3.1695312907110073E-4"/>
                  <c:y val="9.32361572754486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C83-480E-9374-7FD182E1356E}"/>
                </c:ext>
              </c:extLst>
            </c:dLbl>
            <c:dLbl>
              <c:idx val="11"/>
              <c:layout>
                <c:manualLayout>
                  <c:x val="0"/>
                  <c:y val="1.087755168213555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C83-480E-9374-7FD182E1356E}"/>
                </c:ext>
              </c:extLst>
            </c:dLbl>
            <c:dLbl>
              <c:idx val="12"/>
              <c:layout>
                <c:manualLayout>
                  <c:x val="-3.1695312907110073E-4"/>
                  <c:y val="1.08775516821356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C83-480E-9374-7FD182E1356E}"/>
                </c:ext>
              </c:extLst>
            </c:dLbl>
            <c:dLbl>
              <c:idx val="13"/>
              <c:layout>
                <c:manualLayout>
                  <c:x val="0"/>
                  <c:y val="9.32361572754480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C83-480E-9374-7FD182E1356E}"/>
                </c:ext>
              </c:extLst>
            </c:dLbl>
            <c:dLbl>
              <c:idx val="14"/>
              <c:layout>
                <c:manualLayout>
                  <c:x val="-3.1695312907110073E-4"/>
                  <c:y val="1.08775516821356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C83-480E-9374-7FD182E1356E}"/>
                </c:ext>
              </c:extLst>
            </c:dLbl>
            <c:dLbl>
              <c:idx val="15"/>
              <c:layout>
                <c:manualLayout>
                  <c:x val="0"/>
                  <c:y val="1.0877551682135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C83-480E-9374-7FD182E1356E}"/>
                </c:ext>
              </c:extLst>
            </c:dLbl>
            <c:dLbl>
              <c:idx val="16"/>
              <c:layout>
                <c:manualLayout>
                  <c:x val="-9.2971843842182549E-17"/>
                  <c:y val="9.323615727544861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C83-480E-9374-7FD182E1356E}"/>
                </c:ext>
              </c:extLst>
            </c:dLbl>
            <c:dLbl>
              <c:idx val="17"/>
              <c:layout>
                <c:manualLayout>
                  <c:x val="-6.3390625814220146E-4"/>
                  <c:y val="1.0877551682135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C83-480E-9374-7FD182E1356E}"/>
                </c:ext>
              </c:extLst>
            </c:dLbl>
            <c:dLbl>
              <c:idx val="18"/>
              <c:layout>
                <c:manualLayout>
                  <c:x val="3.1695312907091479E-4"/>
                  <c:y val="9.32361572754480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C83-480E-9374-7FD182E1356E}"/>
                </c:ext>
              </c:extLst>
            </c:dLbl>
            <c:dLbl>
              <c:idx val="19"/>
              <c:layout>
                <c:manualLayout>
                  <c:x val="-1.859436876843651E-16"/>
                  <c:y val="7.76967977295405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C83-480E-9374-7FD182E1356E}"/>
                </c:ext>
              </c:extLst>
            </c:dLbl>
            <c:dLbl>
              <c:idx val="20"/>
              <c:layout>
                <c:manualLayout>
                  <c:x val="9.7793017513966869E-3"/>
                  <c:y val="1.2851976675029567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C83-480E-9374-7FD182E1356E}"/>
                </c:ext>
              </c:extLst>
            </c:dLbl>
            <c:dLbl>
              <c:idx val="21"/>
              <c:layout>
                <c:manualLayout>
                  <c:x val="-9.190606169025625E-7"/>
                  <c:y val="-1.41104511802005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C83-480E-9374-7FD182E1356E}"/>
                </c:ext>
              </c:extLst>
            </c:dLbl>
            <c:dLbl>
              <c:idx val="22"/>
              <c:layout>
                <c:manualLayout>
                  <c:x val="9.4638404045774387E-3"/>
                  <c:y val="1.674858662437363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C83-480E-9374-7FD182E1356E}"/>
                </c:ext>
              </c:extLst>
            </c:dLbl>
            <c:dLbl>
              <c:idx val="23"/>
              <c:layout>
                <c:manualLayout>
                  <c:x val="1.0094763098215749E-2"/>
                  <c:y val="-1.514271100888638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83-480E-9374-7FD182E13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'補助金(H12～)'!$G$3:$AD$3</c:f>
              <c:strCache>
                <c:ptCount val="24"/>
                <c:pt idx="0">
                  <c:v>H12</c:v>
                </c:pt>
                <c:pt idx="1">
                  <c:v>H13</c:v>
                </c:pt>
                <c:pt idx="2">
                  <c:v>H14</c:v>
                </c:pt>
                <c:pt idx="3">
                  <c:v>H15</c:v>
                </c:pt>
                <c:pt idx="4">
                  <c:v>H16</c:v>
                </c:pt>
                <c:pt idx="5">
                  <c:v>H17</c:v>
                </c:pt>
                <c:pt idx="6">
                  <c:v>H18</c:v>
                </c:pt>
                <c:pt idx="7">
                  <c:v>H19</c:v>
                </c:pt>
                <c:pt idx="8">
                  <c:v>H20</c:v>
                </c:pt>
                <c:pt idx="9">
                  <c:v>H21</c:v>
                </c:pt>
                <c:pt idx="10">
                  <c:v>H22</c:v>
                </c:pt>
                <c:pt idx="11">
                  <c:v>H23</c:v>
                </c:pt>
                <c:pt idx="12">
                  <c:v>H24</c:v>
                </c:pt>
                <c:pt idx="13">
                  <c:v>H25</c:v>
                </c:pt>
                <c:pt idx="14">
                  <c:v>H26</c:v>
                </c:pt>
                <c:pt idx="15">
                  <c:v>H27</c:v>
                </c:pt>
                <c:pt idx="16">
                  <c:v>H28</c:v>
                </c:pt>
                <c:pt idx="17">
                  <c:v>H29</c:v>
                </c:pt>
                <c:pt idx="18">
                  <c:v>H30</c:v>
                </c:pt>
                <c:pt idx="19">
                  <c:v>R1</c:v>
                </c:pt>
                <c:pt idx="20">
                  <c:v>R2</c:v>
                </c:pt>
                <c:pt idx="21">
                  <c:v>R3</c:v>
                </c:pt>
                <c:pt idx="22">
                  <c:v>R4</c:v>
                </c:pt>
                <c:pt idx="23">
                  <c:v>R5</c:v>
                </c:pt>
              </c:strCache>
            </c:strRef>
          </c:cat>
          <c:val>
            <c:numRef>
              <c:f>'補助金(H12～)'!#REF!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3-480E-9374-7FD182E135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28531552"/>
        <c:axId val="728530304"/>
      </c:barChart>
      <c:lineChart>
        <c:grouping val="stacked"/>
        <c:varyColors val="0"/>
        <c:ser>
          <c:idx val="4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9110980134512484E-2"/>
                  <c:y val="-4.0540661419583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7C83-480E-9374-7FD182E1356E}"/>
                </c:ext>
              </c:extLst>
            </c:dLbl>
            <c:dLbl>
              <c:idx val="1"/>
              <c:layout>
                <c:manualLayout>
                  <c:x val="-1.7219274719813278E-2"/>
                  <c:y val="-3.4462217414289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7C83-480E-9374-7FD182E1356E}"/>
                </c:ext>
              </c:extLst>
            </c:dLbl>
            <c:dLbl>
              <c:idx val="2"/>
              <c:layout>
                <c:manualLayout>
                  <c:x val="-1.7853217269715522E-2"/>
                  <c:y val="-3.5315280714326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7C83-480E-9374-7FD182E1356E}"/>
                </c:ext>
              </c:extLst>
            </c:dLbl>
            <c:dLbl>
              <c:idx val="3"/>
              <c:layout>
                <c:manualLayout>
                  <c:x val="-1.8642970733781475E-2"/>
                  <c:y val="-2.82857837126675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7C83-480E-9374-7FD182E1356E}"/>
                </c:ext>
              </c:extLst>
            </c:dLbl>
            <c:dLbl>
              <c:idx val="4"/>
              <c:layout>
                <c:manualLayout>
                  <c:x val="-1.8959475338598077E-2"/>
                  <c:y val="-3.5158856770686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7C83-480E-9374-7FD182E1356E}"/>
                </c:ext>
              </c:extLst>
            </c:dLbl>
            <c:dLbl>
              <c:idx val="5"/>
              <c:layout>
                <c:manualLayout>
                  <c:x val="-1.8642970733781475E-2"/>
                  <c:y val="-3.1884088594119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7C83-480E-9374-7FD182E1356E}"/>
                </c:ext>
              </c:extLst>
            </c:dLbl>
            <c:dLbl>
              <c:idx val="6"/>
              <c:layout>
                <c:manualLayout>
                  <c:x val="-1.9273893427419971E-2"/>
                  <c:y val="-3.1619342846364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7C83-480E-9374-7FD182E1356E}"/>
                </c:ext>
              </c:extLst>
            </c:dLbl>
            <c:dLbl>
              <c:idx val="7"/>
              <c:layout>
                <c:manualLayout>
                  <c:x val="-1.9281171393925326E-2"/>
                  <c:y val="-3.2256348460093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7C83-480E-9374-7FD182E1356E}"/>
                </c:ext>
              </c:extLst>
            </c:dLbl>
            <c:dLbl>
              <c:idx val="8"/>
              <c:layout>
                <c:manualLayout>
                  <c:x val="-1.8961537015116658E-2"/>
                  <c:y val="-3.1236890890571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7C83-480E-9374-7FD182E1356E}"/>
                </c:ext>
              </c:extLst>
            </c:dLbl>
            <c:dLbl>
              <c:idx val="9"/>
              <c:layout>
                <c:manualLayout>
                  <c:x val="-1.9332663627937587E-2"/>
                  <c:y val="-3.535455732460134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3927175261741965E-2"/>
                      <c:h val="5.0513841608730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3-7C83-480E-9374-7FD182E1356E}"/>
                </c:ext>
              </c:extLst>
            </c:dLbl>
            <c:dLbl>
              <c:idx val="10"/>
              <c:layout>
                <c:manualLayout>
                  <c:x val="-1.9910007571569112E-2"/>
                  <c:y val="-3.4030766438939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7C83-480E-9374-7FD182E1356E}"/>
                </c:ext>
              </c:extLst>
            </c:dLbl>
            <c:dLbl>
              <c:idx val="11"/>
              <c:layout>
                <c:manualLayout>
                  <c:x val="-1.9274936685417327E-2"/>
                  <c:y val="-2.94128796941875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7C83-480E-9374-7FD182E1356E}"/>
                </c:ext>
              </c:extLst>
            </c:dLbl>
            <c:dLbl>
              <c:idx val="12"/>
              <c:layout>
                <c:manualLayout>
                  <c:x val="-1.9268701976909323E-2"/>
                  <c:y val="-3.8324992185028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7C83-480E-9374-7FD182E1356E}"/>
                </c:ext>
              </c:extLst>
            </c:dLbl>
            <c:dLbl>
              <c:idx val="13"/>
              <c:layout>
                <c:manualLayout>
                  <c:x val="-1.9905859379055819E-2"/>
                  <c:y val="-3.7040664573973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7C83-480E-9374-7FD182E1356E}"/>
                </c:ext>
              </c:extLst>
            </c:dLbl>
            <c:dLbl>
              <c:idx val="14"/>
              <c:layout>
                <c:manualLayout>
                  <c:x val="-1.9901711186542527E-2"/>
                  <c:y val="-3.8266201227898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7C83-480E-9374-7FD182E1356E}"/>
                </c:ext>
              </c:extLst>
            </c:dLbl>
            <c:dLbl>
              <c:idx val="15"/>
              <c:layout>
                <c:manualLayout>
                  <c:x val="-2.1097781641033899E-2"/>
                  <c:y val="-3.18491620424202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C83-480E-9374-7FD182E1356E}"/>
                </c:ext>
              </c:extLst>
            </c:dLbl>
            <c:dLbl>
              <c:idx val="16"/>
              <c:layout>
                <c:manualLayout>
                  <c:x val="-1.9888819498432356E-2"/>
                  <c:y val="-3.1776450182121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C83-480E-9374-7FD182E1356E}"/>
                </c:ext>
              </c:extLst>
            </c:dLbl>
            <c:dLbl>
              <c:idx val="17"/>
              <c:layout>
                <c:manualLayout>
                  <c:x val="-1.7680316836460309E-2"/>
                  <c:y val="-3.1200597107310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C83-480E-9374-7FD182E1356E}"/>
                </c:ext>
              </c:extLst>
            </c:dLbl>
            <c:dLbl>
              <c:idx val="18"/>
              <c:layout>
                <c:manualLayout>
                  <c:x val="-1.9518835501513152E-2"/>
                  <c:y val="-3.13589473808504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C83-480E-9374-7FD182E1356E}"/>
                </c:ext>
              </c:extLst>
            </c:dLbl>
            <c:dLbl>
              <c:idx val="19"/>
              <c:layout>
                <c:manualLayout>
                  <c:x val="-1.8570042031871226E-2"/>
                  <c:y val="-3.8329342467268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C83-480E-9374-7FD182E1356E}"/>
                </c:ext>
              </c:extLst>
            </c:dLbl>
            <c:dLbl>
              <c:idx val="20"/>
              <c:layout>
                <c:manualLayout>
                  <c:x val="-1.9835116551044703E-2"/>
                  <c:y val="-4.0863568312792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C83-480E-9374-7FD182E1356E}"/>
                </c:ext>
              </c:extLst>
            </c:dLbl>
            <c:dLbl>
              <c:idx val="21"/>
              <c:layout>
                <c:manualLayout>
                  <c:x val="-2.0458214809703036E-2"/>
                  <c:y val="-4.7379669639566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C83-480E-9374-7FD182E1356E}"/>
                </c:ext>
              </c:extLst>
            </c:dLbl>
            <c:dLbl>
              <c:idx val="22"/>
              <c:layout>
                <c:manualLayout>
                  <c:x val="-2.1487314305665355E-2"/>
                  <c:y val="-3.6216223942586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C83-480E-9374-7FD182E1356E}"/>
                </c:ext>
              </c:extLst>
            </c:dLbl>
            <c:dLbl>
              <c:idx val="23"/>
              <c:layout>
                <c:manualLayout>
                  <c:x val="-1.8989969383534006E-3"/>
                  <c:y val="-0.4767851768701704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7C83-480E-9374-7FD182E135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'補助金(H12～)'!$G$44:$AD$44</c:f>
              <c:numCache>
                <c:formatCode>#,##0_);[Red]\(#,##0\)</c:formatCode>
                <c:ptCount val="24"/>
                <c:pt idx="0">
                  <c:v>206179152</c:v>
                </c:pt>
                <c:pt idx="1">
                  <c:v>147435842</c:v>
                </c:pt>
                <c:pt idx="2">
                  <c:v>143883162</c:v>
                </c:pt>
                <c:pt idx="3">
                  <c:v>139951903</c:v>
                </c:pt>
                <c:pt idx="4">
                  <c:v>115022957</c:v>
                </c:pt>
                <c:pt idx="5">
                  <c:v>124412297</c:v>
                </c:pt>
                <c:pt idx="6">
                  <c:v>136341205</c:v>
                </c:pt>
                <c:pt idx="7">
                  <c:v>186425523</c:v>
                </c:pt>
                <c:pt idx="8">
                  <c:v>162102620</c:v>
                </c:pt>
                <c:pt idx="9">
                  <c:v>181139178</c:v>
                </c:pt>
                <c:pt idx="10">
                  <c:v>213750360</c:v>
                </c:pt>
                <c:pt idx="11">
                  <c:v>205764642</c:v>
                </c:pt>
                <c:pt idx="12">
                  <c:v>236152000</c:v>
                </c:pt>
                <c:pt idx="13">
                  <c:v>222450000</c:v>
                </c:pt>
                <c:pt idx="14">
                  <c:v>231563000</c:v>
                </c:pt>
                <c:pt idx="15">
                  <c:v>261495000</c:v>
                </c:pt>
                <c:pt idx="16">
                  <c:v>269660000</c:v>
                </c:pt>
                <c:pt idx="17">
                  <c:v>300880000</c:v>
                </c:pt>
                <c:pt idx="18">
                  <c:v>321835000</c:v>
                </c:pt>
                <c:pt idx="19">
                  <c:v>335432000</c:v>
                </c:pt>
                <c:pt idx="20">
                  <c:v>334545606</c:v>
                </c:pt>
                <c:pt idx="21">
                  <c:v>365965560</c:v>
                </c:pt>
                <c:pt idx="22">
                  <c:v>341157515</c:v>
                </c:pt>
                <c:pt idx="23">
                  <c:v>396746895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7C83-480E-9374-7FD182E13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391296"/>
        <c:axId val="735396288"/>
      </c:lineChart>
      <c:catAx>
        <c:axId val="72853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530304"/>
        <c:crosses val="autoZero"/>
        <c:auto val="1"/>
        <c:lblAlgn val="ctr"/>
        <c:lblOffset val="100"/>
        <c:noMultiLvlLbl val="0"/>
      </c:catAx>
      <c:valAx>
        <c:axId val="728530304"/>
        <c:scaling>
          <c:orientation val="minMax"/>
          <c:max val="400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8531552"/>
        <c:crosses val="autoZero"/>
        <c:crossBetween val="between"/>
        <c:majorUnit val="25000000"/>
      </c:valAx>
      <c:valAx>
        <c:axId val="735396288"/>
        <c:scaling>
          <c:orientation val="minMax"/>
        </c:scaling>
        <c:delete val="1"/>
        <c:axPos val="r"/>
        <c:numFmt formatCode="#,##0_);[Red]\(#,##0\)" sourceLinked="1"/>
        <c:majorTickMark val="out"/>
        <c:minorTickMark val="none"/>
        <c:tickLblPos val="nextTo"/>
        <c:crossAx val="735391296"/>
        <c:crosses val="max"/>
        <c:crossBetween val="between"/>
      </c:valAx>
      <c:catAx>
        <c:axId val="735391296"/>
        <c:scaling>
          <c:orientation val="minMax"/>
        </c:scaling>
        <c:delete val="1"/>
        <c:axPos val="b"/>
        <c:majorTickMark val="out"/>
        <c:minorTickMark val="none"/>
        <c:tickLblPos val="nextTo"/>
        <c:crossAx val="735396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itchFamily="50" charset="-128"/>
                <a:ea typeface="メイリオ" pitchFamily="50" charset="-128"/>
                <a:cs typeface="メイリオ" pitchFamily="50" charset="-128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不採算バス路線</a:t>
            </a:r>
            <a:r>
              <a:rPr lang="ja-JP" altLang="en-US" baseline="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 </a:t>
            </a:r>
            <a:r>
              <a:rPr lang="ja-JP" altLang="en-US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補助実績の推移</a:t>
            </a:r>
          </a:p>
        </c:rich>
      </c:tx>
      <c:layout>
        <c:manualLayout>
          <c:xMode val="edge"/>
          <c:yMode val="edge"/>
          <c:x val="0.332396850393700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40048727236916E-2"/>
          <c:y val="6.1760621689456653E-2"/>
          <c:w val="0.88536993846417833"/>
          <c:h val="0.86345805332870218"/>
        </c:manualLayout>
      </c:layout>
      <c:barChart>
        <c:barDir val="col"/>
        <c:grouping val="clustered"/>
        <c:varyColors val="0"/>
        <c:ser>
          <c:idx val="7"/>
          <c:order val="6"/>
          <c:tx>
            <c:strRef>
              <c:f>'グラフ用データ（補助路線）'!$A$10</c:f>
              <c:strCache>
                <c:ptCount val="1"/>
                <c:pt idx="0">
                  <c:v>当初予算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1224490246845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93-4687-9600-53ECEEC36D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Century Gothic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'グラフ用データ（補助路線）'!$E$10:$R$10</c:f>
              <c:numCache>
                <c:formatCode>#,##0_);[Red]\(#,##0\)</c:formatCode>
                <c:ptCount val="14"/>
                <c:pt idx="2">
                  <c:v>127300</c:v>
                </c:pt>
                <c:pt idx="3">
                  <c:v>175400</c:v>
                </c:pt>
                <c:pt idx="4">
                  <c:v>199850</c:v>
                </c:pt>
                <c:pt idx="5">
                  <c:v>197590</c:v>
                </c:pt>
                <c:pt idx="6">
                  <c:v>151862</c:v>
                </c:pt>
                <c:pt idx="7">
                  <c:v>221075</c:v>
                </c:pt>
                <c:pt idx="8">
                  <c:v>221075</c:v>
                </c:pt>
                <c:pt idx="9">
                  <c:v>211090</c:v>
                </c:pt>
                <c:pt idx="10">
                  <c:v>211090</c:v>
                </c:pt>
                <c:pt idx="11">
                  <c:v>211090</c:v>
                </c:pt>
                <c:pt idx="12">
                  <c:v>231000</c:v>
                </c:pt>
                <c:pt idx="13">
                  <c:v>231000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3-4687-9600-53ECEEC36D5B}"/>
            </c:ext>
          </c:extLst>
        </c:ser>
        <c:ser>
          <c:idx val="5"/>
          <c:order val="7"/>
          <c:tx>
            <c:strRef>
              <c:f>'グラフ用データ（補助路線）'!$A$9</c:f>
              <c:strCache>
                <c:ptCount val="1"/>
                <c:pt idx="0">
                  <c:v>補助額（合計）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dLbl>
              <c:idx val="13"/>
              <c:layout>
                <c:manualLayout>
                  <c:x val="2.5365315467629564E-3"/>
                  <c:y val="1.3073487115188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93-4687-9600-53ECEEC36D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Century Gothic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50800">
                <a:solidFill>
                  <a:srgbClr val="FF0000">
                    <a:alpha val="52000"/>
                  </a:srgbClr>
                </a:solidFill>
              </a:ln>
            </c:spPr>
            <c:trendlineType val="linear"/>
            <c:intercept val="70000"/>
            <c:dispRSqr val="0"/>
            <c:dispEq val="1"/>
            <c:trendlineLbl>
              <c:layout>
                <c:manualLayout>
                  <c:x val="-0.10649745552458195"/>
                  <c:y val="3.1776797034259882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400" b="1">
                      <a:solidFill>
                        <a:srgbClr val="FF7C80"/>
                      </a:solidFill>
                      <a:latin typeface="Century Gothic" panose="020B0502020202020204" pitchFamily="34" charset="0"/>
                    </a:defRPr>
                  </a:pPr>
                  <a:endParaRPr lang="ja-JP"/>
                </a:p>
              </c:txPr>
            </c:trendlineLbl>
          </c:trendline>
          <c:cat>
            <c:strRef>
              <c:f>'グラフ用データ（補助路線）'!$E$2:$P$2</c:f>
              <c:strCache>
                <c:ptCount val="12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</c:strCache>
            </c:strRef>
          </c:cat>
          <c:val>
            <c:numRef>
              <c:f>'グラフ用データ（補助路線）'!$E$9:$R$9</c:f>
              <c:numCache>
                <c:formatCode>#,##0_);[Red]\(#,##0\)</c:formatCode>
                <c:ptCount val="14"/>
                <c:pt idx="0">
                  <c:v>80405.956999999995</c:v>
                </c:pt>
                <c:pt idx="1">
                  <c:v>87190.297000000006</c:v>
                </c:pt>
                <c:pt idx="2">
                  <c:v>97016.205000000002</c:v>
                </c:pt>
                <c:pt idx="3">
                  <c:v>144321.52300000002</c:v>
                </c:pt>
                <c:pt idx="4">
                  <c:v>125450.966</c:v>
                </c:pt>
                <c:pt idx="5">
                  <c:v>151299.17800000001</c:v>
                </c:pt>
                <c:pt idx="6">
                  <c:v>214893.36000000002</c:v>
                </c:pt>
                <c:pt idx="7">
                  <c:v>207040.182</c:v>
                </c:pt>
                <c:pt idx="8">
                  <c:v>237083.91</c:v>
                </c:pt>
                <c:pt idx="9">
                  <c:v>223519.30000000002</c:v>
                </c:pt>
                <c:pt idx="10">
                  <c:v>232505.74100000001</c:v>
                </c:pt>
                <c:pt idx="11">
                  <c:v>262493.01900000003</c:v>
                </c:pt>
                <c:pt idx="12">
                  <c:v>270656.65299999999</c:v>
                </c:pt>
                <c:pt idx="13">
                  <c:v>297733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93-4687-9600-53ECEEC3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00544"/>
        <c:axId val="71502080"/>
      </c:barChart>
      <c:lineChart>
        <c:grouping val="standard"/>
        <c:varyColors val="0"/>
        <c:ser>
          <c:idx val="0"/>
          <c:order val="0"/>
          <c:tx>
            <c:strRef>
              <c:f>'グラフ用データ（補助路線）'!$A$3</c:f>
              <c:strCache>
                <c:ptCount val="1"/>
                <c:pt idx="0">
                  <c:v>市街地バス路線（14路線@しずてつ）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circle"/>
            <c:size val="7"/>
            <c:spPr>
              <a:solidFill>
                <a:srgbClr val="FF0066"/>
              </a:solidFill>
              <a:ln>
                <a:solidFill>
                  <a:srgbClr val="FF006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Century Gothic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'グラフ用データ（補助路線）'!$E$2:$R$2</c:f>
              <c:strCache>
                <c:ptCount val="14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</c:strCache>
            </c:strRef>
          </c:cat>
          <c:val>
            <c:numRef>
              <c:f>'グラフ用データ（補助路線）'!$E$3:$R$3</c:f>
              <c:numCache>
                <c:formatCode>#,##0_);[Red]\(#,##0\)</c:formatCode>
                <c:ptCount val="14"/>
                <c:pt idx="0">
                  <c:v>44817.957000000002</c:v>
                </c:pt>
                <c:pt idx="1">
                  <c:v>49442.296999999999</c:v>
                </c:pt>
                <c:pt idx="2">
                  <c:v>56240.205000000002</c:v>
                </c:pt>
                <c:pt idx="3">
                  <c:v>55273.523000000001</c:v>
                </c:pt>
                <c:pt idx="4">
                  <c:v>50729.925000000003</c:v>
                </c:pt>
                <c:pt idx="5">
                  <c:v>53111.178</c:v>
                </c:pt>
                <c:pt idx="6">
                  <c:v>97366.36</c:v>
                </c:pt>
                <c:pt idx="7">
                  <c:v>95125.642000000007</c:v>
                </c:pt>
                <c:pt idx="8">
                  <c:v>97190</c:v>
                </c:pt>
                <c:pt idx="9">
                  <c:v>97591</c:v>
                </c:pt>
                <c:pt idx="10">
                  <c:v>108364</c:v>
                </c:pt>
                <c:pt idx="11">
                  <c:v>120872</c:v>
                </c:pt>
                <c:pt idx="12">
                  <c:v>119143</c:v>
                </c:pt>
                <c:pt idx="13">
                  <c:v>129966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93-4687-9600-53ECEEC36D5B}"/>
            </c:ext>
          </c:extLst>
        </c:ser>
        <c:ser>
          <c:idx val="1"/>
          <c:order val="1"/>
          <c:tx>
            <c:strRef>
              <c:f>'グラフ用データ（補助路線）'!$A$4</c:f>
              <c:strCache>
                <c:ptCount val="1"/>
                <c:pt idx="0">
                  <c:v>市街地バス路線（蒲原中学校線@山交）</c:v>
                </c:pt>
              </c:strCache>
            </c:strRef>
          </c:tx>
          <c:spPr>
            <a:ln>
              <a:solidFill>
                <a:srgbClr val="FF9999"/>
              </a:solidFill>
            </a:ln>
          </c:spPr>
          <c:marker>
            <c:symbol val="circle"/>
            <c:size val="7"/>
            <c:spPr>
              <a:solidFill>
                <a:srgbClr val="FF9999"/>
              </a:solidFill>
              <a:ln>
                <a:solidFill>
                  <a:srgbClr val="FF9999"/>
                </a:solidFill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DE93-4687-9600-53ECEEC36D5B}"/>
              </c:ext>
            </c:extLst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DE93-4687-9600-53ECEEC36D5B}"/>
              </c:ext>
            </c:extLst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DE93-4687-9600-53ECEEC36D5B}"/>
              </c:ext>
            </c:extLst>
          </c:dPt>
          <c:dPt>
            <c:idx val="3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DE93-4687-9600-53ECEEC36D5B}"/>
              </c:ext>
            </c:extLst>
          </c:dPt>
          <c:cat>
            <c:strRef>
              <c:f>'グラフ用データ（補助路線）'!$E$2:$R$2</c:f>
              <c:strCache>
                <c:ptCount val="14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</c:strCache>
            </c:strRef>
          </c:cat>
          <c:val>
            <c:numRef>
              <c:f>'グラフ用データ（補助路線）'!$E$4:$R$4</c:f>
              <c:numCache>
                <c:formatCode>#,##0_);[Red]\(#,##0\)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692</c:v>
                </c:pt>
                <c:pt idx="3">
                  <c:v>754</c:v>
                </c:pt>
                <c:pt idx="4">
                  <c:v>831</c:v>
                </c:pt>
                <c:pt idx="5">
                  <c:v>830</c:v>
                </c:pt>
                <c:pt idx="6">
                  <c:v>875</c:v>
                </c:pt>
                <c:pt idx="7">
                  <c:v>902</c:v>
                </c:pt>
                <c:pt idx="8">
                  <c:v>726</c:v>
                </c:pt>
                <c:pt idx="9">
                  <c:v>793</c:v>
                </c:pt>
                <c:pt idx="10">
                  <c:v>775</c:v>
                </c:pt>
                <c:pt idx="11">
                  <c:v>787</c:v>
                </c:pt>
                <c:pt idx="12">
                  <c:v>911</c:v>
                </c:pt>
                <c:pt idx="13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E93-4687-9600-53ECEEC36D5B}"/>
            </c:ext>
          </c:extLst>
        </c:ser>
        <c:ser>
          <c:idx val="2"/>
          <c:order val="2"/>
          <c:tx>
            <c:strRef>
              <c:f>'グラフ用データ（補助路線）'!$A$5</c:f>
              <c:strCache>
                <c:ptCount val="1"/>
                <c:pt idx="0">
                  <c:v>市街地バス路線（興津線・蒲原病院線@富士急）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Pt>
            <c:idx val="0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DE93-4687-9600-53ECEEC36D5B}"/>
              </c:ext>
            </c:extLst>
          </c:dPt>
          <c:dPt>
            <c:idx val="1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DE93-4687-9600-53ECEEC36D5B}"/>
              </c:ext>
            </c:extLst>
          </c:dPt>
          <c:dPt>
            <c:idx val="2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DE93-4687-9600-53ECEEC36D5B}"/>
              </c:ext>
            </c:extLst>
          </c:dPt>
          <c:dPt>
            <c:idx val="3"/>
            <c:marker>
              <c:spPr>
                <a:noFill/>
                <a:ln>
                  <a:noFill/>
                </a:ln>
              </c:spPr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DE93-4687-9600-53ECEEC36D5B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DE93-4687-9600-53ECEEC36D5B}"/>
              </c:ext>
            </c:extLst>
          </c:dPt>
          <c:cat>
            <c:strRef>
              <c:f>'グラフ用データ（補助路線）'!$E$2:$R$2</c:f>
              <c:strCache>
                <c:ptCount val="14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</c:strCache>
            </c:strRef>
          </c:cat>
          <c:val>
            <c:numRef>
              <c:f>'グラフ用データ（補助路線）'!$E$5:$R$5</c:f>
              <c:numCache>
                <c:formatCode>#,##0_);[Red]\(#,##0\)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2277</c:v>
                </c:pt>
                <c:pt idx="4">
                  <c:v>2465</c:v>
                </c:pt>
                <c:pt idx="5">
                  <c:v>4940</c:v>
                </c:pt>
                <c:pt idx="6">
                  <c:v>4457</c:v>
                </c:pt>
                <c:pt idx="7">
                  <c:v>3460</c:v>
                </c:pt>
                <c:pt idx="8">
                  <c:v>4278</c:v>
                </c:pt>
                <c:pt idx="9">
                  <c:v>4223</c:v>
                </c:pt>
                <c:pt idx="10">
                  <c:v>5566</c:v>
                </c:pt>
                <c:pt idx="11">
                  <c:v>5498</c:v>
                </c:pt>
                <c:pt idx="12">
                  <c:v>3718</c:v>
                </c:pt>
                <c:pt idx="13">
                  <c:v>5146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E93-4687-9600-53ECEEC36D5B}"/>
            </c:ext>
          </c:extLst>
        </c:ser>
        <c:ser>
          <c:idx val="3"/>
          <c:order val="3"/>
          <c:tx>
            <c:strRef>
              <c:f>'グラフ用データ（補助路線）'!$A$6</c:f>
              <c:strCache>
                <c:ptCount val="1"/>
                <c:pt idx="0">
                  <c:v>山間地バス路線（安倍線・藁科線@しずてつ）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 w="12700"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Century Gothic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'グラフ用データ（補助路線）'!$E$2:$R$2</c:f>
              <c:strCache>
                <c:ptCount val="14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</c:strCache>
            </c:strRef>
          </c:cat>
          <c:val>
            <c:numRef>
              <c:f>'グラフ用データ（補助路線）'!$E$6:$R$6</c:f>
              <c:numCache>
                <c:formatCode>#,##0_);[Red]\(#,##0\)</c:formatCode>
                <c:ptCount val="14"/>
                <c:pt idx="0">
                  <c:v>25071</c:v>
                </c:pt>
                <c:pt idx="1">
                  <c:v>27812</c:v>
                </c:pt>
                <c:pt idx="2">
                  <c:v>28927</c:v>
                </c:pt>
                <c:pt idx="3">
                  <c:v>74343</c:v>
                </c:pt>
                <c:pt idx="4">
                  <c:v>58856.695</c:v>
                </c:pt>
                <c:pt idx="5">
                  <c:v>89006</c:v>
                </c:pt>
                <c:pt idx="6">
                  <c:v>111052</c:v>
                </c:pt>
                <c:pt idx="7">
                  <c:v>106277</c:v>
                </c:pt>
                <c:pt idx="8">
                  <c:v>133958</c:v>
                </c:pt>
                <c:pt idx="9">
                  <c:v>119843</c:v>
                </c:pt>
                <c:pt idx="10">
                  <c:v>116858</c:v>
                </c:pt>
                <c:pt idx="11">
                  <c:v>134338</c:v>
                </c:pt>
                <c:pt idx="12">
                  <c:v>145888</c:v>
                </c:pt>
                <c:pt idx="13">
                  <c:v>160682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E93-4687-9600-53ECEEC36D5B}"/>
            </c:ext>
          </c:extLst>
        </c:ser>
        <c:ser>
          <c:idx val="4"/>
          <c:order val="4"/>
          <c:tx>
            <c:strRef>
              <c:f>'グラフ用データ（補助路線）'!$A$7</c:f>
              <c:strCache>
                <c:ptCount val="1"/>
                <c:pt idx="0">
                  <c:v>山間地バス路線（両河内線・井川線・朝比奈線@しずてつ）</c:v>
                </c:pt>
              </c:strCache>
            </c:strRef>
          </c:tx>
          <c:spPr>
            <a:ln w="25400">
              <a:solidFill>
                <a:srgbClr val="CCFF99"/>
              </a:solidFill>
            </a:ln>
          </c:spPr>
          <c:marker>
            <c:symbol val="circle"/>
            <c:size val="7"/>
            <c:spPr>
              <a:solidFill>
                <a:srgbClr val="CCFF99"/>
              </a:solidFill>
              <a:ln w="0">
                <a:solidFill>
                  <a:srgbClr val="92D050"/>
                </a:solidFill>
              </a:ln>
            </c:spPr>
          </c:marker>
          <c:dPt>
            <c:idx val="6"/>
            <c:marker>
              <c:spPr>
                <a:noFill/>
                <a:ln w="0"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B-DE93-4687-9600-53ECEEC36D5B}"/>
              </c:ext>
            </c:extLst>
          </c:dPt>
          <c:dPt>
            <c:idx val="7"/>
            <c:marker>
              <c:spPr>
                <a:noFill/>
                <a:ln w="0"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D-DE93-4687-9600-53ECEEC36D5B}"/>
              </c:ext>
            </c:extLst>
          </c:dPt>
          <c:dPt>
            <c:idx val="8"/>
            <c:marker>
              <c:spPr>
                <a:noFill/>
                <a:ln w="0"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F-DE93-4687-9600-53ECEEC36D5B}"/>
              </c:ext>
            </c:extLst>
          </c:dPt>
          <c:dPt>
            <c:idx val="9"/>
            <c:marker>
              <c:spPr>
                <a:noFill/>
                <a:ln w="0"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1-DE93-4687-9600-53ECEEC36D5B}"/>
              </c:ext>
            </c:extLst>
          </c:dPt>
          <c:dPt>
            <c:idx val="10"/>
            <c:marker>
              <c:spPr>
                <a:noFill/>
                <a:ln w="0"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3-DE93-4687-9600-53ECEEC36D5B}"/>
              </c:ext>
            </c:extLst>
          </c:dPt>
          <c:dPt>
            <c:idx val="11"/>
            <c:marker>
              <c:spPr>
                <a:noFill/>
                <a:ln w="0"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5-DE93-4687-9600-53ECEEC36D5B}"/>
              </c:ext>
            </c:extLst>
          </c:dPt>
          <c:dPt>
            <c:idx val="12"/>
            <c:marker>
              <c:spPr>
                <a:noFill/>
                <a:ln w="0">
                  <a:noFill/>
                </a:ln>
              </c:spPr>
            </c:marker>
            <c:bubble3D val="0"/>
            <c:spPr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7-DE93-4687-9600-53ECEEC36D5B}"/>
              </c:ext>
            </c:extLst>
          </c:dPt>
          <c:cat>
            <c:strRef>
              <c:f>'グラフ用データ（補助路線）'!$E$2:$R$2</c:f>
              <c:strCache>
                <c:ptCount val="14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</c:strCache>
            </c:strRef>
          </c:cat>
          <c:val>
            <c:numRef>
              <c:f>'グラフ用データ（補助路線）'!$E$7:$R$7</c:f>
              <c:numCache>
                <c:formatCode>#,##0_);[Red]\(#,##0\)</c:formatCode>
                <c:ptCount val="14"/>
                <c:pt idx="0">
                  <c:v>10517</c:v>
                </c:pt>
                <c:pt idx="1">
                  <c:v>9936</c:v>
                </c:pt>
                <c:pt idx="2">
                  <c:v>11157</c:v>
                </c:pt>
                <c:pt idx="3">
                  <c:v>11674</c:v>
                </c:pt>
                <c:pt idx="4">
                  <c:v>11487</c:v>
                </c:pt>
                <c:pt idx="5">
                  <c:v>2309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DE93-4687-9600-53ECEEC36D5B}"/>
            </c:ext>
          </c:extLst>
        </c:ser>
        <c:ser>
          <c:idx val="6"/>
          <c:order val="5"/>
          <c:tx>
            <c:strRef>
              <c:f>'グラフ用データ（補助路線）'!$A$8</c:f>
              <c:strCache>
                <c:ptCount val="1"/>
                <c:pt idx="0">
                  <c:v>その他路線（朝比奈線・きよさわ号）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circ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9-DE93-4687-9600-53ECEEC36D5B}"/>
              </c:ext>
            </c:extLst>
          </c:dPt>
          <c:dPt>
            <c:idx val="1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B-DE93-4687-9600-53ECEEC36D5B}"/>
              </c:ext>
            </c:extLst>
          </c:dPt>
          <c:dPt>
            <c:idx val="2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D-DE93-4687-9600-53ECEEC36D5B}"/>
              </c:ext>
            </c:extLst>
          </c:dPt>
          <c:dPt>
            <c:idx val="3"/>
            <c:marker>
              <c:symbol val="none"/>
            </c:marker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F-DE93-4687-9600-53ECEEC36D5B}"/>
              </c:ext>
            </c:extLst>
          </c:dPt>
          <c:dPt>
            <c:idx val="4"/>
            <c:bubble3D val="0"/>
            <c:spPr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31-DE93-4687-9600-53ECEEC36D5B}"/>
              </c:ext>
            </c:extLst>
          </c:dPt>
          <c:cat>
            <c:strRef>
              <c:f>'グラフ用データ（補助路線）'!$E$2:$R$2</c:f>
              <c:strCache>
                <c:ptCount val="14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  <c:pt idx="12">
                  <c:v>H28</c:v>
                </c:pt>
                <c:pt idx="13">
                  <c:v>H29</c:v>
                </c:pt>
              </c:strCache>
            </c:strRef>
          </c:cat>
          <c:val>
            <c:numRef>
              <c:f>'グラフ用データ（補助路線）'!$E$8:$R$8</c:f>
              <c:numCache>
                <c:formatCode>#,##0_);[Red]\(#,##0\)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1081.346</c:v>
                </c:pt>
                <c:pt idx="5">
                  <c:v>1103</c:v>
                </c:pt>
                <c:pt idx="6">
                  <c:v>1143</c:v>
                </c:pt>
                <c:pt idx="7">
                  <c:v>1275.54</c:v>
                </c:pt>
                <c:pt idx="8">
                  <c:v>931.91</c:v>
                </c:pt>
                <c:pt idx="9">
                  <c:v>1069.3</c:v>
                </c:pt>
                <c:pt idx="10">
                  <c:v>942.74099999999999</c:v>
                </c:pt>
                <c:pt idx="11">
                  <c:v>998.01900000000001</c:v>
                </c:pt>
                <c:pt idx="12">
                  <c:v>996.65300000000002</c:v>
                </c:pt>
                <c:pt idx="13">
                  <c:v>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2-DE93-4687-9600-53ECEEC3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00544"/>
        <c:axId val="71502080"/>
      </c:lineChart>
      <c:catAx>
        <c:axId val="7150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ja-JP"/>
          </a:p>
        </c:txPr>
        <c:crossAx val="71502080"/>
        <c:crosses val="autoZero"/>
        <c:auto val="1"/>
        <c:lblAlgn val="ctr"/>
        <c:lblOffset val="100"/>
        <c:noMultiLvlLbl val="0"/>
      </c:catAx>
      <c:valAx>
        <c:axId val="71502080"/>
        <c:scaling>
          <c:orientation val="minMax"/>
          <c:max val="3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>
                    <a:latin typeface="@メイリオ" panose="020B0604030504040204" pitchFamily="50" charset="-128"/>
                    <a:ea typeface="@メイリオ" panose="020B0604030504040204" pitchFamily="50" charset="-128"/>
                  </a:defRPr>
                </a:pPr>
                <a:r>
                  <a:rPr lang="ja-JP" altLang="en-US">
                    <a:latin typeface="@メイリオ" panose="020B0604030504040204" pitchFamily="50" charset="-128"/>
                    <a:ea typeface="@メイリオ" panose="020B0604030504040204" pitchFamily="50" charset="-128"/>
                  </a:rPr>
                  <a:t>補助額（千円）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ja-JP"/>
          </a:p>
        </c:txPr>
        <c:crossAx val="71500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8830846144231974E-2"/>
          <c:y val="7.046785059997257E-2"/>
          <c:w val="0.34768893888263963"/>
          <c:h val="0.26195750690814346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900">
              <a:latin typeface="Century Gothic" pitchFamily="34" charset="0"/>
              <a:ea typeface="メイリオ" pitchFamily="50" charset="-128"/>
              <a:cs typeface="メイリオ" pitchFamily="50" charset="-128"/>
            </a:defRPr>
          </a:pPr>
          <a:endParaRPr lang="ja-JP"/>
        </a:p>
      </c:txPr>
    </c:legend>
    <c:plotVisOnly val="1"/>
    <c:dispBlanksAs val="zero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メイリオ" pitchFamily="50" charset="-128"/>
                <a:ea typeface="メイリオ" pitchFamily="50" charset="-128"/>
                <a:cs typeface="メイリオ" pitchFamily="50" charset="-128"/>
              </a:defRPr>
            </a:pPr>
            <a:r>
              <a:rPr lang="ja-JP" altLang="en-US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不採算バス路線</a:t>
            </a:r>
            <a:r>
              <a:rPr lang="ja-JP" altLang="en-US" baseline="0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 委託</a:t>
            </a:r>
            <a:r>
              <a:rPr lang="ja-JP" altLang="en-US">
                <a:latin typeface="メイリオ" pitchFamily="50" charset="-128"/>
                <a:ea typeface="メイリオ" pitchFamily="50" charset="-128"/>
                <a:cs typeface="メイリオ" pitchFamily="50" charset="-128"/>
              </a:rPr>
              <a:t>実績の推移</a:t>
            </a:r>
          </a:p>
        </c:rich>
      </c:tx>
      <c:layout>
        <c:manualLayout>
          <c:xMode val="edge"/>
          <c:yMode val="edge"/>
          <c:x val="0.33255627061840864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40048727236916E-2"/>
          <c:y val="8.0481410411933796E-2"/>
          <c:w val="0.88536993846417833"/>
          <c:h val="0.85411441216906714"/>
        </c:manualLayout>
      </c:layout>
      <c:barChart>
        <c:barDir val="col"/>
        <c:grouping val="clustered"/>
        <c:varyColors val="0"/>
        <c:ser>
          <c:idx val="7"/>
          <c:order val="3"/>
          <c:tx>
            <c:strRef>
              <c:f>'グラフ用データ（委託路線）'!$A$7</c:f>
              <c:strCache>
                <c:ptCount val="1"/>
                <c:pt idx="0">
                  <c:v>当初予算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1.1224490246845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F5-4050-92FE-2B5666EA00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Century Gothic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'グラフ用データ（委託路線）'!$C$7:$K$7</c:f>
              <c:numCache>
                <c:formatCode>#,##0_);[Red]\(#,##0\)</c:formatCode>
                <c:ptCount val="9"/>
                <c:pt idx="0">
                  <c:v>96305</c:v>
                </c:pt>
                <c:pt idx="1">
                  <c:v>83887</c:v>
                </c:pt>
                <c:pt idx="2">
                  <c:v>74575.735804416399</c:v>
                </c:pt>
                <c:pt idx="3">
                  <c:v>73645</c:v>
                </c:pt>
                <c:pt idx="4">
                  <c:v>74600</c:v>
                </c:pt>
                <c:pt idx="5">
                  <c:v>75510</c:v>
                </c:pt>
                <c:pt idx="6">
                  <c:v>83058</c:v>
                </c:pt>
                <c:pt idx="7">
                  <c:v>85196</c:v>
                </c:pt>
                <c:pt idx="8">
                  <c:v>92500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F5-4050-92FE-2B5666EA002E}"/>
            </c:ext>
          </c:extLst>
        </c:ser>
        <c:ser>
          <c:idx val="5"/>
          <c:order val="4"/>
          <c:tx>
            <c:strRef>
              <c:f>'グラフ用データ（委託路線）'!$A$6</c:f>
              <c:strCache>
                <c:ptCount val="1"/>
                <c:pt idx="0">
                  <c:v>委託額（合計）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7.619047619047619E-3"/>
                  <c:y val="3.42355210971966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F5-4050-92FE-2B5666EA002E}"/>
                </c:ext>
              </c:extLst>
            </c:dLbl>
            <c:dLbl>
              <c:idx val="13"/>
              <c:layout>
                <c:manualLayout>
                  <c:x val="2.5365315467629564E-3"/>
                  <c:y val="1.3073487115188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F5-4050-92FE-2B5666EA00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Century Gothic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委託額（合計）の近似線</c:name>
            <c:spPr>
              <a:ln w="38100">
                <a:solidFill>
                  <a:srgbClr val="FF0000">
                    <a:alpha val="64000"/>
                  </a:srgbClr>
                </a:solidFill>
                <a:tailEnd type="arrow" w="sm" len="sm"/>
              </a:ln>
            </c:spPr>
            <c:trendlineType val="linear"/>
            <c:intercept val="61000"/>
            <c:dispRSqr val="0"/>
            <c:dispEq val="1"/>
            <c:trendlineLbl>
              <c:layout>
                <c:manualLayout>
                  <c:x val="-0.20594645669291339"/>
                  <c:y val="4.7630516773638588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 b="1">
                      <a:solidFill>
                        <a:srgbClr val="FF0000"/>
                      </a:solidFill>
                      <a:latin typeface="Century Gothic" pitchFamily="34" charset="0"/>
                    </a:defRPr>
                  </a:pPr>
                  <a:endParaRPr lang="ja-JP"/>
                </a:p>
              </c:txPr>
            </c:trendlineLbl>
          </c:trendline>
          <c:cat>
            <c:strRef>
              <c:f>'グラフ用データ（補助路線）'!$E$2:$P$2</c:f>
              <c:strCache>
                <c:ptCount val="12"/>
                <c:pt idx="0">
                  <c:v>H16</c:v>
                </c:pt>
                <c:pt idx="1">
                  <c:v>H17</c:v>
                </c:pt>
                <c:pt idx="2">
                  <c:v>H18</c:v>
                </c:pt>
                <c:pt idx="3">
                  <c:v>H19</c:v>
                </c:pt>
                <c:pt idx="4">
                  <c:v>H20</c:v>
                </c:pt>
                <c:pt idx="5">
                  <c:v>H21</c:v>
                </c:pt>
                <c:pt idx="6">
                  <c:v>H22</c:v>
                </c:pt>
                <c:pt idx="7">
                  <c:v>H23</c:v>
                </c:pt>
                <c:pt idx="8">
                  <c:v>H24</c:v>
                </c:pt>
                <c:pt idx="9">
                  <c:v>H25</c:v>
                </c:pt>
                <c:pt idx="10">
                  <c:v>H26</c:v>
                </c:pt>
                <c:pt idx="11">
                  <c:v>H27</c:v>
                </c:pt>
              </c:strCache>
            </c:strRef>
          </c:cat>
          <c:val>
            <c:numRef>
              <c:f>'グラフ用データ（委託路線）'!$C$6:$K$6</c:f>
              <c:numCache>
                <c:formatCode>#,##0_);[Red]\(#,##0\)</c:formatCode>
                <c:ptCount val="9"/>
                <c:pt idx="0">
                  <c:v>67414.748999999996</c:v>
                </c:pt>
                <c:pt idx="1">
                  <c:v>72100.214000000007</c:v>
                </c:pt>
                <c:pt idx="2">
                  <c:v>74505.379000000001</c:v>
                </c:pt>
                <c:pt idx="3">
                  <c:v>77064.824000000008</c:v>
                </c:pt>
                <c:pt idx="4">
                  <c:v>77730.491999999998</c:v>
                </c:pt>
                <c:pt idx="5">
                  <c:v>80177.53</c:v>
                </c:pt>
                <c:pt idx="6">
                  <c:v>88806.911999999997</c:v>
                </c:pt>
                <c:pt idx="7">
                  <c:v>90750.146999999997</c:v>
                </c:pt>
                <c:pt idx="8">
                  <c:v>95497.713000000003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F5-4050-92FE-2B5666EA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230400"/>
        <c:axId val="96244480"/>
      </c:barChart>
      <c:lineChart>
        <c:grouping val="standard"/>
        <c:varyColors val="0"/>
        <c:ser>
          <c:idx val="0"/>
          <c:order val="0"/>
          <c:tx>
            <c:strRef>
              <c:f>'グラフ用データ（委託路線）'!$A$3</c:f>
              <c:strCache>
                <c:ptCount val="1"/>
                <c:pt idx="0">
                  <c:v>両河内線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Century Gothic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'グラフ用データ（委託路線）'!$C$2:$K$2</c:f>
              <c:strCache>
                <c:ptCount val="9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</c:strCache>
            </c:strRef>
          </c:cat>
          <c:val>
            <c:numRef>
              <c:f>'グラフ用データ（委託路線）'!$C$3:$K$3</c:f>
              <c:numCache>
                <c:formatCode>#,##0_);[Red]\(#,##0\)</c:formatCode>
                <c:ptCount val="9"/>
                <c:pt idx="0">
                  <c:v>40077.58</c:v>
                </c:pt>
                <c:pt idx="1">
                  <c:v>43752.908000000003</c:v>
                </c:pt>
                <c:pt idx="2">
                  <c:v>44099.754000000001</c:v>
                </c:pt>
                <c:pt idx="3">
                  <c:v>46379.397000000004</c:v>
                </c:pt>
                <c:pt idx="4">
                  <c:v>46832.849000000002</c:v>
                </c:pt>
                <c:pt idx="5">
                  <c:v>48290.211000000003</c:v>
                </c:pt>
                <c:pt idx="6">
                  <c:v>49484.046999999999</c:v>
                </c:pt>
                <c:pt idx="7">
                  <c:v>50951.001000000004</c:v>
                </c:pt>
                <c:pt idx="8">
                  <c:v>54345.213000000003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F5-4050-92FE-2B5666EA002E}"/>
            </c:ext>
          </c:extLst>
        </c:ser>
        <c:ser>
          <c:idx val="1"/>
          <c:order val="1"/>
          <c:tx>
            <c:strRef>
              <c:f>'グラフ用データ（委託路線）'!$A$4</c:f>
              <c:strCache>
                <c:ptCount val="1"/>
                <c:pt idx="0">
                  <c:v>井川バス</c:v>
                </c:pt>
              </c:strCache>
            </c:strRef>
          </c:tx>
          <c:spPr>
            <a:ln>
              <a:solidFill>
                <a:srgbClr val="FF7C80"/>
              </a:solidFill>
            </a:ln>
          </c:spPr>
          <c:marker>
            <c:symbol val="circle"/>
            <c:size val="7"/>
            <c:spPr>
              <a:solidFill>
                <a:srgbClr val="FF7C80"/>
              </a:solidFill>
              <a:ln>
                <a:solidFill>
                  <a:srgbClr val="FF7C8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6-05F5-4050-92FE-2B5666EA00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7-05F5-4050-92FE-2B5666EA00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05F5-4050-92FE-2B5666EA00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9-05F5-4050-92FE-2B5666EA00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Century Gothic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'グラフ用データ（委託路線）'!$C$2:$K$2</c:f>
              <c:strCache>
                <c:ptCount val="9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</c:strCache>
            </c:strRef>
          </c:cat>
          <c:val>
            <c:numRef>
              <c:f>'グラフ用データ（委託路線）'!$C$4:$K$4</c:f>
              <c:numCache>
                <c:formatCode>#,##0_);[Red]\(#,##0\)</c:formatCode>
                <c:ptCount val="9"/>
                <c:pt idx="0">
                  <c:v>19408.205000000002</c:v>
                </c:pt>
                <c:pt idx="1">
                  <c:v>20498.642</c:v>
                </c:pt>
                <c:pt idx="2">
                  <c:v>22385.825000000001</c:v>
                </c:pt>
                <c:pt idx="3">
                  <c:v>22318.614000000001</c:v>
                </c:pt>
                <c:pt idx="4">
                  <c:v>22393.214</c:v>
                </c:pt>
                <c:pt idx="5">
                  <c:v>22911.489000000001</c:v>
                </c:pt>
                <c:pt idx="6">
                  <c:v>30299.035</c:v>
                </c:pt>
                <c:pt idx="7">
                  <c:v>30867.046000000002</c:v>
                </c:pt>
                <c:pt idx="8">
                  <c:v>30791.4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5F5-4050-92FE-2B5666EA002E}"/>
            </c:ext>
          </c:extLst>
        </c:ser>
        <c:ser>
          <c:idx val="2"/>
          <c:order val="2"/>
          <c:tx>
            <c:strRef>
              <c:f>'グラフ用データ（委託路線）'!$A$5</c:f>
              <c:strCache>
                <c:ptCount val="1"/>
                <c:pt idx="0">
                  <c:v>ゆいばす</c:v>
                </c:pt>
              </c:strCache>
            </c:strRef>
          </c:tx>
          <c:spPr>
            <a:ln>
              <a:solidFill>
                <a:srgbClr val="FF9933"/>
              </a:solidFill>
            </a:ln>
          </c:spPr>
          <c:marker>
            <c:symbol val="circle"/>
            <c:size val="7"/>
            <c:spPr>
              <a:solidFill>
                <a:srgbClr val="FF9933"/>
              </a:solidFill>
              <a:ln>
                <a:solidFill>
                  <a:srgbClr val="FF9933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B-05F5-4050-92FE-2B5666EA00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05F5-4050-92FE-2B5666EA00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D-05F5-4050-92FE-2B5666EA00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E-05F5-4050-92FE-2B5666EA002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F-05F5-4050-92FE-2B5666EA00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Century Gothic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'グラフ用データ（委託路線）'!$C$2:$K$2</c:f>
              <c:strCache>
                <c:ptCount val="9"/>
                <c:pt idx="0">
                  <c:v>H21</c:v>
                </c:pt>
                <c:pt idx="1">
                  <c:v>H22</c:v>
                </c:pt>
                <c:pt idx="2">
                  <c:v>H23</c:v>
                </c:pt>
                <c:pt idx="3">
                  <c:v>H24</c:v>
                </c:pt>
                <c:pt idx="4">
                  <c:v>H25</c:v>
                </c:pt>
                <c:pt idx="5">
                  <c:v>H26</c:v>
                </c:pt>
                <c:pt idx="6">
                  <c:v>H27</c:v>
                </c:pt>
                <c:pt idx="7">
                  <c:v>H28</c:v>
                </c:pt>
                <c:pt idx="8">
                  <c:v>H29</c:v>
                </c:pt>
              </c:strCache>
            </c:strRef>
          </c:cat>
          <c:val>
            <c:numRef>
              <c:f>'グラフ用データ（委託路線）'!$C$5:$K$5</c:f>
              <c:numCache>
                <c:formatCode>#,##0_);[Red]\(#,##0\)</c:formatCode>
                <c:ptCount val="9"/>
                <c:pt idx="0">
                  <c:v>6370.0640000000003</c:v>
                </c:pt>
                <c:pt idx="1">
                  <c:v>6384.9139999999998</c:v>
                </c:pt>
                <c:pt idx="2">
                  <c:v>7075.25</c:v>
                </c:pt>
                <c:pt idx="3">
                  <c:v>7129.0630000000001</c:v>
                </c:pt>
                <c:pt idx="4">
                  <c:v>7487.8289999999997</c:v>
                </c:pt>
                <c:pt idx="5">
                  <c:v>7876.18</c:v>
                </c:pt>
                <c:pt idx="6">
                  <c:v>7914.08</c:v>
                </c:pt>
                <c:pt idx="7">
                  <c:v>8932.1</c:v>
                </c:pt>
                <c:pt idx="8">
                  <c:v>9152.5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05F5-4050-92FE-2B5666EA0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30400"/>
        <c:axId val="96244480"/>
      </c:lineChart>
      <c:catAx>
        <c:axId val="96230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anose="020B0502020202020204" pitchFamily="34" charset="0"/>
              </a:defRPr>
            </a:pPr>
            <a:endParaRPr lang="ja-JP"/>
          </a:p>
        </c:txPr>
        <c:crossAx val="96244480"/>
        <c:crosses val="autoZero"/>
        <c:auto val="1"/>
        <c:lblAlgn val="ctr"/>
        <c:lblOffset val="100"/>
        <c:noMultiLvlLbl val="0"/>
      </c:catAx>
      <c:valAx>
        <c:axId val="96244480"/>
        <c:scaling>
          <c:orientation val="minMax"/>
          <c:max val="100000"/>
        </c:scaling>
        <c:delete val="0"/>
        <c:axPos val="l"/>
        <c:majorGridlines/>
        <c:title>
          <c:tx>
            <c:rich>
              <a:bodyPr rot="5400000" vert="horz"/>
              <a:lstStyle/>
              <a:p>
                <a:pPr>
                  <a:defRPr>
                    <a:latin typeface="@メイリオ" panose="020B0604030504040204" pitchFamily="50" charset="-128"/>
                    <a:ea typeface="@メイリオ" panose="020B0604030504040204" pitchFamily="50" charset="-128"/>
                  </a:defRPr>
                </a:pPr>
                <a:r>
                  <a:rPr lang="ja-JP" altLang="en-US">
                    <a:latin typeface="@メイリオ" panose="020B0604030504040204" pitchFamily="50" charset="-128"/>
                    <a:ea typeface="@メイリオ" panose="020B0604030504040204" pitchFamily="50" charset="-128"/>
                  </a:rPr>
                  <a:t>補助額（千円）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Century Gothic" pitchFamily="34" charset="0"/>
              </a:defRPr>
            </a:pPr>
            <a:endParaRPr lang="ja-JP"/>
          </a:p>
        </c:txPr>
        <c:crossAx val="96230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7406894138232724"/>
          <c:y val="8.7337906291125381E-2"/>
          <c:w val="0.18133973253343336"/>
          <c:h val="0.17781056779667248"/>
        </c:manualLayout>
      </c:layout>
      <c:overlay val="0"/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  <c:txPr>
        <a:bodyPr/>
        <a:lstStyle/>
        <a:p>
          <a:pPr>
            <a:defRPr sz="900">
              <a:latin typeface="Century Gothic" pitchFamily="34" charset="0"/>
              <a:ea typeface="メイリオ" pitchFamily="50" charset="-128"/>
              <a:cs typeface="メイリオ" pitchFamily="50" charset="-128"/>
            </a:defRPr>
          </a:pPr>
          <a:endParaRPr lang="ja-JP"/>
        </a:p>
      </c:txPr>
    </c:legend>
    <c:plotVisOnly val="1"/>
    <c:dispBlanksAs val="zero"/>
    <c:showDLblsOverMax val="0"/>
  </c:chart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rgb="FF92D050"/>
  </sheetPr>
  <sheetViews>
    <sheetView zoomScale="170" workbookViewId="0"/>
  </sheetView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>
    <tabColor rgb="FF99CCFF"/>
  </sheetPr>
  <sheetViews>
    <sheetView workbookViewId="0"/>
  </sheetView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169066</xdr:colOff>
      <xdr:row>44</xdr:row>
      <xdr:rowOff>159898</xdr:rowOff>
    </xdr:from>
    <xdr:to>
      <xdr:col>29</xdr:col>
      <xdr:colOff>1092200</xdr:colOff>
      <xdr:row>77</xdr:row>
      <xdr:rowOff>152399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149679</xdr:colOff>
      <xdr:row>45</xdr:row>
      <xdr:rowOff>130628</xdr:rowOff>
    </xdr:from>
    <xdr:to>
      <xdr:col>7</xdr:col>
      <xdr:colOff>95249</xdr:colOff>
      <xdr:row>50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49867" y="21680941"/>
          <a:ext cx="5755820" cy="10980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/>
            <a:t>補助金額の推移（円）</a:t>
          </a:r>
        </a:p>
      </xdr:txBody>
    </xdr:sp>
    <xdr:clientData/>
  </xdr:twoCellAnchor>
  <xdr:twoCellAnchor>
    <xdr:from>
      <xdr:col>7</xdr:col>
      <xdr:colOff>632733</xdr:colOff>
      <xdr:row>45</xdr:row>
      <xdr:rowOff>244020</xdr:rowOff>
    </xdr:from>
    <xdr:to>
      <xdr:col>9</xdr:col>
      <xdr:colOff>785812</xdr:colOff>
      <xdr:row>52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331983" y="18960645"/>
          <a:ext cx="2693079" cy="16292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800"/>
            <a:t>【</a:t>
          </a:r>
          <a:r>
            <a:rPr kumimoji="1" lang="ja-JP" altLang="en-US" sz="1800"/>
            <a:t>凡例</a:t>
          </a:r>
          <a:r>
            <a:rPr kumimoji="1" lang="en-US" altLang="ja-JP" sz="1800"/>
            <a:t>】</a:t>
          </a:r>
        </a:p>
        <a:p>
          <a:pPr algn="l"/>
          <a:r>
            <a:rPr kumimoji="1" lang="ja-JP" altLang="en-US" sz="1800"/>
            <a:t>　</a:t>
          </a:r>
          <a:r>
            <a:rPr kumimoji="1" lang="ja-JP" altLang="en-US" sz="1800">
              <a:solidFill>
                <a:srgbClr val="FF9999"/>
              </a:solidFill>
            </a:rPr>
            <a:t>■</a:t>
          </a:r>
          <a:r>
            <a:rPr kumimoji="1" lang="ja-JP" altLang="en-US" sz="1800"/>
            <a:t>　市街地路線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1800">
              <a:solidFill>
                <a:srgbClr val="92D050"/>
              </a:solidFill>
            </a:rPr>
            <a:t>■</a:t>
          </a:r>
          <a:r>
            <a:rPr kumimoji="1" lang="ja-JP" altLang="en-US" sz="1800"/>
            <a:t>　山間地路線</a:t>
          </a:r>
          <a:endParaRPr kumimoji="1" lang="en-US" altLang="ja-JP" sz="1800"/>
        </a:p>
        <a:p>
          <a:pPr algn="l"/>
          <a:r>
            <a:rPr kumimoji="1" lang="ja-JP" altLang="en-US" sz="1800"/>
            <a:t>　</a:t>
          </a:r>
          <a:r>
            <a:rPr kumimoji="1" lang="ja-JP" altLang="en-US" sz="1800">
              <a:solidFill>
                <a:srgbClr val="FF9933"/>
              </a:solidFill>
            </a:rPr>
            <a:t>■</a:t>
          </a:r>
          <a:r>
            <a:rPr kumimoji="1" lang="ja-JP" altLang="en-US" sz="1800"/>
            <a:t>　地域間幹線系統</a:t>
          </a:r>
          <a:endParaRPr kumimoji="1" lang="en-US" altLang="ja-JP" sz="1800"/>
        </a:p>
      </xdr:txBody>
    </xdr:sp>
    <xdr:clientData/>
  </xdr:twoCellAnchor>
  <xdr:twoCellAnchor>
    <xdr:from>
      <xdr:col>0</xdr:col>
      <xdr:colOff>437903</xdr:colOff>
      <xdr:row>75</xdr:row>
      <xdr:rowOff>173182</xdr:rowOff>
    </xdr:from>
    <xdr:to>
      <xdr:col>3</xdr:col>
      <xdr:colOff>155863</xdr:colOff>
      <xdr:row>77</xdr:row>
      <xdr:rowOff>240970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37903" y="28384500"/>
          <a:ext cx="1224642" cy="5526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（円）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996544" cy="6796144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0.34778</cdr:x>
      <cdr:y>0.60403</cdr:y>
    </cdr:from>
    <cdr:to>
      <cdr:x>0.53408</cdr:x>
      <cdr:y>0.63723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 rot="19394078">
          <a:off x="3484222" y="4100618"/>
          <a:ext cx="1866459" cy="225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noFill/>
        </a:ln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 b="1">
              <a:solidFill>
                <a:srgbClr val="00B050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山間地バス路線（安倍線･藁科線）</a:t>
          </a:r>
        </a:p>
      </cdr:txBody>
    </cdr:sp>
  </cdr:relSizeAnchor>
  <cdr:relSizeAnchor xmlns:cdr="http://schemas.openxmlformats.org/drawingml/2006/chartDrawing">
    <cdr:from>
      <cdr:x>0.59711</cdr:x>
      <cdr:y>0.65814</cdr:y>
    </cdr:from>
    <cdr:to>
      <cdr:x>0.74406</cdr:x>
      <cdr:y>0.69124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971880" y="4467908"/>
          <a:ext cx="1469683" cy="2247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noFill/>
        </a:ln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 b="1">
              <a:solidFill>
                <a:srgbClr val="FF0066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市街地バス路線（</a:t>
          </a:r>
          <a:r>
            <a:rPr lang="en-US" altLang="ja-JP" sz="900" b="1">
              <a:solidFill>
                <a:srgbClr val="FF0066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14</a:t>
          </a:r>
          <a:r>
            <a:rPr lang="ja-JP" altLang="en-US" sz="900" b="1">
              <a:solidFill>
                <a:srgbClr val="FF0066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路線）</a:t>
          </a:r>
        </a:p>
      </cdr:txBody>
    </cdr:sp>
  </cdr:relSizeAnchor>
  <cdr:relSizeAnchor xmlns:cdr="http://schemas.openxmlformats.org/drawingml/2006/chartDrawing">
    <cdr:from>
      <cdr:x>0.44479</cdr:x>
      <cdr:y>0.09589</cdr:y>
    </cdr:from>
    <cdr:to>
      <cdr:x>0.63139</cdr:x>
      <cdr:y>0.14878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448456" y="650971"/>
          <a:ext cx="1866233" cy="35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noFill/>
        </a:ln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400"/>
            </a:lnSpc>
          </a:pPr>
          <a:r>
            <a:rPr lang="en-US" altLang="ja-JP" sz="900" b="1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OD</a:t>
          </a:r>
          <a:r>
            <a: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調査により推計しているため、</a:t>
          </a:r>
          <a:endParaRPr lang="en-US" altLang="ja-JP" sz="900" b="1">
            <a:solidFill>
              <a:schemeClr val="tx1">
                <a:lumMod val="75000"/>
                <a:lumOff val="25000"/>
              </a:schemeClr>
            </a:solidFill>
            <a:latin typeface="Century Gothic" panose="020B0502020202020204" pitchFamily="34" charset="0"/>
            <a:ea typeface="メイリオ" panose="020B0604030504040204" pitchFamily="50" charset="-128"/>
          </a:endParaRPr>
        </a:p>
        <a:p xmlns:a="http://schemas.openxmlformats.org/drawingml/2006/main">
          <a:pPr algn="ctr">
            <a:lnSpc>
              <a:spcPts val="1400"/>
            </a:lnSpc>
          </a:pPr>
          <a:r>
            <a:rPr lang="ja-JP" altLang="en-US" sz="900" b="1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年度によりバラつきがある</a:t>
          </a:r>
        </a:p>
      </cdr:txBody>
    </cdr:sp>
  </cdr:relSizeAnchor>
  <cdr:relSizeAnchor xmlns:cdr="http://schemas.openxmlformats.org/drawingml/2006/chartDrawing">
    <cdr:from>
      <cdr:x>0.36228</cdr:x>
      <cdr:y>0.4887</cdr:y>
    </cdr:from>
    <cdr:to>
      <cdr:x>0.42083</cdr:x>
      <cdr:y>0.57493</cdr:y>
    </cdr:to>
    <cdr:sp macro="" textlink="">
      <cdr:nvSpPr>
        <cdr:cNvPr id="6" name="円/楕円 5"/>
        <cdr:cNvSpPr/>
      </cdr:nvSpPr>
      <cdr:spPr>
        <a:xfrm xmlns:a="http://schemas.openxmlformats.org/drawingml/2006/main">
          <a:off x="3629480" y="3317635"/>
          <a:ext cx="586587" cy="585392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chemeClr val="tx1">
              <a:lumMod val="75000"/>
              <a:lumOff val="2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0.47962</cdr:x>
      <cdr:y>0.26936</cdr:y>
    </cdr:from>
    <cdr:to>
      <cdr:x>0.54777</cdr:x>
      <cdr:y>0.36972</cdr:y>
    </cdr:to>
    <cdr:sp macro="" textlink="">
      <cdr:nvSpPr>
        <cdr:cNvPr id="7" name="円/楕円 6"/>
        <cdr:cNvSpPr/>
      </cdr:nvSpPr>
      <cdr:spPr>
        <a:xfrm xmlns:a="http://schemas.openxmlformats.org/drawingml/2006/main">
          <a:off x="4805133" y="1828601"/>
          <a:ext cx="682766" cy="68131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chemeClr val="tx1">
              <a:lumMod val="75000"/>
              <a:lumOff val="2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0.6007</cdr:x>
      <cdr:y>0.21567</cdr:y>
    </cdr:from>
    <cdr:to>
      <cdr:x>0.66492</cdr:x>
      <cdr:y>0.31026</cdr:y>
    </cdr:to>
    <cdr:sp macro="" textlink="">
      <cdr:nvSpPr>
        <cdr:cNvPr id="8" name="円/楕円 7"/>
        <cdr:cNvSpPr/>
      </cdr:nvSpPr>
      <cdr:spPr>
        <a:xfrm xmlns:a="http://schemas.openxmlformats.org/drawingml/2006/main">
          <a:off x="6018118" y="1464145"/>
          <a:ext cx="643392" cy="642146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19050">
          <a:solidFill>
            <a:schemeClr val="tx1">
              <a:lumMod val="75000"/>
              <a:lumOff val="2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0.39155</cdr:x>
      <cdr:y>0.14878</cdr:y>
    </cdr:from>
    <cdr:to>
      <cdr:x>0.53809</cdr:x>
      <cdr:y>0.4887</cdr:y>
    </cdr:to>
    <cdr:cxnSp macro="">
      <cdr:nvCxnSpPr>
        <cdr:cNvPr id="10" name="直線矢印コネクタ 9">
          <a:extLst xmlns:a="http://schemas.openxmlformats.org/drawingml/2006/main">
            <a:ext uri="{FF2B5EF4-FFF2-40B4-BE49-F238E27FC236}">
              <a16:creationId xmlns:a16="http://schemas.microsoft.com/office/drawing/2014/main" id="{A463F86A-1525-6A00-45EE-5E5B3648AF11}"/>
            </a:ext>
          </a:extLst>
        </cdr:cNvPr>
        <cdr:cNvCxnSpPr>
          <a:stCxn xmlns:a="http://schemas.openxmlformats.org/drawingml/2006/main" id="5" idx="2"/>
          <a:endCxn xmlns:a="http://schemas.openxmlformats.org/drawingml/2006/main" id="6" idx="0"/>
        </cdr:cNvCxnSpPr>
      </cdr:nvCxnSpPr>
      <cdr:spPr>
        <a:xfrm xmlns:a="http://schemas.openxmlformats.org/drawingml/2006/main" flipH="1">
          <a:off x="3922774" y="1010027"/>
          <a:ext cx="1468118" cy="230760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0.5137</cdr:x>
      <cdr:y>0.14878</cdr:y>
    </cdr:from>
    <cdr:to>
      <cdr:x>0.53809</cdr:x>
      <cdr:y>0.26936</cdr:y>
    </cdr:to>
    <cdr:cxnSp macro="">
      <cdr:nvCxnSpPr>
        <cdr:cNvPr id="13" name="直線矢印コネクタ 12">
          <a:extLst xmlns:a="http://schemas.openxmlformats.org/drawingml/2006/main">
            <a:ext uri="{FF2B5EF4-FFF2-40B4-BE49-F238E27FC236}">
              <a16:creationId xmlns:a16="http://schemas.microsoft.com/office/drawing/2014/main" id="{DCC95660-FECF-451C-D530-9083B21355DC}"/>
            </a:ext>
          </a:extLst>
        </cdr:cNvPr>
        <cdr:cNvCxnSpPr>
          <a:stCxn xmlns:a="http://schemas.openxmlformats.org/drawingml/2006/main" id="5" idx="2"/>
          <a:endCxn xmlns:a="http://schemas.openxmlformats.org/drawingml/2006/main" id="7" idx="0"/>
        </cdr:cNvCxnSpPr>
      </cdr:nvCxnSpPr>
      <cdr:spPr>
        <a:xfrm xmlns:a="http://schemas.openxmlformats.org/drawingml/2006/main" flipH="1">
          <a:off x="5146516" y="1010027"/>
          <a:ext cx="244376" cy="818574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0.53809</cdr:x>
      <cdr:y>0.14878</cdr:y>
    </cdr:from>
    <cdr:to>
      <cdr:x>0.6101</cdr:x>
      <cdr:y>0.22953</cdr:y>
    </cdr:to>
    <cdr:cxnSp macro="">
      <cdr:nvCxnSpPr>
        <cdr:cNvPr id="16" name="直線矢印コネクタ 15">
          <a:extLst xmlns:a="http://schemas.openxmlformats.org/drawingml/2006/main">
            <a:ext uri="{FF2B5EF4-FFF2-40B4-BE49-F238E27FC236}">
              <a16:creationId xmlns:a16="http://schemas.microsoft.com/office/drawing/2014/main" id="{447BD80F-6487-EB5E-5C7D-CF05842612F3}"/>
            </a:ext>
          </a:extLst>
        </cdr:cNvPr>
        <cdr:cNvCxnSpPr>
          <a:stCxn xmlns:a="http://schemas.openxmlformats.org/drawingml/2006/main" id="5" idx="2"/>
          <a:endCxn xmlns:a="http://schemas.openxmlformats.org/drawingml/2006/main" id="8" idx="1"/>
        </cdr:cNvCxnSpPr>
      </cdr:nvCxnSpPr>
      <cdr:spPr>
        <a:xfrm xmlns:a="http://schemas.openxmlformats.org/drawingml/2006/main">
          <a:off x="5390892" y="1010027"/>
          <a:ext cx="721449" cy="54815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>
              <a:lumMod val="75000"/>
              <a:lumOff val="25000"/>
            </a:schemeClr>
          </a:solidFill>
          <a:tailEnd type="arrow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0.82163</cdr:x>
      <cdr:y>0.01253</cdr:y>
    </cdr:from>
    <cdr:to>
      <cdr:x>0.92463</cdr:x>
      <cdr:y>0.08387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8231550" y="85044"/>
          <a:ext cx="1031941" cy="48435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none" lIns="36000" tIns="0" rIns="36000" bIns="36000" rtlCol="0" anchor="ctr" anchorCtr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100" b="1">
              <a:solidFill>
                <a:srgbClr val="FF7C80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H30</a:t>
          </a:r>
          <a:r>
            <a:rPr lang="ja-JP" altLang="en-US" sz="1100" b="1">
              <a:solidFill>
                <a:srgbClr val="FF7C80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年度予測額</a:t>
          </a:r>
          <a:endParaRPr lang="en-US" altLang="ja-JP" sz="1100" b="1">
            <a:solidFill>
              <a:srgbClr val="FF7C80"/>
            </a:solidFill>
            <a:latin typeface="Century Gothic" panose="020B0502020202020204" pitchFamily="34" charset="0"/>
            <a:ea typeface="メイリオ" panose="020B0604030504040204" pitchFamily="50" charset="-128"/>
          </a:endParaRPr>
        </a:p>
        <a:p xmlns:a="http://schemas.openxmlformats.org/drawingml/2006/main">
          <a:pPr algn="ctr"/>
          <a:r>
            <a:rPr lang="en-US" altLang="ja-JP" sz="1100" b="1">
              <a:solidFill>
                <a:srgbClr val="FF7C80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309,865</a:t>
          </a:r>
          <a:endParaRPr lang="ja-JP" altLang="en-US" sz="1100" b="1">
            <a:solidFill>
              <a:srgbClr val="FF7C80"/>
            </a:solidFill>
            <a:latin typeface="Century Gothic" panose="020B0502020202020204" pitchFamily="34" charset="0"/>
            <a:ea typeface="メイリオ" panose="020B0604030504040204" pitchFamily="50" charset="-128"/>
          </a:endParaRPr>
        </a:p>
      </cdr:txBody>
    </cdr:sp>
  </cdr:relSizeAnchor>
  <cdr:relSizeAnchor xmlns:cdr="http://schemas.openxmlformats.org/drawingml/2006/chartDrawing">
    <cdr:from>
      <cdr:x>0.4996</cdr:x>
      <cdr:y>0.35842</cdr:y>
    </cdr:from>
    <cdr:to>
      <cdr:x>0.50303</cdr:x>
      <cdr:y>0.96301</cdr:y>
    </cdr:to>
    <cdr:cxnSp macro="">
      <cdr:nvCxnSpPr>
        <cdr:cNvPr id="26" name="直線コネクタ 25">
          <a:extLst xmlns:a="http://schemas.openxmlformats.org/drawingml/2006/main">
            <a:ext uri="{FF2B5EF4-FFF2-40B4-BE49-F238E27FC236}">
              <a16:creationId xmlns:a16="http://schemas.microsoft.com/office/drawing/2014/main" id="{119378CA-FB79-2AE2-9D9C-4327E953A7A6}"/>
            </a:ext>
          </a:extLst>
        </cdr:cNvPr>
        <cdr:cNvCxnSpPr/>
      </cdr:nvCxnSpPr>
      <cdr:spPr>
        <a:xfrm xmlns:a="http://schemas.openxmlformats.org/drawingml/2006/main" flipH="1" flipV="1">
          <a:off x="4996639" y="2433205"/>
          <a:ext cx="34292" cy="4104408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tx1">
              <a:lumMod val="75000"/>
              <a:lumOff val="25000"/>
              <a:alpha val="70000"/>
            </a:schemeClr>
          </a:solidFill>
          <a:prstDash val="sysDash"/>
          <a:tailEnd type="non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0.39223</cdr:x>
      <cdr:y>0.96667</cdr:y>
    </cdr:from>
    <cdr:to>
      <cdr:x>0.61492</cdr:x>
      <cdr:y>0.99617</cdr:y>
    </cdr:to>
    <cdr:sp macro="" textlink="">
      <cdr:nvSpPr>
        <cdr:cNvPr id="28" name="テキスト ボックス 1"/>
        <cdr:cNvSpPr txBox="1"/>
      </cdr:nvSpPr>
      <cdr:spPr>
        <a:xfrm xmlns:a="http://schemas.openxmlformats.org/drawingml/2006/main">
          <a:off x="3922800" y="6562439"/>
          <a:ext cx="2227140" cy="2003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noFill/>
        </a:ln>
      </cdr:spPr>
      <cdr:txBody>
        <a:bodyPr xmlns:a="http://schemas.openxmlformats.org/drawingml/2006/main" wrap="none" lIns="36000" tIns="0" rIns="36000" bIns="0" rtlCol="0" anchor="b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400"/>
            </a:lnSpc>
          </a:pPr>
          <a:r>
            <a:rPr lang="ja-JP" altLang="en-US" sz="1050" b="1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推計方法をＯＤ調査から実績に変更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0010775" cy="680085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0.87417</cdr:x>
      <cdr:y>0.01002</cdr:y>
    </cdr:from>
    <cdr:to>
      <cdr:x>0.97706</cdr:x>
      <cdr:y>0.08124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8767816" y="68157"/>
          <a:ext cx="1031940" cy="48435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9050">
          <a:solidFill>
            <a:schemeClr val="tx1">
              <a:lumMod val="50000"/>
              <a:lumOff val="50000"/>
            </a:schemeClr>
          </a:solidFill>
        </a:ln>
      </cdr:spPr>
      <cdr:txBody>
        <a:bodyPr xmlns:a="http://schemas.openxmlformats.org/drawingml/2006/main" vertOverflow="clip" wrap="none" lIns="36000" tIns="0" rIns="36000" bIns="36000" rtlCol="0" anchor="ctr" anchorCtr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altLang="ja-JP" sz="1100" b="1">
              <a:solidFill>
                <a:srgbClr val="FF0000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H30</a:t>
          </a:r>
          <a:r>
            <a:rPr lang="ja-JP" altLang="en-US" sz="1100" b="1">
              <a:solidFill>
                <a:srgbClr val="FF0000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年度予測額</a:t>
          </a:r>
          <a:endParaRPr lang="en-US" altLang="ja-JP" sz="1100" b="1">
            <a:solidFill>
              <a:srgbClr val="FF0000"/>
            </a:solidFill>
            <a:latin typeface="Century Gothic" panose="020B0502020202020204" pitchFamily="34" charset="0"/>
            <a:ea typeface="メイリオ" panose="020B0604030504040204" pitchFamily="50" charset="-128"/>
          </a:endParaRPr>
        </a:p>
        <a:p xmlns:a="http://schemas.openxmlformats.org/drawingml/2006/main">
          <a:pPr algn="ctr"/>
          <a:r>
            <a:rPr lang="en-US" altLang="ja-JP" sz="1100" b="1">
              <a:solidFill>
                <a:srgbClr val="FF0000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98,728</a:t>
          </a:r>
        </a:p>
      </cdr:txBody>
    </cdr:sp>
  </cdr:relSizeAnchor>
  <cdr:relSizeAnchor xmlns:cdr="http://schemas.openxmlformats.org/drawingml/2006/chartDrawing">
    <cdr:from>
      <cdr:x>0.4189</cdr:x>
      <cdr:y>0.54399</cdr:y>
    </cdr:from>
    <cdr:to>
      <cdr:x>0.47746</cdr:x>
      <cdr:y>0.58083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 rot="21263239">
          <a:off x="4189495" y="3699616"/>
          <a:ext cx="585673" cy="250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noFill/>
        </a:ln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solidFill>
                <a:srgbClr val="00B050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両河内線</a:t>
          </a:r>
        </a:p>
      </cdr:txBody>
    </cdr:sp>
  </cdr:relSizeAnchor>
  <cdr:relSizeAnchor xmlns:cdr="http://schemas.openxmlformats.org/drawingml/2006/chartDrawing">
    <cdr:from>
      <cdr:x>0.63993</cdr:x>
      <cdr:y>0.7381</cdr:y>
    </cdr:from>
    <cdr:to>
      <cdr:x>0.69849</cdr:x>
      <cdr:y>0.77934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6400062" y="5019676"/>
          <a:ext cx="585673" cy="280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noFill/>
        </a:ln>
      </cdr:spPr>
      <cdr:txBody>
        <a:bodyPr xmlns:a="http://schemas.openxmlformats.org/drawingml/2006/main" wrap="none" lIns="36000" tIns="0" rIns="36000" bIns="0" rtlCol="0" anchor="ctr" anchorCtr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solidFill>
                <a:srgbClr val="FF7C80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井川バス</a:t>
          </a:r>
        </a:p>
      </cdr:txBody>
    </cdr:sp>
  </cdr:relSizeAnchor>
  <cdr:relSizeAnchor xmlns:cdr="http://schemas.openxmlformats.org/drawingml/2006/chartDrawing">
    <cdr:from>
      <cdr:x>0.64061</cdr:x>
      <cdr:y>0.8685</cdr:y>
    </cdr:from>
    <cdr:to>
      <cdr:x>0.69917</cdr:x>
      <cdr:y>0.90534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406901" y="5906531"/>
          <a:ext cx="585673" cy="2505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noFill/>
        </a:ln>
      </cdr:spPr>
      <cdr:txBody>
        <a:bodyPr xmlns:a="http://schemas.openxmlformats.org/drawingml/2006/main" wrap="none" lIns="36000" tIns="0" rIns="36000" bIns="0" rtlCol="0" anchor="ctr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>
              <a:solidFill>
                <a:srgbClr val="FF9933"/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ゆいバス</a:t>
          </a:r>
        </a:p>
      </cdr:txBody>
    </cdr:sp>
  </cdr:relSizeAnchor>
  <cdr:relSizeAnchor xmlns:cdr="http://schemas.openxmlformats.org/drawingml/2006/chartDrawing">
    <cdr:from>
      <cdr:x>0.75775</cdr:x>
      <cdr:y>0.60224</cdr:y>
    </cdr:from>
    <cdr:to>
      <cdr:x>0.75982</cdr:x>
      <cdr:y>0.96694</cdr:y>
    </cdr:to>
    <cdr:cxnSp macro="">
      <cdr:nvCxnSpPr>
        <cdr:cNvPr id="6" name="直線コネクタ 5">
          <a:extLst xmlns:a="http://schemas.openxmlformats.org/drawingml/2006/main">
            <a:ext uri="{FF2B5EF4-FFF2-40B4-BE49-F238E27FC236}">
              <a16:creationId xmlns:a16="http://schemas.microsoft.com/office/drawing/2014/main" id="{B30AA439-1A85-9A44-F876-E8FDA456EB3F}"/>
            </a:ext>
          </a:extLst>
        </cdr:cNvPr>
        <cdr:cNvCxnSpPr/>
      </cdr:nvCxnSpPr>
      <cdr:spPr>
        <a:xfrm xmlns:a="http://schemas.openxmlformats.org/drawingml/2006/main" flipH="1" flipV="1">
          <a:off x="7585665" y="4095750"/>
          <a:ext cx="20731" cy="2480251"/>
        </a:xfrm>
        <a:prstGeom xmlns:a="http://schemas.openxmlformats.org/drawingml/2006/main" prst="line">
          <a:avLst/>
        </a:prstGeom>
        <a:ln xmlns:a="http://schemas.openxmlformats.org/drawingml/2006/main" w="44450">
          <a:solidFill>
            <a:schemeClr val="tx1">
              <a:lumMod val="75000"/>
              <a:lumOff val="25000"/>
              <a:alpha val="70000"/>
            </a:schemeClr>
          </a:solidFill>
          <a:prstDash val="sysDash"/>
          <a:tailEnd type="none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0.66742</cdr:x>
      <cdr:y>0.9736</cdr:y>
    </cdr:from>
    <cdr:to>
      <cdr:x>0.85331</cdr:x>
      <cdr:y>1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6681385" y="6621314"/>
          <a:ext cx="1860886" cy="17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9050">
          <a:noFill/>
        </a:ln>
      </cdr:spPr>
      <cdr:txBody>
        <a:bodyPr xmlns:a="http://schemas.openxmlformats.org/drawingml/2006/main" wrap="none" lIns="36000" tIns="0" rIns="36000" bIns="0" rtlCol="0" anchor="b" anchorCtr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400"/>
            </a:lnSpc>
          </a:pPr>
          <a:r>
            <a:rPr lang="ja-JP" altLang="en-US" sz="1050" b="1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メイリオ" panose="020B0604030504040204" pitchFamily="50" charset="-128"/>
            </a:rPr>
            <a:t>井川バス スクールバスと統合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45"/>
  <sheetViews>
    <sheetView tabSelected="1" view="pageBreakPreview" zoomScale="40" zoomScaleNormal="70" zoomScaleSheetLayoutView="40" workbookViewId="0">
      <pane xSplit="6" ySplit="3" topLeftCell="W31" activePane="bottomRight" state="frozen"/>
      <selection pane="topRight" activeCell="G1" sqref="G1"/>
      <selection pane="bottomLeft" activeCell="A7" sqref="A7"/>
      <selection pane="bottomRight" activeCell="AF42" sqref="AF42"/>
    </sheetView>
  </sheetViews>
  <sheetFormatPr defaultColWidth="22.90625" defaultRowHeight="22.5" x14ac:dyDescent="0.2"/>
  <cols>
    <col min="1" max="1" width="6.453125" style="45" customWidth="1"/>
    <col min="2" max="3" width="7.81640625" style="45" customWidth="1"/>
    <col min="4" max="4" width="7" style="46" customWidth="1"/>
    <col min="5" max="5" width="20.7265625" style="46" customWidth="1"/>
    <col min="6" max="6" width="30.6328125" style="46" customWidth="1"/>
    <col min="7" max="21" width="18.08984375" style="46" customWidth="1"/>
    <col min="22" max="29" width="18.08984375" style="47" customWidth="1"/>
    <col min="30" max="30" width="18.08984375" style="48" bestFit="1" customWidth="1"/>
    <col min="31" max="32" width="18.08984375" style="45" bestFit="1" customWidth="1"/>
    <col min="33" max="16384" width="22.90625" style="45"/>
  </cols>
  <sheetData>
    <row r="1" spans="1:32" ht="39" customHeight="1" x14ac:dyDescent="0.8">
      <c r="A1" s="44" t="s">
        <v>127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AE1" s="43"/>
      <c r="AF1" s="43"/>
    </row>
    <row r="2" spans="1:32" ht="32" thickBot="1" x14ac:dyDescent="0.85">
      <c r="B2" s="49"/>
      <c r="C2" s="49"/>
      <c r="J2" s="205" t="s">
        <v>124</v>
      </c>
      <c r="K2" s="205"/>
      <c r="P2" s="205"/>
      <c r="Q2" s="205"/>
      <c r="W2" s="50"/>
      <c r="X2" s="51"/>
      <c r="Y2" s="50"/>
      <c r="Z2" s="52"/>
      <c r="AA2" s="50"/>
      <c r="AB2" s="50"/>
      <c r="AD2" s="47" t="s">
        <v>130</v>
      </c>
      <c r="AE2" s="43"/>
      <c r="AF2" s="43"/>
    </row>
    <row r="3" spans="1:32" ht="33" customHeight="1" x14ac:dyDescent="0.2">
      <c r="A3" s="240" t="s">
        <v>60</v>
      </c>
      <c r="B3" s="241"/>
      <c r="C3" s="242"/>
      <c r="D3" s="243" t="s">
        <v>0</v>
      </c>
      <c r="E3" s="244"/>
      <c r="F3" s="245"/>
      <c r="G3" s="53" t="s">
        <v>110</v>
      </c>
      <c r="H3" s="54" t="s">
        <v>111</v>
      </c>
      <c r="I3" s="54" t="s">
        <v>112</v>
      </c>
      <c r="J3" s="55" t="s">
        <v>113</v>
      </c>
      <c r="K3" s="56" t="s">
        <v>114</v>
      </c>
      <c r="L3" s="54" t="s">
        <v>115</v>
      </c>
      <c r="M3" s="54" t="s">
        <v>116</v>
      </c>
      <c r="N3" s="54" t="s">
        <v>117</v>
      </c>
      <c r="O3" s="57" t="s">
        <v>118</v>
      </c>
      <c r="P3" s="58" t="s">
        <v>119</v>
      </c>
      <c r="Q3" s="57" t="s">
        <v>120</v>
      </c>
      <c r="R3" s="57" t="s">
        <v>121</v>
      </c>
      <c r="S3" s="57" t="s">
        <v>122</v>
      </c>
      <c r="T3" s="57" t="s">
        <v>123</v>
      </c>
      <c r="U3" s="57" t="s">
        <v>41</v>
      </c>
      <c r="V3" s="57" t="s">
        <v>42</v>
      </c>
      <c r="W3" s="58" t="s">
        <v>45</v>
      </c>
      <c r="X3" s="58" t="s">
        <v>46</v>
      </c>
      <c r="Y3" s="58" t="s">
        <v>88</v>
      </c>
      <c r="Z3" s="57" t="s">
        <v>89</v>
      </c>
      <c r="AA3" s="57" t="s">
        <v>94</v>
      </c>
      <c r="AB3" s="59" t="s">
        <v>95</v>
      </c>
      <c r="AC3" s="58" t="s">
        <v>104</v>
      </c>
      <c r="AD3" s="60" t="s">
        <v>132</v>
      </c>
      <c r="AE3" s="52"/>
      <c r="AF3" s="52"/>
    </row>
    <row r="4" spans="1:32" ht="33" customHeight="1" x14ac:dyDescent="0.2">
      <c r="A4" s="206" t="s">
        <v>59</v>
      </c>
      <c r="B4" s="210" t="s">
        <v>24</v>
      </c>
      <c r="C4" s="213" t="s">
        <v>61</v>
      </c>
      <c r="D4" s="61" t="s">
        <v>1</v>
      </c>
      <c r="E4" s="62" t="s">
        <v>43</v>
      </c>
      <c r="F4" s="63" t="s">
        <v>15</v>
      </c>
      <c r="G4" s="64">
        <v>2250932</v>
      </c>
      <c r="H4" s="65">
        <v>1956458</v>
      </c>
      <c r="I4" s="65">
        <v>2014950</v>
      </c>
      <c r="J4" s="66">
        <v>1862809</v>
      </c>
      <c r="K4" s="64">
        <v>1816272</v>
      </c>
      <c r="L4" s="65">
        <v>1806648</v>
      </c>
      <c r="M4" s="65">
        <v>1722860</v>
      </c>
      <c r="N4" s="65">
        <v>1846426</v>
      </c>
      <c r="O4" s="67">
        <v>995793</v>
      </c>
      <c r="P4" s="68">
        <v>0</v>
      </c>
      <c r="Q4" s="67">
        <v>0</v>
      </c>
      <c r="R4" s="67">
        <v>0</v>
      </c>
      <c r="S4" s="67">
        <v>0</v>
      </c>
      <c r="T4" s="67">
        <v>0</v>
      </c>
      <c r="U4" s="67">
        <v>38000</v>
      </c>
      <c r="V4" s="67">
        <v>0</v>
      </c>
      <c r="W4" s="68">
        <v>231000</v>
      </c>
      <c r="X4" s="68">
        <v>33000</v>
      </c>
      <c r="Y4" s="68">
        <v>303000</v>
      </c>
      <c r="Z4" s="67">
        <v>418000</v>
      </c>
      <c r="AA4" s="67">
        <v>245000</v>
      </c>
      <c r="AB4" s="69">
        <v>619000</v>
      </c>
      <c r="AC4" s="68">
        <v>336000</v>
      </c>
      <c r="AD4" s="70">
        <v>439000</v>
      </c>
      <c r="AE4" s="71"/>
      <c r="AF4" s="72"/>
    </row>
    <row r="5" spans="1:32" ht="33" customHeight="1" x14ac:dyDescent="0.2">
      <c r="A5" s="207"/>
      <c r="B5" s="211"/>
      <c r="C5" s="214"/>
      <c r="D5" s="73" t="s">
        <v>3</v>
      </c>
      <c r="E5" s="74" t="s">
        <v>44</v>
      </c>
      <c r="F5" s="75" t="s">
        <v>13</v>
      </c>
      <c r="G5" s="76">
        <v>17151049</v>
      </c>
      <c r="H5" s="77">
        <v>10326557</v>
      </c>
      <c r="I5" s="77">
        <v>11386123</v>
      </c>
      <c r="J5" s="78">
        <v>7051982</v>
      </c>
      <c r="K5" s="76">
        <v>14522978</v>
      </c>
      <c r="L5" s="77">
        <v>14055793</v>
      </c>
      <c r="M5" s="77">
        <v>19098535</v>
      </c>
      <c r="N5" s="77">
        <v>17532743</v>
      </c>
      <c r="O5" s="77">
        <v>8277477</v>
      </c>
      <c r="P5" s="79">
        <v>10307039</v>
      </c>
      <c r="Q5" s="77">
        <v>16740253</v>
      </c>
      <c r="R5" s="77">
        <v>16768590</v>
      </c>
      <c r="S5" s="77">
        <v>18959000</v>
      </c>
      <c r="T5" s="77">
        <v>18750000</v>
      </c>
      <c r="U5" s="77">
        <v>19031000</v>
      </c>
      <c r="V5" s="80">
        <v>20466000</v>
      </c>
      <c r="W5" s="81">
        <v>22967000</v>
      </c>
      <c r="X5" s="81">
        <v>25454000</v>
      </c>
      <c r="Y5" s="81">
        <v>28405000</v>
      </c>
      <c r="Z5" s="80">
        <v>27607000</v>
      </c>
      <c r="AA5" s="80">
        <v>29184000</v>
      </c>
      <c r="AB5" s="82">
        <v>28165000</v>
      </c>
      <c r="AC5" s="81">
        <v>24211000</v>
      </c>
      <c r="AD5" s="83">
        <v>26856000</v>
      </c>
      <c r="AE5" s="71"/>
      <c r="AF5" s="71"/>
    </row>
    <row r="6" spans="1:32" ht="33" customHeight="1" x14ac:dyDescent="0.2">
      <c r="A6" s="207"/>
      <c r="B6" s="211"/>
      <c r="C6" s="214"/>
      <c r="D6" s="73" t="s">
        <v>5</v>
      </c>
      <c r="E6" s="74" t="s">
        <v>43</v>
      </c>
      <c r="F6" s="75" t="s">
        <v>11</v>
      </c>
      <c r="G6" s="76">
        <v>8833960</v>
      </c>
      <c r="H6" s="77">
        <v>8451682</v>
      </c>
      <c r="I6" s="77">
        <v>10344650</v>
      </c>
      <c r="J6" s="78">
        <v>6758124</v>
      </c>
      <c r="K6" s="76">
        <v>2314956</v>
      </c>
      <c r="L6" s="77">
        <v>4616072</v>
      </c>
      <c r="M6" s="77">
        <v>3904167</v>
      </c>
      <c r="N6" s="77">
        <v>5810532</v>
      </c>
      <c r="O6" s="77">
        <v>6118985</v>
      </c>
      <c r="P6" s="79">
        <v>7451884</v>
      </c>
      <c r="Q6" s="77">
        <v>6950865</v>
      </c>
      <c r="R6" s="77">
        <v>4831527</v>
      </c>
      <c r="S6" s="77">
        <v>2461000</v>
      </c>
      <c r="T6" s="77">
        <v>5657000</v>
      </c>
      <c r="U6" s="77">
        <v>7097000</v>
      </c>
      <c r="V6" s="80">
        <v>9307000</v>
      </c>
      <c r="W6" s="81">
        <v>11355000</v>
      </c>
      <c r="X6" s="81">
        <v>16757000</v>
      </c>
      <c r="Y6" s="81">
        <v>14954000</v>
      </c>
      <c r="Z6" s="80">
        <v>12376000</v>
      </c>
      <c r="AA6" s="80">
        <v>12657000</v>
      </c>
      <c r="AB6" s="82">
        <v>28469000</v>
      </c>
      <c r="AC6" s="81">
        <v>14905000</v>
      </c>
      <c r="AD6" s="83">
        <v>22277000</v>
      </c>
      <c r="AE6" s="71"/>
      <c r="AF6" s="71"/>
    </row>
    <row r="7" spans="1:32" ht="33" customHeight="1" x14ac:dyDescent="0.2">
      <c r="A7" s="207"/>
      <c r="B7" s="211"/>
      <c r="C7" s="214"/>
      <c r="D7" s="73" t="s">
        <v>7</v>
      </c>
      <c r="E7" s="74" t="s">
        <v>44</v>
      </c>
      <c r="F7" s="75" t="s">
        <v>81</v>
      </c>
      <c r="G7" s="76" t="s">
        <v>63</v>
      </c>
      <c r="H7" s="77" t="s">
        <v>64</v>
      </c>
      <c r="I7" s="77" t="s">
        <v>63</v>
      </c>
      <c r="J7" s="78" t="s">
        <v>64</v>
      </c>
      <c r="K7" s="76" t="s">
        <v>64</v>
      </c>
      <c r="L7" s="77" t="s">
        <v>64</v>
      </c>
      <c r="M7" s="77" t="s">
        <v>64</v>
      </c>
      <c r="N7" s="77" t="s">
        <v>64</v>
      </c>
      <c r="O7" s="77" t="s">
        <v>64</v>
      </c>
      <c r="P7" s="79" t="s">
        <v>64</v>
      </c>
      <c r="Q7" s="77" t="s">
        <v>64</v>
      </c>
      <c r="R7" s="77" t="s">
        <v>64</v>
      </c>
      <c r="S7" s="77" t="s">
        <v>64</v>
      </c>
      <c r="T7" s="77" t="s">
        <v>64</v>
      </c>
      <c r="U7" s="77" t="s">
        <v>64</v>
      </c>
      <c r="V7" s="77" t="s">
        <v>64</v>
      </c>
      <c r="W7" s="77" t="s">
        <v>64</v>
      </c>
      <c r="X7" s="81">
        <v>45000</v>
      </c>
      <c r="Y7" s="81">
        <v>5365000</v>
      </c>
      <c r="Z7" s="80">
        <v>3762000</v>
      </c>
      <c r="AA7" s="80">
        <v>3169000</v>
      </c>
      <c r="AB7" s="82">
        <v>10727000</v>
      </c>
      <c r="AC7" s="81">
        <v>10416000</v>
      </c>
      <c r="AD7" s="83">
        <v>12123000</v>
      </c>
      <c r="AE7" s="71"/>
      <c r="AF7" s="71"/>
    </row>
    <row r="8" spans="1:32" ht="33" customHeight="1" x14ac:dyDescent="0.2">
      <c r="A8" s="207"/>
      <c r="B8" s="211"/>
      <c r="C8" s="214"/>
      <c r="D8" s="73" t="s">
        <v>26</v>
      </c>
      <c r="E8" s="74" t="s">
        <v>44</v>
      </c>
      <c r="F8" s="75" t="s">
        <v>84</v>
      </c>
      <c r="G8" s="76" t="s">
        <v>63</v>
      </c>
      <c r="H8" s="77" t="s">
        <v>64</v>
      </c>
      <c r="I8" s="77" t="s">
        <v>63</v>
      </c>
      <c r="J8" s="78" t="s">
        <v>64</v>
      </c>
      <c r="K8" s="76" t="s">
        <v>64</v>
      </c>
      <c r="L8" s="77" t="s">
        <v>64</v>
      </c>
      <c r="M8" s="77" t="s">
        <v>64</v>
      </c>
      <c r="N8" s="77" t="s">
        <v>64</v>
      </c>
      <c r="O8" s="77" t="s">
        <v>64</v>
      </c>
      <c r="P8" s="79" t="s">
        <v>64</v>
      </c>
      <c r="Q8" s="77" t="s">
        <v>64</v>
      </c>
      <c r="R8" s="77" t="s">
        <v>64</v>
      </c>
      <c r="S8" s="77" t="s">
        <v>64</v>
      </c>
      <c r="T8" s="77" t="s">
        <v>64</v>
      </c>
      <c r="U8" s="77" t="s">
        <v>64</v>
      </c>
      <c r="V8" s="77" t="s">
        <v>64</v>
      </c>
      <c r="W8" s="77" t="s">
        <v>64</v>
      </c>
      <c r="X8" s="81" t="s">
        <v>64</v>
      </c>
      <c r="Y8" s="81">
        <v>8931000</v>
      </c>
      <c r="Z8" s="80">
        <v>8952000</v>
      </c>
      <c r="AA8" s="80">
        <v>9939000</v>
      </c>
      <c r="AB8" s="82">
        <v>11572000</v>
      </c>
      <c r="AC8" s="81">
        <v>6901000</v>
      </c>
      <c r="AD8" s="83">
        <v>8863000</v>
      </c>
      <c r="AE8" s="71"/>
      <c r="AF8" s="71"/>
    </row>
    <row r="9" spans="1:32" ht="33" customHeight="1" x14ac:dyDescent="0.2">
      <c r="A9" s="207"/>
      <c r="B9" s="211"/>
      <c r="C9" s="214"/>
      <c r="D9" s="73" t="s">
        <v>27</v>
      </c>
      <c r="E9" s="74" t="s">
        <v>44</v>
      </c>
      <c r="F9" s="75" t="s">
        <v>85</v>
      </c>
      <c r="G9" s="76" t="s">
        <v>63</v>
      </c>
      <c r="H9" s="77" t="s">
        <v>64</v>
      </c>
      <c r="I9" s="77" t="s">
        <v>63</v>
      </c>
      <c r="J9" s="78" t="s">
        <v>64</v>
      </c>
      <c r="K9" s="76" t="s">
        <v>64</v>
      </c>
      <c r="L9" s="77" t="s">
        <v>64</v>
      </c>
      <c r="M9" s="77" t="s">
        <v>64</v>
      </c>
      <c r="N9" s="77" t="s">
        <v>64</v>
      </c>
      <c r="O9" s="77" t="s">
        <v>64</v>
      </c>
      <c r="P9" s="79" t="s">
        <v>64</v>
      </c>
      <c r="Q9" s="77" t="s">
        <v>64</v>
      </c>
      <c r="R9" s="77" t="s">
        <v>64</v>
      </c>
      <c r="S9" s="77" t="s">
        <v>64</v>
      </c>
      <c r="T9" s="77" t="s">
        <v>64</v>
      </c>
      <c r="U9" s="77" t="s">
        <v>64</v>
      </c>
      <c r="V9" s="77" t="s">
        <v>64</v>
      </c>
      <c r="W9" s="77" t="s">
        <v>64</v>
      </c>
      <c r="X9" s="81" t="s">
        <v>64</v>
      </c>
      <c r="Y9" s="81">
        <v>0</v>
      </c>
      <c r="Z9" s="80">
        <v>0</v>
      </c>
      <c r="AA9" s="80">
        <v>0</v>
      </c>
      <c r="AB9" s="82">
        <v>2405000</v>
      </c>
      <c r="AC9" s="81">
        <v>0</v>
      </c>
      <c r="AD9" s="83">
        <v>1735000</v>
      </c>
      <c r="AE9" s="71"/>
      <c r="AF9" s="71"/>
    </row>
    <row r="10" spans="1:32" ht="33" customHeight="1" x14ac:dyDescent="0.2">
      <c r="A10" s="207"/>
      <c r="B10" s="211"/>
      <c r="C10" s="214"/>
      <c r="D10" s="73" t="s">
        <v>28</v>
      </c>
      <c r="E10" s="74" t="s">
        <v>43</v>
      </c>
      <c r="F10" s="75" t="s">
        <v>34</v>
      </c>
      <c r="G10" s="76" t="s">
        <v>63</v>
      </c>
      <c r="H10" s="77" t="s">
        <v>64</v>
      </c>
      <c r="I10" s="77" t="s">
        <v>63</v>
      </c>
      <c r="J10" s="78" t="s">
        <v>63</v>
      </c>
      <c r="K10" s="76" t="s">
        <v>63</v>
      </c>
      <c r="L10" s="77" t="s">
        <v>63</v>
      </c>
      <c r="M10" s="77" t="s">
        <v>63</v>
      </c>
      <c r="N10" s="77" t="s">
        <v>63</v>
      </c>
      <c r="O10" s="77" t="s">
        <v>63</v>
      </c>
      <c r="P10" s="79" t="s">
        <v>63</v>
      </c>
      <c r="Q10" s="77">
        <v>6094499</v>
      </c>
      <c r="R10" s="77">
        <v>5899770</v>
      </c>
      <c r="S10" s="77">
        <v>6300000</v>
      </c>
      <c r="T10" s="77">
        <v>4696000</v>
      </c>
      <c r="U10" s="77">
        <v>6007000</v>
      </c>
      <c r="V10" s="80">
        <v>6653000</v>
      </c>
      <c r="W10" s="81">
        <v>6801000</v>
      </c>
      <c r="X10" s="81">
        <v>6637000</v>
      </c>
      <c r="Y10" s="81">
        <v>6890000</v>
      </c>
      <c r="Z10" s="80">
        <v>6400000</v>
      </c>
      <c r="AA10" s="80">
        <v>7121000</v>
      </c>
      <c r="AB10" s="82">
        <v>7093000</v>
      </c>
      <c r="AC10" s="81">
        <v>5313000</v>
      </c>
      <c r="AD10" s="83">
        <v>6063000</v>
      </c>
      <c r="AE10" s="71"/>
      <c r="AF10" s="71"/>
    </row>
    <row r="11" spans="1:32" ht="33" customHeight="1" x14ac:dyDescent="0.2">
      <c r="A11" s="207"/>
      <c r="B11" s="211"/>
      <c r="C11" s="214"/>
      <c r="D11" s="73" t="s">
        <v>29</v>
      </c>
      <c r="E11" s="74" t="s">
        <v>44</v>
      </c>
      <c r="F11" s="75" t="s">
        <v>4</v>
      </c>
      <c r="G11" s="76">
        <v>5886887</v>
      </c>
      <c r="H11" s="80">
        <v>0</v>
      </c>
      <c r="I11" s="80">
        <v>1241330</v>
      </c>
      <c r="J11" s="84">
        <v>2793426</v>
      </c>
      <c r="K11" s="85">
        <v>793253</v>
      </c>
      <c r="L11" s="80">
        <v>0</v>
      </c>
      <c r="M11" s="80">
        <v>2277347</v>
      </c>
      <c r="N11" s="80">
        <v>1704809</v>
      </c>
      <c r="O11" s="80">
        <v>605380</v>
      </c>
      <c r="P11" s="81">
        <v>5905758</v>
      </c>
      <c r="Q11" s="77">
        <v>7023846</v>
      </c>
      <c r="R11" s="77">
        <v>5503906</v>
      </c>
      <c r="S11" s="77">
        <v>7777000</v>
      </c>
      <c r="T11" s="77">
        <v>7481000</v>
      </c>
      <c r="U11" s="77">
        <v>7828000</v>
      </c>
      <c r="V11" s="80">
        <v>8577000</v>
      </c>
      <c r="W11" s="81">
        <v>8548000</v>
      </c>
      <c r="X11" s="81">
        <v>9192000</v>
      </c>
      <c r="Y11" s="81">
        <v>9689000</v>
      </c>
      <c r="Z11" s="80">
        <v>9954000</v>
      </c>
      <c r="AA11" s="80">
        <v>9397000</v>
      </c>
      <c r="AB11" s="82">
        <v>10127000</v>
      </c>
      <c r="AC11" s="81">
        <v>8125000</v>
      </c>
      <c r="AD11" s="83">
        <v>7975000</v>
      </c>
      <c r="AE11" s="71"/>
      <c r="AF11" s="71"/>
    </row>
    <row r="12" spans="1:32" ht="33" customHeight="1" x14ac:dyDescent="0.2">
      <c r="A12" s="207"/>
      <c r="B12" s="211"/>
      <c r="C12" s="214"/>
      <c r="D12" s="73" t="s">
        <v>30</v>
      </c>
      <c r="E12" s="74" t="s">
        <v>44</v>
      </c>
      <c r="F12" s="75" t="s">
        <v>10</v>
      </c>
      <c r="G12" s="76">
        <v>4407935</v>
      </c>
      <c r="H12" s="80">
        <v>444529</v>
      </c>
      <c r="I12" s="80">
        <v>2537720</v>
      </c>
      <c r="J12" s="84">
        <v>1210645</v>
      </c>
      <c r="K12" s="85">
        <v>490821</v>
      </c>
      <c r="L12" s="80">
        <v>966981</v>
      </c>
      <c r="M12" s="80">
        <v>836543</v>
      </c>
      <c r="N12" s="80">
        <v>0</v>
      </c>
      <c r="O12" s="80">
        <v>4002580</v>
      </c>
      <c r="P12" s="81">
        <v>0</v>
      </c>
      <c r="Q12" s="77">
        <v>11288195</v>
      </c>
      <c r="R12" s="77">
        <v>13120100</v>
      </c>
      <c r="S12" s="77">
        <v>12807000</v>
      </c>
      <c r="T12" s="77">
        <v>14840000</v>
      </c>
      <c r="U12" s="77">
        <v>16375000</v>
      </c>
      <c r="V12" s="80">
        <v>15842000</v>
      </c>
      <c r="W12" s="81">
        <v>14375000</v>
      </c>
      <c r="X12" s="81">
        <v>13685000</v>
      </c>
      <c r="Y12" s="81">
        <v>16781000</v>
      </c>
      <c r="Z12" s="80">
        <v>22021000</v>
      </c>
      <c r="AA12" s="80">
        <v>22523000</v>
      </c>
      <c r="AB12" s="82">
        <v>24890000</v>
      </c>
      <c r="AC12" s="81">
        <v>23129000</v>
      </c>
      <c r="AD12" s="83">
        <v>26779000</v>
      </c>
      <c r="AE12" s="71"/>
      <c r="AF12" s="71"/>
    </row>
    <row r="13" spans="1:32" ht="33" customHeight="1" x14ac:dyDescent="0.2">
      <c r="A13" s="207"/>
      <c r="B13" s="211"/>
      <c r="C13" s="214"/>
      <c r="D13" s="73" t="s">
        <v>12</v>
      </c>
      <c r="E13" s="74" t="s">
        <v>43</v>
      </c>
      <c r="F13" s="75" t="s">
        <v>9</v>
      </c>
      <c r="G13" s="76">
        <v>8945597</v>
      </c>
      <c r="H13" s="80">
        <v>6090467</v>
      </c>
      <c r="I13" s="80">
        <v>4328962</v>
      </c>
      <c r="J13" s="84">
        <v>6172934</v>
      </c>
      <c r="K13" s="85">
        <v>5544637</v>
      </c>
      <c r="L13" s="80">
        <v>4931002</v>
      </c>
      <c r="M13" s="80">
        <v>5609483</v>
      </c>
      <c r="N13" s="80">
        <v>4621788</v>
      </c>
      <c r="O13" s="80">
        <v>5643950</v>
      </c>
      <c r="P13" s="81">
        <v>5922581</v>
      </c>
      <c r="Q13" s="77">
        <v>5672482</v>
      </c>
      <c r="R13" s="77">
        <v>6277691</v>
      </c>
      <c r="S13" s="77">
        <v>5784000</v>
      </c>
      <c r="T13" s="77">
        <v>4904000</v>
      </c>
      <c r="U13" s="77">
        <v>5680000</v>
      </c>
      <c r="V13" s="80">
        <v>8117000</v>
      </c>
      <c r="W13" s="81">
        <v>5977000</v>
      </c>
      <c r="X13" s="81">
        <v>6379000</v>
      </c>
      <c r="Y13" s="81">
        <v>8238000</v>
      </c>
      <c r="Z13" s="80">
        <v>8908000</v>
      </c>
      <c r="AA13" s="80">
        <v>8541000</v>
      </c>
      <c r="AB13" s="82">
        <v>8435000</v>
      </c>
      <c r="AC13" s="81">
        <v>7251000</v>
      </c>
      <c r="AD13" s="83">
        <v>7747000</v>
      </c>
      <c r="AE13" s="71"/>
      <c r="AF13" s="71"/>
    </row>
    <row r="14" spans="1:32" ht="33" customHeight="1" x14ac:dyDescent="0.2">
      <c r="A14" s="207"/>
      <c r="B14" s="211"/>
      <c r="C14" s="214"/>
      <c r="D14" s="73" t="s">
        <v>14</v>
      </c>
      <c r="E14" s="74" t="s">
        <v>44</v>
      </c>
      <c r="F14" s="75" t="s">
        <v>23</v>
      </c>
      <c r="G14" s="76">
        <v>7762231</v>
      </c>
      <c r="H14" s="80">
        <v>6984804</v>
      </c>
      <c r="I14" s="80">
        <v>7890676</v>
      </c>
      <c r="J14" s="84">
        <v>5798218</v>
      </c>
      <c r="K14" s="85">
        <v>5103121</v>
      </c>
      <c r="L14" s="80">
        <v>5968052</v>
      </c>
      <c r="M14" s="80">
        <v>7652804</v>
      </c>
      <c r="N14" s="80">
        <v>5158113</v>
      </c>
      <c r="O14" s="80">
        <v>5988880</v>
      </c>
      <c r="P14" s="81">
        <v>4323914</v>
      </c>
      <c r="Q14" s="77">
        <v>3236509</v>
      </c>
      <c r="R14" s="77">
        <v>3483347</v>
      </c>
      <c r="S14" s="77">
        <v>4380000</v>
      </c>
      <c r="T14" s="77">
        <v>3942000</v>
      </c>
      <c r="U14" s="77">
        <v>4398000</v>
      </c>
      <c r="V14" s="80">
        <v>4238000</v>
      </c>
      <c r="W14" s="81">
        <v>3902000</v>
      </c>
      <c r="X14" s="81">
        <v>3524000</v>
      </c>
      <c r="Y14" s="81">
        <v>2536000</v>
      </c>
      <c r="Z14" s="80">
        <v>2168000</v>
      </c>
      <c r="AA14" s="80">
        <v>2550000</v>
      </c>
      <c r="AB14" s="82">
        <v>1802000</v>
      </c>
      <c r="AC14" s="81">
        <v>2259000</v>
      </c>
      <c r="AD14" s="83">
        <v>3406000</v>
      </c>
      <c r="AE14" s="71"/>
      <c r="AF14" s="71"/>
    </row>
    <row r="15" spans="1:32" ht="33" customHeight="1" x14ac:dyDescent="0.2">
      <c r="A15" s="207"/>
      <c r="B15" s="211"/>
      <c r="C15" s="214"/>
      <c r="D15" s="73" t="s">
        <v>31</v>
      </c>
      <c r="E15" s="74" t="s">
        <v>44</v>
      </c>
      <c r="F15" s="75" t="s">
        <v>8</v>
      </c>
      <c r="G15" s="76">
        <v>6852300</v>
      </c>
      <c r="H15" s="80">
        <v>3333780</v>
      </c>
      <c r="I15" s="80">
        <v>4048384</v>
      </c>
      <c r="J15" s="84">
        <v>3322448</v>
      </c>
      <c r="K15" s="85">
        <v>1161912</v>
      </c>
      <c r="L15" s="80">
        <v>1033729</v>
      </c>
      <c r="M15" s="80">
        <v>1022051</v>
      </c>
      <c r="N15" s="80">
        <v>0</v>
      </c>
      <c r="O15" s="80">
        <v>2993386</v>
      </c>
      <c r="P15" s="81">
        <v>722924</v>
      </c>
      <c r="Q15" s="77">
        <v>9756317</v>
      </c>
      <c r="R15" s="77">
        <v>9098901</v>
      </c>
      <c r="S15" s="77">
        <v>9626000</v>
      </c>
      <c r="T15" s="77">
        <v>8296000</v>
      </c>
      <c r="U15" s="77">
        <v>11374000</v>
      </c>
      <c r="V15" s="80">
        <v>12838000</v>
      </c>
      <c r="W15" s="81">
        <v>13397000</v>
      </c>
      <c r="X15" s="81">
        <v>16548000</v>
      </c>
      <c r="Y15" s="81">
        <v>19076000</v>
      </c>
      <c r="Z15" s="80">
        <v>18263000</v>
      </c>
      <c r="AA15" s="80">
        <v>19117000</v>
      </c>
      <c r="AB15" s="82">
        <v>17990000</v>
      </c>
      <c r="AC15" s="81">
        <v>18707000</v>
      </c>
      <c r="AD15" s="83">
        <v>22790000</v>
      </c>
      <c r="AE15" s="71"/>
      <c r="AF15" s="71"/>
    </row>
    <row r="16" spans="1:32" ht="33" customHeight="1" x14ac:dyDescent="0.2">
      <c r="A16" s="207"/>
      <c r="B16" s="211"/>
      <c r="C16" s="214"/>
      <c r="D16" s="73" t="s">
        <v>32</v>
      </c>
      <c r="E16" s="74" t="s">
        <v>44</v>
      </c>
      <c r="F16" s="75" t="s">
        <v>2</v>
      </c>
      <c r="G16" s="76">
        <v>13595929</v>
      </c>
      <c r="H16" s="80">
        <v>7444222</v>
      </c>
      <c r="I16" s="80">
        <v>6504101</v>
      </c>
      <c r="J16" s="84">
        <v>8163014</v>
      </c>
      <c r="K16" s="85">
        <v>6579809</v>
      </c>
      <c r="L16" s="80">
        <v>8760178</v>
      </c>
      <c r="M16" s="80">
        <v>6348514</v>
      </c>
      <c r="N16" s="80">
        <v>8277319</v>
      </c>
      <c r="O16" s="80">
        <v>4835513</v>
      </c>
      <c r="P16" s="81">
        <v>6355067</v>
      </c>
      <c r="Q16" s="77">
        <v>3635530</v>
      </c>
      <c r="R16" s="77">
        <v>4447595</v>
      </c>
      <c r="S16" s="77">
        <v>4730000</v>
      </c>
      <c r="T16" s="77">
        <v>4543000</v>
      </c>
      <c r="U16" s="77">
        <v>4289000</v>
      </c>
      <c r="V16" s="80">
        <v>4502000</v>
      </c>
      <c r="W16" s="81">
        <v>5047000</v>
      </c>
      <c r="X16" s="81">
        <v>5658000</v>
      </c>
      <c r="Y16" s="81">
        <v>4037000</v>
      </c>
      <c r="Z16" s="80">
        <v>3597000</v>
      </c>
      <c r="AA16" s="80">
        <v>3712000</v>
      </c>
      <c r="AB16" s="82">
        <v>3776000</v>
      </c>
      <c r="AC16" s="81">
        <v>2730000</v>
      </c>
      <c r="AD16" s="83">
        <v>4696000</v>
      </c>
      <c r="AE16" s="71"/>
      <c r="AF16" s="71"/>
    </row>
    <row r="17" spans="1:32" ht="33" customHeight="1" x14ac:dyDescent="0.2">
      <c r="A17" s="207"/>
      <c r="B17" s="211"/>
      <c r="C17" s="214"/>
      <c r="D17" s="73" t="s">
        <v>33</v>
      </c>
      <c r="E17" s="74" t="s">
        <v>43</v>
      </c>
      <c r="F17" s="75" t="s">
        <v>35</v>
      </c>
      <c r="G17" s="76" t="s">
        <v>63</v>
      </c>
      <c r="H17" s="77" t="s">
        <v>63</v>
      </c>
      <c r="I17" s="77" t="s">
        <v>63</v>
      </c>
      <c r="J17" s="78" t="s">
        <v>63</v>
      </c>
      <c r="K17" s="76" t="s">
        <v>63</v>
      </c>
      <c r="L17" s="77" t="s">
        <v>63</v>
      </c>
      <c r="M17" s="77" t="s">
        <v>63</v>
      </c>
      <c r="N17" s="77" t="s">
        <v>63</v>
      </c>
      <c r="O17" s="77" t="s">
        <v>63</v>
      </c>
      <c r="P17" s="79" t="s">
        <v>63</v>
      </c>
      <c r="Q17" s="77">
        <v>8632496</v>
      </c>
      <c r="R17" s="77">
        <v>9205493</v>
      </c>
      <c r="S17" s="77">
        <v>8754000</v>
      </c>
      <c r="T17" s="77">
        <v>8576000</v>
      </c>
      <c r="U17" s="77">
        <v>8722000</v>
      </c>
      <c r="V17" s="80">
        <v>9291000</v>
      </c>
      <c r="W17" s="81">
        <v>9693000</v>
      </c>
      <c r="X17" s="81">
        <v>9660000</v>
      </c>
      <c r="Y17" s="81">
        <v>10760000</v>
      </c>
      <c r="Z17" s="80">
        <v>11277000</v>
      </c>
      <c r="AA17" s="80">
        <v>11486000</v>
      </c>
      <c r="AB17" s="82">
        <v>10543000</v>
      </c>
      <c r="AC17" s="81">
        <v>9773000</v>
      </c>
      <c r="AD17" s="83">
        <v>12556000</v>
      </c>
      <c r="AE17" s="71"/>
      <c r="AF17" s="71"/>
    </row>
    <row r="18" spans="1:32" ht="33" customHeight="1" x14ac:dyDescent="0.2">
      <c r="A18" s="207"/>
      <c r="B18" s="211"/>
      <c r="C18" s="214"/>
      <c r="D18" s="73" t="s">
        <v>86</v>
      </c>
      <c r="E18" s="74" t="s">
        <v>44</v>
      </c>
      <c r="F18" s="75" t="s">
        <v>6</v>
      </c>
      <c r="G18" s="76" t="s">
        <v>63</v>
      </c>
      <c r="H18" s="77" t="s">
        <v>63</v>
      </c>
      <c r="I18" s="77" t="s">
        <v>63</v>
      </c>
      <c r="J18" s="78">
        <v>6005566</v>
      </c>
      <c r="K18" s="76">
        <v>3751457</v>
      </c>
      <c r="L18" s="77">
        <v>4369221</v>
      </c>
      <c r="M18" s="77">
        <v>2763181</v>
      </c>
      <c r="N18" s="77">
        <v>5983603</v>
      </c>
      <c r="O18" s="77">
        <v>2070288</v>
      </c>
      <c r="P18" s="79">
        <v>3197988</v>
      </c>
      <c r="Q18" s="77">
        <v>7142827</v>
      </c>
      <c r="R18" s="77">
        <v>6755828</v>
      </c>
      <c r="S18" s="77">
        <v>6839000</v>
      </c>
      <c r="T18" s="77">
        <v>5463000</v>
      </c>
      <c r="U18" s="77">
        <v>6601000</v>
      </c>
      <c r="V18" s="80">
        <v>6918000</v>
      </c>
      <c r="W18" s="81">
        <v>6659000</v>
      </c>
      <c r="X18" s="81">
        <v>7694000</v>
      </c>
      <c r="Y18" s="81">
        <v>6105000</v>
      </c>
      <c r="Z18" s="80">
        <v>5492000</v>
      </c>
      <c r="AA18" s="80">
        <v>4742000</v>
      </c>
      <c r="AB18" s="82">
        <v>4356000</v>
      </c>
      <c r="AC18" s="81">
        <v>4656000</v>
      </c>
      <c r="AD18" s="83">
        <v>7355000</v>
      </c>
      <c r="AE18" s="71"/>
      <c r="AF18" s="71"/>
    </row>
    <row r="19" spans="1:32" ht="33" customHeight="1" x14ac:dyDescent="0.2">
      <c r="A19" s="207"/>
      <c r="B19" s="211"/>
      <c r="C19" s="214"/>
      <c r="D19" s="86" t="s">
        <v>90</v>
      </c>
      <c r="E19" s="74" t="s">
        <v>44</v>
      </c>
      <c r="F19" s="75" t="s">
        <v>91</v>
      </c>
      <c r="G19" s="76" t="s">
        <v>63</v>
      </c>
      <c r="H19" s="77" t="s">
        <v>63</v>
      </c>
      <c r="I19" s="77" t="s">
        <v>63</v>
      </c>
      <c r="J19" s="78" t="s">
        <v>131</v>
      </c>
      <c r="K19" s="76" t="s">
        <v>63</v>
      </c>
      <c r="L19" s="77" t="s">
        <v>63</v>
      </c>
      <c r="M19" s="77" t="s">
        <v>63</v>
      </c>
      <c r="N19" s="77" t="s">
        <v>63</v>
      </c>
      <c r="O19" s="77" t="s">
        <v>63</v>
      </c>
      <c r="P19" s="79" t="s">
        <v>64</v>
      </c>
      <c r="Q19" s="77" t="s">
        <v>63</v>
      </c>
      <c r="R19" s="77" t="s">
        <v>63</v>
      </c>
      <c r="S19" s="77" t="s">
        <v>63</v>
      </c>
      <c r="T19" s="77" t="s">
        <v>63</v>
      </c>
      <c r="U19" s="77" t="s">
        <v>63</v>
      </c>
      <c r="V19" s="77" t="s">
        <v>63</v>
      </c>
      <c r="W19" s="79" t="s">
        <v>63</v>
      </c>
      <c r="X19" s="79" t="s">
        <v>63</v>
      </c>
      <c r="Y19" s="79" t="s">
        <v>63</v>
      </c>
      <c r="Z19" s="80">
        <v>12603000</v>
      </c>
      <c r="AA19" s="80">
        <v>12954000</v>
      </c>
      <c r="AB19" s="82">
        <v>10649000</v>
      </c>
      <c r="AC19" s="81">
        <v>11587000</v>
      </c>
      <c r="AD19" s="83">
        <v>13216000</v>
      </c>
      <c r="AE19" s="71"/>
      <c r="AF19" s="71"/>
    </row>
    <row r="20" spans="1:32" ht="33" customHeight="1" x14ac:dyDescent="0.2">
      <c r="A20" s="207"/>
      <c r="B20" s="211"/>
      <c r="C20" s="214"/>
      <c r="D20" s="86" t="s">
        <v>92</v>
      </c>
      <c r="E20" s="74" t="s">
        <v>44</v>
      </c>
      <c r="F20" s="75" t="s">
        <v>105</v>
      </c>
      <c r="G20" s="76" t="s">
        <v>63</v>
      </c>
      <c r="H20" s="77" t="s">
        <v>63</v>
      </c>
      <c r="I20" s="77" t="s">
        <v>63</v>
      </c>
      <c r="J20" s="78" t="s">
        <v>63</v>
      </c>
      <c r="K20" s="76" t="s">
        <v>63</v>
      </c>
      <c r="L20" s="77" t="s">
        <v>63</v>
      </c>
      <c r="M20" s="77" t="s">
        <v>63</v>
      </c>
      <c r="N20" s="77" t="s">
        <v>63</v>
      </c>
      <c r="O20" s="77" t="s">
        <v>63</v>
      </c>
      <c r="P20" s="79" t="s">
        <v>63</v>
      </c>
      <c r="Q20" s="77" t="s">
        <v>63</v>
      </c>
      <c r="R20" s="77" t="s">
        <v>63</v>
      </c>
      <c r="S20" s="77" t="s">
        <v>63</v>
      </c>
      <c r="T20" s="77" t="s">
        <v>63</v>
      </c>
      <c r="U20" s="77" t="s">
        <v>63</v>
      </c>
      <c r="V20" s="77" t="s">
        <v>63</v>
      </c>
      <c r="W20" s="77" t="s">
        <v>63</v>
      </c>
      <c r="X20" s="77" t="s">
        <v>63</v>
      </c>
      <c r="Y20" s="77" t="s">
        <v>63</v>
      </c>
      <c r="Z20" s="77" t="s">
        <v>63</v>
      </c>
      <c r="AA20" s="77" t="s">
        <v>63</v>
      </c>
      <c r="AB20" s="77" t="s">
        <v>63</v>
      </c>
      <c r="AC20" s="81">
        <v>2844000</v>
      </c>
      <c r="AD20" s="83">
        <v>2770000</v>
      </c>
      <c r="AE20" s="71"/>
      <c r="AF20" s="71"/>
    </row>
    <row r="21" spans="1:32" ht="33" customHeight="1" x14ac:dyDescent="0.2">
      <c r="A21" s="207"/>
      <c r="B21" s="211"/>
      <c r="C21" s="214"/>
      <c r="D21" s="86" t="s">
        <v>93</v>
      </c>
      <c r="E21" s="74" t="s">
        <v>43</v>
      </c>
      <c r="F21" s="75" t="s">
        <v>106</v>
      </c>
      <c r="G21" s="76" t="s">
        <v>63</v>
      </c>
      <c r="H21" s="77" t="s">
        <v>63</v>
      </c>
      <c r="I21" s="77" t="s">
        <v>63</v>
      </c>
      <c r="J21" s="78" t="s">
        <v>63</v>
      </c>
      <c r="K21" s="76" t="s">
        <v>63</v>
      </c>
      <c r="L21" s="77" t="s">
        <v>63</v>
      </c>
      <c r="M21" s="77" t="s">
        <v>63</v>
      </c>
      <c r="N21" s="77" t="s">
        <v>63</v>
      </c>
      <c r="O21" s="77" t="s">
        <v>63</v>
      </c>
      <c r="P21" s="79" t="s">
        <v>63</v>
      </c>
      <c r="Q21" s="77" t="s">
        <v>63</v>
      </c>
      <c r="R21" s="77" t="s">
        <v>63</v>
      </c>
      <c r="S21" s="77" t="s">
        <v>63</v>
      </c>
      <c r="T21" s="77" t="s">
        <v>63</v>
      </c>
      <c r="U21" s="77" t="s">
        <v>63</v>
      </c>
      <c r="V21" s="77" t="s">
        <v>63</v>
      </c>
      <c r="W21" s="77" t="s">
        <v>63</v>
      </c>
      <c r="X21" s="77" t="s">
        <v>63</v>
      </c>
      <c r="Y21" s="77" t="s">
        <v>63</v>
      </c>
      <c r="Z21" s="77" t="s">
        <v>63</v>
      </c>
      <c r="AA21" s="77" t="s">
        <v>63</v>
      </c>
      <c r="AB21" s="77" t="s">
        <v>63</v>
      </c>
      <c r="AC21" s="81">
        <v>10150000</v>
      </c>
      <c r="AD21" s="83">
        <v>10669000</v>
      </c>
      <c r="AE21" s="71"/>
      <c r="AF21" s="71"/>
    </row>
    <row r="22" spans="1:32" ht="33" customHeight="1" x14ac:dyDescent="0.2">
      <c r="A22" s="207"/>
      <c r="B22" s="211"/>
      <c r="C22" s="214"/>
      <c r="D22" s="86" t="s">
        <v>101</v>
      </c>
      <c r="E22" s="74" t="s">
        <v>44</v>
      </c>
      <c r="F22" s="75" t="s">
        <v>107</v>
      </c>
      <c r="G22" s="76" t="s">
        <v>63</v>
      </c>
      <c r="H22" s="77" t="s">
        <v>63</v>
      </c>
      <c r="I22" s="77" t="s">
        <v>63</v>
      </c>
      <c r="J22" s="78" t="s">
        <v>63</v>
      </c>
      <c r="K22" s="76" t="s">
        <v>63</v>
      </c>
      <c r="L22" s="77" t="s">
        <v>63</v>
      </c>
      <c r="M22" s="77" t="s">
        <v>63</v>
      </c>
      <c r="N22" s="77" t="s">
        <v>63</v>
      </c>
      <c r="O22" s="77" t="s">
        <v>63</v>
      </c>
      <c r="P22" s="79" t="s">
        <v>63</v>
      </c>
      <c r="Q22" s="77" t="s">
        <v>63</v>
      </c>
      <c r="R22" s="77" t="s">
        <v>63</v>
      </c>
      <c r="S22" s="77" t="s">
        <v>63</v>
      </c>
      <c r="T22" s="77" t="s">
        <v>63</v>
      </c>
      <c r="U22" s="77" t="s">
        <v>63</v>
      </c>
      <c r="V22" s="77" t="s">
        <v>63</v>
      </c>
      <c r="W22" s="77" t="s">
        <v>63</v>
      </c>
      <c r="X22" s="77" t="s">
        <v>63</v>
      </c>
      <c r="Y22" s="77" t="s">
        <v>63</v>
      </c>
      <c r="Z22" s="77" t="s">
        <v>63</v>
      </c>
      <c r="AA22" s="77" t="s">
        <v>63</v>
      </c>
      <c r="AB22" s="77" t="s">
        <v>63</v>
      </c>
      <c r="AC22" s="79" t="s">
        <v>63</v>
      </c>
      <c r="AD22" s="83">
        <v>3464000</v>
      </c>
      <c r="AE22" s="71"/>
      <c r="AF22" s="71"/>
    </row>
    <row r="23" spans="1:32" ht="33" customHeight="1" x14ac:dyDescent="0.2">
      <c r="A23" s="207"/>
      <c r="B23" s="211"/>
      <c r="C23" s="214"/>
      <c r="D23" s="217" t="s">
        <v>108</v>
      </c>
      <c r="E23" s="218"/>
      <c r="F23" s="87" t="s">
        <v>133</v>
      </c>
      <c r="G23" s="88">
        <v>233130</v>
      </c>
      <c r="H23" s="89">
        <v>161133</v>
      </c>
      <c r="I23" s="89" t="s">
        <v>63</v>
      </c>
      <c r="J23" s="90" t="s">
        <v>63</v>
      </c>
      <c r="K23" s="88" t="s">
        <v>63</v>
      </c>
      <c r="L23" s="89" t="s">
        <v>63</v>
      </c>
      <c r="M23" s="89" t="s">
        <v>63</v>
      </c>
      <c r="N23" s="89" t="s">
        <v>63</v>
      </c>
      <c r="O23" s="89" t="s">
        <v>63</v>
      </c>
      <c r="P23" s="91" t="s">
        <v>64</v>
      </c>
      <c r="Q23" s="89" t="s">
        <v>63</v>
      </c>
      <c r="R23" s="89" t="s">
        <v>63</v>
      </c>
      <c r="S23" s="89" t="s">
        <v>63</v>
      </c>
      <c r="T23" s="89" t="s">
        <v>63</v>
      </c>
      <c r="U23" s="89" t="s">
        <v>63</v>
      </c>
      <c r="V23" s="89" t="s">
        <v>63</v>
      </c>
      <c r="W23" s="91" t="s">
        <v>63</v>
      </c>
      <c r="X23" s="91" t="s">
        <v>63</v>
      </c>
      <c r="Y23" s="91" t="s">
        <v>63</v>
      </c>
      <c r="Z23" s="89" t="s">
        <v>64</v>
      </c>
      <c r="AA23" s="89" t="s">
        <v>64</v>
      </c>
      <c r="AB23" s="92" t="s">
        <v>64</v>
      </c>
      <c r="AC23" s="91" t="s">
        <v>64</v>
      </c>
      <c r="AD23" s="93" t="s">
        <v>64</v>
      </c>
      <c r="AE23" s="94"/>
      <c r="AF23" s="95"/>
    </row>
    <row r="24" spans="1:32" ht="33" customHeight="1" x14ac:dyDescent="0.2">
      <c r="A24" s="207"/>
      <c r="B24" s="211"/>
      <c r="C24" s="215"/>
      <c r="D24" s="219" t="s">
        <v>108</v>
      </c>
      <c r="E24" s="220"/>
      <c r="F24" s="96" t="s">
        <v>134</v>
      </c>
      <c r="G24" s="97">
        <v>7775202</v>
      </c>
      <c r="H24" s="98">
        <v>5795210</v>
      </c>
      <c r="I24" s="98">
        <v>4732266</v>
      </c>
      <c r="J24" s="99">
        <v>5792275</v>
      </c>
      <c r="K24" s="97">
        <v>1168754</v>
      </c>
      <c r="L24" s="98">
        <v>1700660</v>
      </c>
      <c r="M24" s="98">
        <v>1087562</v>
      </c>
      <c r="N24" s="98">
        <v>1132574</v>
      </c>
      <c r="O24" s="98">
        <v>5544123</v>
      </c>
      <c r="P24" s="100">
        <v>6052723</v>
      </c>
      <c r="Q24" s="98">
        <v>7239663</v>
      </c>
      <c r="R24" s="98">
        <v>6446000</v>
      </c>
      <c r="S24" s="98">
        <v>6041000</v>
      </c>
      <c r="T24" s="98">
        <v>6021000</v>
      </c>
      <c r="U24" s="98">
        <v>6067000</v>
      </c>
      <c r="V24" s="98">
        <v>8788000</v>
      </c>
      <c r="W24" s="100">
        <v>6373000</v>
      </c>
      <c r="X24" s="100">
        <v>6839000</v>
      </c>
      <c r="Y24" s="91" t="s">
        <v>63</v>
      </c>
      <c r="Z24" s="98" t="s">
        <v>64</v>
      </c>
      <c r="AA24" s="98" t="s">
        <v>64</v>
      </c>
      <c r="AB24" s="101" t="s">
        <v>64</v>
      </c>
      <c r="AC24" s="100" t="s">
        <v>64</v>
      </c>
      <c r="AD24" s="102" t="s">
        <v>64</v>
      </c>
      <c r="AE24" s="94"/>
      <c r="AF24" s="95"/>
    </row>
    <row r="25" spans="1:32" ht="33" customHeight="1" x14ac:dyDescent="0.2">
      <c r="A25" s="207"/>
      <c r="B25" s="211"/>
      <c r="C25" s="215"/>
      <c r="D25" s="221" t="s">
        <v>108</v>
      </c>
      <c r="E25" s="222"/>
      <c r="F25" s="103" t="s">
        <v>135</v>
      </c>
      <c r="G25" s="104" t="s">
        <v>63</v>
      </c>
      <c r="H25" s="105" t="s">
        <v>64</v>
      </c>
      <c r="I25" s="105" t="s">
        <v>63</v>
      </c>
      <c r="J25" s="106">
        <v>898462</v>
      </c>
      <c r="K25" s="104">
        <v>1569987</v>
      </c>
      <c r="L25" s="105">
        <v>1233961</v>
      </c>
      <c r="M25" s="105">
        <v>3917158</v>
      </c>
      <c r="N25" s="105">
        <v>3205616</v>
      </c>
      <c r="O25" s="105">
        <v>3653570</v>
      </c>
      <c r="P25" s="107">
        <v>2871300</v>
      </c>
      <c r="Q25" s="105">
        <v>3952878</v>
      </c>
      <c r="R25" s="105">
        <v>3286894</v>
      </c>
      <c r="S25" s="105">
        <v>2732000</v>
      </c>
      <c r="T25" s="105">
        <v>4422000</v>
      </c>
      <c r="U25" s="105">
        <v>4857000</v>
      </c>
      <c r="V25" s="105">
        <v>5335000</v>
      </c>
      <c r="W25" s="107">
        <v>3818000</v>
      </c>
      <c r="X25" s="107">
        <v>4145000</v>
      </c>
      <c r="Y25" s="105" t="s">
        <v>63</v>
      </c>
      <c r="Z25" s="105" t="s">
        <v>64</v>
      </c>
      <c r="AA25" s="105" t="s">
        <v>64</v>
      </c>
      <c r="AB25" s="108" t="s">
        <v>64</v>
      </c>
      <c r="AC25" s="107" t="s">
        <v>64</v>
      </c>
      <c r="AD25" s="109" t="s">
        <v>64</v>
      </c>
      <c r="AE25" s="94"/>
      <c r="AF25" s="95"/>
    </row>
    <row r="26" spans="1:32" ht="33" customHeight="1" x14ac:dyDescent="0.2">
      <c r="A26" s="207"/>
      <c r="B26" s="211"/>
      <c r="C26" s="216"/>
      <c r="D26" s="223" t="s">
        <v>16</v>
      </c>
      <c r="E26" s="224"/>
      <c r="F26" s="225"/>
      <c r="G26" s="110">
        <f t="shared" ref="G26:AC26" si="0">SUM(G4:G25)</f>
        <v>83695152</v>
      </c>
      <c r="H26" s="110">
        <f t="shared" si="0"/>
        <v>50988842</v>
      </c>
      <c r="I26" s="110">
        <f t="shared" si="0"/>
        <v>55029162</v>
      </c>
      <c r="J26" s="111">
        <f t="shared" si="0"/>
        <v>55829903</v>
      </c>
      <c r="K26" s="112">
        <f t="shared" si="0"/>
        <v>44817957</v>
      </c>
      <c r="L26" s="110">
        <f t="shared" si="0"/>
        <v>49442297</v>
      </c>
      <c r="M26" s="110">
        <f t="shared" si="0"/>
        <v>56240205</v>
      </c>
      <c r="N26" s="110">
        <f t="shared" si="0"/>
        <v>55273523</v>
      </c>
      <c r="O26" s="110">
        <f t="shared" si="0"/>
        <v>50729925</v>
      </c>
      <c r="P26" s="113">
        <f t="shared" si="0"/>
        <v>53111178</v>
      </c>
      <c r="Q26" s="114">
        <f t="shared" si="0"/>
        <v>97366360</v>
      </c>
      <c r="R26" s="110">
        <f t="shared" si="0"/>
        <v>95125642</v>
      </c>
      <c r="S26" s="110">
        <f t="shared" si="0"/>
        <v>97190000</v>
      </c>
      <c r="T26" s="110">
        <f t="shared" si="0"/>
        <v>97591000</v>
      </c>
      <c r="U26" s="110">
        <f t="shared" si="0"/>
        <v>108364000</v>
      </c>
      <c r="V26" s="114">
        <f t="shared" si="0"/>
        <v>120872000</v>
      </c>
      <c r="W26" s="110">
        <f t="shared" si="0"/>
        <v>119143000</v>
      </c>
      <c r="X26" s="110">
        <f t="shared" si="0"/>
        <v>132250000</v>
      </c>
      <c r="Y26" s="110">
        <f t="shared" si="0"/>
        <v>142070000</v>
      </c>
      <c r="Z26" s="114">
        <f t="shared" si="0"/>
        <v>153798000</v>
      </c>
      <c r="AA26" s="114">
        <f t="shared" si="0"/>
        <v>157337000</v>
      </c>
      <c r="AB26" s="112">
        <f t="shared" si="0"/>
        <v>181618000</v>
      </c>
      <c r="AC26" s="110">
        <f t="shared" si="0"/>
        <v>163293000</v>
      </c>
      <c r="AD26" s="115">
        <f t="shared" ref="AD26" si="1">SUM(AD4:AD25)</f>
        <v>201779000</v>
      </c>
      <c r="AE26" s="95"/>
      <c r="AF26" s="116"/>
    </row>
    <row r="27" spans="1:32" ht="33" customHeight="1" x14ac:dyDescent="0.2">
      <c r="A27" s="207"/>
      <c r="B27" s="211"/>
      <c r="C27" s="226" t="s">
        <v>96</v>
      </c>
      <c r="D27" s="117" t="s">
        <v>100</v>
      </c>
      <c r="E27" s="118" t="s">
        <v>109</v>
      </c>
      <c r="F27" s="119" t="s">
        <v>37</v>
      </c>
      <c r="G27" s="120" t="s">
        <v>63</v>
      </c>
      <c r="H27" s="121" t="s">
        <v>63</v>
      </c>
      <c r="I27" s="121" t="s">
        <v>63</v>
      </c>
      <c r="J27" s="122" t="s">
        <v>63</v>
      </c>
      <c r="K27" s="120" t="s">
        <v>63</v>
      </c>
      <c r="L27" s="121" t="s">
        <v>63</v>
      </c>
      <c r="M27" s="121">
        <v>692000</v>
      </c>
      <c r="N27" s="121">
        <v>754000</v>
      </c>
      <c r="O27" s="123">
        <v>831000</v>
      </c>
      <c r="P27" s="124">
        <v>830000</v>
      </c>
      <c r="Q27" s="123">
        <v>875000</v>
      </c>
      <c r="R27" s="123">
        <v>902000</v>
      </c>
      <c r="S27" s="123">
        <v>726000</v>
      </c>
      <c r="T27" s="123">
        <v>793000</v>
      </c>
      <c r="U27" s="123">
        <v>775000</v>
      </c>
      <c r="V27" s="123">
        <v>787000</v>
      </c>
      <c r="W27" s="125">
        <v>911000</v>
      </c>
      <c r="X27" s="125">
        <v>986000</v>
      </c>
      <c r="Y27" s="125">
        <v>904000</v>
      </c>
      <c r="Z27" s="126">
        <v>1306000</v>
      </c>
      <c r="AA27" s="123">
        <v>1243000</v>
      </c>
      <c r="AB27" s="127">
        <v>1197000</v>
      </c>
      <c r="AC27" s="125">
        <v>1260000</v>
      </c>
      <c r="AD27" s="128">
        <v>1424000</v>
      </c>
      <c r="AE27" s="71"/>
      <c r="AF27" s="71"/>
    </row>
    <row r="28" spans="1:32" ht="33" customHeight="1" x14ac:dyDescent="0.2">
      <c r="A28" s="207"/>
      <c r="B28" s="211"/>
      <c r="C28" s="227"/>
      <c r="D28" s="223" t="s">
        <v>16</v>
      </c>
      <c r="E28" s="224"/>
      <c r="F28" s="225"/>
      <c r="G28" s="110" t="s">
        <v>128</v>
      </c>
      <c r="H28" s="110" t="s">
        <v>128</v>
      </c>
      <c r="I28" s="110" t="s">
        <v>128</v>
      </c>
      <c r="J28" s="111" t="s">
        <v>128</v>
      </c>
      <c r="K28" s="112" t="s">
        <v>128</v>
      </c>
      <c r="L28" s="110" t="s">
        <v>128</v>
      </c>
      <c r="M28" s="110">
        <f t="shared" ref="M28:U28" si="2">SUM(M27)</f>
        <v>692000</v>
      </c>
      <c r="N28" s="110">
        <f t="shared" si="2"/>
        <v>754000</v>
      </c>
      <c r="O28" s="110">
        <f t="shared" si="2"/>
        <v>831000</v>
      </c>
      <c r="P28" s="110">
        <f t="shared" si="2"/>
        <v>830000</v>
      </c>
      <c r="Q28" s="114">
        <f t="shared" si="2"/>
        <v>875000</v>
      </c>
      <c r="R28" s="110">
        <f t="shared" si="2"/>
        <v>902000</v>
      </c>
      <c r="S28" s="110">
        <f t="shared" si="2"/>
        <v>726000</v>
      </c>
      <c r="T28" s="110">
        <f t="shared" si="2"/>
        <v>793000</v>
      </c>
      <c r="U28" s="110">
        <f t="shared" si="2"/>
        <v>775000</v>
      </c>
      <c r="V28" s="114">
        <f t="shared" ref="V28:X28" si="3">SUM(V27)</f>
        <v>787000</v>
      </c>
      <c r="W28" s="110">
        <f t="shared" si="3"/>
        <v>911000</v>
      </c>
      <c r="X28" s="110">
        <f t="shared" si="3"/>
        <v>986000</v>
      </c>
      <c r="Y28" s="110">
        <f>SUM(Y27)</f>
        <v>904000</v>
      </c>
      <c r="Z28" s="114">
        <f t="shared" ref="Z28:AB28" si="4">SUM(Z27)</f>
        <v>1306000</v>
      </c>
      <c r="AA28" s="114">
        <f t="shared" si="4"/>
        <v>1243000</v>
      </c>
      <c r="AB28" s="112">
        <f t="shared" si="4"/>
        <v>1197000</v>
      </c>
      <c r="AC28" s="110">
        <f t="shared" ref="AC28:AD28" si="5">SUM(AC27)</f>
        <v>1260000</v>
      </c>
      <c r="AD28" s="115">
        <f t="shared" si="5"/>
        <v>1424000</v>
      </c>
      <c r="AE28" s="95"/>
      <c r="AF28" s="95"/>
    </row>
    <row r="29" spans="1:32" ht="33" customHeight="1" x14ac:dyDescent="0.2">
      <c r="A29" s="207"/>
      <c r="B29" s="211"/>
      <c r="C29" s="228" t="s">
        <v>62</v>
      </c>
      <c r="D29" s="219" t="s">
        <v>108</v>
      </c>
      <c r="E29" s="220"/>
      <c r="F29" s="129" t="s">
        <v>83</v>
      </c>
      <c r="G29" s="130" t="s">
        <v>63</v>
      </c>
      <c r="H29" s="131" t="s">
        <v>63</v>
      </c>
      <c r="I29" s="131" t="s">
        <v>63</v>
      </c>
      <c r="J29" s="132" t="s">
        <v>63</v>
      </c>
      <c r="K29" s="133" t="s">
        <v>63</v>
      </c>
      <c r="L29" s="131" t="s">
        <v>63</v>
      </c>
      <c r="M29" s="131" t="s">
        <v>63</v>
      </c>
      <c r="N29" s="131">
        <v>1369000</v>
      </c>
      <c r="O29" s="131">
        <v>1345000</v>
      </c>
      <c r="P29" s="132">
        <v>2228000</v>
      </c>
      <c r="Q29" s="131">
        <v>1973000</v>
      </c>
      <c r="R29" s="131">
        <v>1754000</v>
      </c>
      <c r="S29" s="131">
        <v>1749000</v>
      </c>
      <c r="T29" s="131">
        <v>1917000</v>
      </c>
      <c r="U29" s="131">
        <v>2817000</v>
      </c>
      <c r="V29" s="131">
        <v>2662000</v>
      </c>
      <c r="W29" s="132">
        <v>1559000</v>
      </c>
      <c r="X29" s="132">
        <v>1950000</v>
      </c>
      <c r="Y29" s="132">
        <v>2750000</v>
      </c>
      <c r="Z29" s="131">
        <v>4058000</v>
      </c>
      <c r="AA29" s="131">
        <v>1904000</v>
      </c>
      <c r="AB29" s="134" t="s">
        <v>64</v>
      </c>
      <c r="AC29" s="132" t="s">
        <v>64</v>
      </c>
      <c r="AD29" s="135" t="s">
        <v>64</v>
      </c>
      <c r="AE29" s="71"/>
      <c r="AF29" s="71"/>
    </row>
    <row r="30" spans="1:32" ht="33" customHeight="1" x14ac:dyDescent="0.2">
      <c r="A30" s="207"/>
      <c r="B30" s="211"/>
      <c r="C30" s="229"/>
      <c r="D30" s="221" t="s">
        <v>108</v>
      </c>
      <c r="E30" s="222"/>
      <c r="F30" s="136" t="s">
        <v>82</v>
      </c>
      <c r="G30" s="104" t="s">
        <v>63</v>
      </c>
      <c r="H30" s="105" t="s">
        <v>63</v>
      </c>
      <c r="I30" s="105" t="s">
        <v>63</v>
      </c>
      <c r="J30" s="107" t="s">
        <v>63</v>
      </c>
      <c r="K30" s="137" t="s">
        <v>63</v>
      </c>
      <c r="L30" s="105" t="s">
        <v>63</v>
      </c>
      <c r="M30" s="105" t="s">
        <v>128</v>
      </c>
      <c r="N30" s="105">
        <v>908000</v>
      </c>
      <c r="O30" s="105">
        <v>1120000</v>
      </c>
      <c r="P30" s="107">
        <v>2712000</v>
      </c>
      <c r="Q30" s="105">
        <v>2484000</v>
      </c>
      <c r="R30" s="105">
        <v>1706000</v>
      </c>
      <c r="S30" s="105">
        <v>2529000</v>
      </c>
      <c r="T30" s="105">
        <v>2306000</v>
      </c>
      <c r="U30" s="105">
        <v>2749000</v>
      </c>
      <c r="V30" s="105">
        <v>2836000</v>
      </c>
      <c r="W30" s="107">
        <v>2159000</v>
      </c>
      <c r="X30" s="107">
        <v>3196000</v>
      </c>
      <c r="Y30" s="107">
        <v>3068000</v>
      </c>
      <c r="Z30" s="105">
        <v>3570000</v>
      </c>
      <c r="AA30" s="105">
        <v>1813000</v>
      </c>
      <c r="AB30" s="108" t="s">
        <v>64</v>
      </c>
      <c r="AC30" s="107" t="s">
        <v>64</v>
      </c>
      <c r="AD30" s="109" t="s">
        <v>64</v>
      </c>
      <c r="AE30" s="71"/>
      <c r="AF30" s="71"/>
    </row>
    <row r="31" spans="1:32" ht="33" customHeight="1" x14ac:dyDescent="0.2">
      <c r="A31" s="207"/>
      <c r="B31" s="211"/>
      <c r="C31" s="230"/>
      <c r="D31" s="223" t="s">
        <v>16</v>
      </c>
      <c r="E31" s="224"/>
      <c r="F31" s="225"/>
      <c r="G31" s="110" t="s">
        <v>128</v>
      </c>
      <c r="H31" s="110" t="s">
        <v>128</v>
      </c>
      <c r="I31" s="110" t="s">
        <v>128</v>
      </c>
      <c r="J31" s="111" t="s">
        <v>128</v>
      </c>
      <c r="K31" s="112" t="s">
        <v>128</v>
      </c>
      <c r="L31" s="110" t="s">
        <v>128</v>
      </c>
      <c r="M31" s="110" t="s">
        <v>128</v>
      </c>
      <c r="N31" s="110">
        <f t="shared" ref="N31:U31" si="6">SUM(N29:N30)</f>
        <v>2277000</v>
      </c>
      <c r="O31" s="110">
        <f t="shared" si="6"/>
        <v>2465000</v>
      </c>
      <c r="P31" s="110">
        <f t="shared" si="6"/>
        <v>4940000</v>
      </c>
      <c r="Q31" s="114">
        <f t="shared" si="6"/>
        <v>4457000</v>
      </c>
      <c r="R31" s="110">
        <f t="shared" si="6"/>
        <v>3460000</v>
      </c>
      <c r="S31" s="110">
        <f t="shared" si="6"/>
        <v>4278000</v>
      </c>
      <c r="T31" s="110">
        <f t="shared" si="6"/>
        <v>4223000</v>
      </c>
      <c r="U31" s="110">
        <f t="shared" si="6"/>
        <v>5566000</v>
      </c>
      <c r="V31" s="114">
        <f t="shared" ref="V31:X31" si="7">SUM(V29:V30)</f>
        <v>5498000</v>
      </c>
      <c r="W31" s="110">
        <f t="shared" si="7"/>
        <v>3718000</v>
      </c>
      <c r="X31" s="110">
        <f t="shared" si="7"/>
        <v>5146000</v>
      </c>
      <c r="Y31" s="110">
        <f>SUM(Y29:Y30)</f>
        <v>5818000</v>
      </c>
      <c r="Z31" s="114">
        <f t="shared" ref="Z31:AA31" si="8">SUM(Z29:Z30)</f>
        <v>7628000</v>
      </c>
      <c r="AA31" s="114">
        <f t="shared" si="8"/>
        <v>3717000</v>
      </c>
      <c r="AB31" s="112" t="s">
        <v>64</v>
      </c>
      <c r="AC31" s="110" t="s">
        <v>64</v>
      </c>
      <c r="AD31" s="115" t="s">
        <v>64</v>
      </c>
      <c r="AE31" s="95"/>
      <c r="AF31" s="95"/>
    </row>
    <row r="32" spans="1:32" ht="33" customHeight="1" x14ac:dyDescent="0.2">
      <c r="A32" s="207"/>
      <c r="B32" s="212"/>
      <c r="C32" s="231" t="s">
        <v>38</v>
      </c>
      <c r="D32" s="232"/>
      <c r="E32" s="232"/>
      <c r="F32" s="233"/>
      <c r="G32" s="138">
        <f t="shared" ref="G32:K32" si="9">G26</f>
        <v>83695152</v>
      </c>
      <c r="H32" s="138">
        <f t="shared" si="9"/>
        <v>50988842</v>
      </c>
      <c r="I32" s="138">
        <f t="shared" si="9"/>
        <v>55029162</v>
      </c>
      <c r="J32" s="139">
        <f t="shared" si="9"/>
        <v>55829903</v>
      </c>
      <c r="K32" s="140">
        <f t="shared" si="9"/>
        <v>44817957</v>
      </c>
      <c r="L32" s="138">
        <f>L26</f>
        <v>49442297</v>
      </c>
      <c r="M32" s="138">
        <f>M26+M28</f>
        <v>56932205</v>
      </c>
      <c r="N32" s="138">
        <f>N26+N28+N31</f>
        <v>58304523</v>
      </c>
      <c r="O32" s="138">
        <f t="shared" ref="O32:AA32" si="10">O26+O28+O31</f>
        <v>54025925</v>
      </c>
      <c r="P32" s="138">
        <f t="shared" si="10"/>
        <v>58881178</v>
      </c>
      <c r="Q32" s="141">
        <f t="shared" si="10"/>
        <v>102698360</v>
      </c>
      <c r="R32" s="138">
        <f t="shared" si="10"/>
        <v>99487642</v>
      </c>
      <c r="S32" s="138">
        <f t="shared" si="10"/>
        <v>102194000</v>
      </c>
      <c r="T32" s="138">
        <f t="shared" si="10"/>
        <v>102607000</v>
      </c>
      <c r="U32" s="138">
        <f t="shared" si="10"/>
        <v>114705000</v>
      </c>
      <c r="V32" s="141">
        <f t="shared" si="10"/>
        <v>127157000</v>
      </c>
      <c r="W32" s="138">
        <f t="shared" si="10"/>
        <v>123772000</v>
      </c>
      <c r="X32" s="138">
        <f t="shared" si="10"/>
        <v>138382000</v>
      </c>
      <c r="Y32" s="138">
        <f t="shared" si="10"/>
        <v>148792000</v>
      </c>
      <c r="Z32" s="141">
        <f t="shared" si="10"/>
        <v>162732000</v>
      </c>
      <c r="AA32" s="141">
        <f t="shared" si="10"/>
        <v>162297000</v>
      </c>
      <c r="AB32" s="140">
        <f>AB26+AB28</f>
        <v>182815000</v>
      </c>
      <c r="AC32" s="138">
        <f>AC26+AC28</f>
        <v>164553000</v>
      </c>
      <c r="AD32" s="142">
        <f>AD26+AD28</f>
        <v>203203000</v>
      </c>
      <c r="AE32" s="95"/>
      <c r="AF32" s="143"/>
    </row>
    <row r="33" spans="1:32" ht="33" customHeight="1" x14ac:dyDescent="0.2">
      <c r="A33" s="207"/>
      <c r="B33" s="252" t="s">
        <v>25</v>
      </c>
      <c r="C33" s="246" t="s">
        <v>61</v>
      </c>
      <c r="D33" s="61" t="s">
        <v>99</v>
      </c>
      <c r="E33" s="62" t="s">
        <v>43</v>
      </c>
      <c r="F33" s="63" t="s">
        <v>17</v>
      </c>
      <c r="G33" s="64">
        <v>49222000</v>
      </c>
      <c r="H33" s="65">
        <v>39763000</v>
      </c>
      <c r="I33" s="65">
        <v>39310000</v>
      </c>
      <c r="J33" s="144">
        <v>37002000</v>
      </c>
      <c r="K33" s="145">
        <v>25071000</v>
      </c>
      <c r="L33" s="65">
        <v>27812000</v>
      </c>
      <c r="M33" s="65">
        <v>28403000</v>
      </c>
      <c r="N33" s="65">
        <v>52656000</v>
      </c>
      <c r="O33" s="65">
        <v>39846495</v>
      </c>
      <c r="P33" s="144">
        <v>55247000</v>
      </c>
      <c r="Q33" s="65">
        <v>77972000</v>
      </c>
      <c r="R33" s="65">
        <v>68806000</v>
      </c>
      <c r="S33" s="65">
        <v>90655000</v>
      </c>
      <c r="T33" s="65">
        <v>80021000</v>
      </c>
      <c r="U33" s="65">
        <v>78487000</v>
      </c>
      <c r="V33" s="67">
        <v>93615000</v>
      </c>
      <c r="W33" s="68">
        <v>98579000</v>
      </c>
      <c r="X33" s="68">
        <v>114237000</v>
      </c>
      <c r="Y33" s="68">
        <v>116570000</v>
      </c>
      <c r="Z33" s="67">
        <v>113322000</v>
      </c>
      <c r="AA33" s="67">
        <v>110993000</v>
      </c>
      <c r="AB33" s="69">
        <v>123582000</v>
      </c>
      <c r="AC33" s="68">
        <v>115237000</v>
      </c>
      <c r="AD33" s="70">
        <v>128171000</v>
      </c>
      <c r="AE33" s="71"/>
      <c r="AF33" s="71"/>
    </row>
    <row r="34" spans="1:32" ht="33" customHeight="1" x14ac:dyDescent="0.2">
      <c r="A34" s="207"/>
      <c r="B34" s="253"/>
      <c r="C34" s="247"/>
      <c r="D34" s="146" t="s">
        <v>102</v>
      </c>
      <c r="E34" s="147" t="s">
        <v>43</v>
      </c>
      <c r="F34" s="148" t="s">
        <v>18</v>
      </c>
      <c r="G34" s="149">
        <v>11865000</v>
      </c>
      <c r="H34" s="150">
        <v>2768000</v>
      </c>
      <c r="I34" s="151">
        <v>0</v>
      </c>
      <c r="J34" s="152">
        <v>435000</v>
      </c>
      <c r="K34" s="153">
        <v>0</v>
      </c>
      <c r="L34" s="151">
        <v>0</v>
      </c>
      <c r="M34" s="151">
        <v>524000</v>
      </c>
      <c r="N34" s="150">
        <v>21687000</v>
      </c>
      <c r="O34" s="150">
        <v>19010200</v>
      </c>
      <c r="P34" s="154">
        <v>33759000</v>
      </c>
      <c r="Q34" s="150">
        <v>33080000</v>
      </c>
      <c r="R34" s="150">
        <v>37471000</v>
      </c>
      <c r="S34" s="150">
        <v>43303000</v>
      </c>
      <c r="T34" s="150">
        <v>39822000</v>
      </c>
      <c r="U34" s="150">
        <v>38371000</v>
      </c>
      <c r="V34" s="151">
        <v>40723000</v>
      </c>
      <c r="W34" s="152">
        <v>47309000</v>
      </c>
      <c r="X34" s="152">
        <v>48261000</v>
      </c>
      <c r="Y34" s="152">
        <v>56473000</v>
      </c>
      <c r="Z34" s="151">
        <v>59378000</v>
      </c>
      <c r="AA34" s="151">
        <v>58542000</v>
      </c>
      <c r="AB34" s="155">
        <v>56677000</v>
      </c>
      <c r="AC34" s="152">
        <v>53934000</v>
      </c>
      <c r="AD34" s="156">
        <v>61501000</v>
      </c>
      <c r="AE34" s="71"/>
      <c r="AF34" s="71"/>
    </row>
    <row r="35" spans="1:32" ht="33" customHeight="1" x14ac:dyDescent="0.2">
      <c r="A35" s="207"/>
      <c r="B35" s="253"/>
      <c r="C35" s="248"/>
      <c r="D35" s="237" t="s">
        <v>20</v>
      </c>
      <c r="E35" s="238"/>
      <c r="F35" s="239"/>
      <c r="G35" s="157">
        <f t="shared" ref="G35:U35" si="11">SUM(G33:G34)</f>
        <v>61087000</v>
      </c>
      <c r="H35" s="158">
        <f t="shared" si="11"/>
        <v>42531000</v>
      </c>
      <c r="I35" s="158">
        <f t="shared" si="11"/>
        <v>39310000</v>
      </c>
      <c r="J35" s="159">
        <f t="shared" si="11"/>
        <v>37437000</v>
      </c>
      <c r="K35" s="157">
        <f t="shared" si="11"/>
        <v>25071000</v>
      </c>
      <c r="L35" s="158">
        <f t="shared" si="11"/>
        <v>27812000</v>
      </c>
      <c r="M35" s="158">
        <f t="shared" si="11"/>
        <v>28927000</v>
      </c>
      <c r="N35" s="158">
        <f t="shared" si="11"/>
        <v>74343000</v>
      </c>
      <c r="O35" s="158">
        <f>SUM(O33:O34)</f>
        <v>58856695</v>
      </c>
      <c r="P35" s="158">
        <f t="shared" si="11"/>
        <v>89006000</v>
      </c>
      <c r="Q35" s="160">
        <f t="shared" si="11"/>
        <v>111052000</v>
      </c>
      <c r="R35" s="158">
        <f t="shared" si="11"/>
        <v>106277000</v>
      </c>
      <c r="S35" s="158">
        <f t="shared" si="11"/>
        <v>133958000</v>
      </c>
      <c r="T35" s="158">
        <f t="shared" si="11"/>
        <v>119843000</v>
      </c>
      <c r="U35" s="158">
        <f t="shared" si="11"/>
        <v>116858000</v>
      </c>
      <c r="V35" s="160">
        <f t="shared" ref="V35:X35" si="12">SUM(V33:V34)</f>
        <v>134338000</v>
      </c>
      <c r="W35" s="158">
        <f t="shared" si="12"/>
        <v>145888000</v>
      </c>
      <c r="X35" s="158">
        <f t="shared" si="12"/>
        <v>162498000</v>
      </c>
      <c r="Y35" s="158">
        <f>SUM(Y33:Y34)</f>
        <v>173043000</v>
      </c>
      <c r="Z35" s="160">
        <f t="shared" ref="Z35:AB35" si="13">SUM(Z33:Z34)</f>
        <v>172700000</v>
      </c>
      <c r="AA35" s="160">
        <f t="shared" si="13"/>
        <v>169535000</v>
      </c>
      <c r="AB35" s="157">
        <f t="shared" si="13"/>
        <v>180259000</v>
      </c>
      <c r="AC35" s="158">
        <f t="shared" ref="AC35:AD35" si="14">SUM(AC33:AC34)</f>
        <v>169171000</v>
      </c>
      <c r="AD35" s="161">
        <f t="shared" si="14"/>
        <v>189672000</v>
      </c>
      <c r="AE35" s="95"/>
      <c r="AF35" s="116"/>
    </row>
    <row r="36" spans="1:32" ht="33" customHeight="1" x14ac:dyDescent="0.2">
      <c r="A36" s="207"/>
      <c r="B36" s="254"/>
      <c r="C36" s="249" t="s">
        <v>61</v>
      </c>
      <c r="D36" s="219" t="s">
        <v>126</v>
      </c>
      <c r="E36" s="220"/>
      <c r="F36" s="96" t="s">
        <v>21</v>
      </c>
      <c r="G36" s="97">
        <v>47735000</v>
      </c>
      <c r="H36" s="98">
        <v>42568000</v>
      </c>
      <c r="I36" s="98">
        <v>38286000</v>
      </c>
      <c r="J36" s="100">
        <v>37779000</v>
      </c>
      <c r="K36" s="162">
        <v>34617000</v>
      </c>
      <c r="L36" s="98">
        <v>37222000</v>
      </c>
      <c r="M36" s="98">
        <v>39325000</v>
      </c>
      <c r="N36" s="98">
        <v>42104000</v>
      </c>
      <c r="O36" s="98">
        <v>37733000</v>
      </c>
      <c r="P36" s="100">
        <v>30943000</v>
      </c>
      <c r="Q36" s="98" t="s">
        <v>63</v>
      </c>
      <c r="R36" s="98" t="s">
        <v>63</v>
      </c>
      <c r="S36" s="98" t="s">
        <v>63</v>
      </c>
      <c r="T36" s="98" t="s">
        <v>63</v>
      </c>
      <c r="U36" s="98" t="s">
        <v>63</v>
      </c>
      <c r="V36" s="98" t="s">
        <v>63</v>
      </c>
      <c r="W36" s="100" t="s">
        <v>63</v>
      </c>
      <c r="X36" s="100" t="s">
        <v>63</v>
      </c>
      <c r="Y36" s="100" t="s">
        <v>63</v>
      </c>
      <c r="Z36" s="98" t="s">
        <v>63</v>
      </c>
      <c r="AA36" s="98" t="s">
        <v>63</v>
      </c>
      <c r="AB36" s="98" t="s">
        <v>63</v>
      </c>
      <c r="AC36" s="100" t="s">
        <v>63</v>
      </c>
      <c r="AD36" s="102" t="s">
        <v>63</v>
      </c>
    </row>
    <row r="37" spans="1:32" ht="33" customHeight="1" x14ac:dyDescent="0.2">
      <c r="A37" s="207"/>
      <c r="B37" s="254"/>
      <c r="C37" s="250"/>
      <c r="D37" s="217" t="s">
        <v>126</v>
      </c>
      <c r="E37" s="218"/>
      <c r="F37" s="87" t="s">
        <v>125</v>
      </c>
      <c r="G37" s="88">
        <v>13088000</v>
      </c>
      <c r="H37" s="89">
        <v>10895000</v>
      </c>
      <c r="I37" s="89">
        <v>10768000</v>
      </c>
      <c r="J37" s="91">
        <v>8562000</v>
      </c>
      <c r="K37" s="163">
        <v>10191000</v>
      </c>
      <c r="L37" s="89">
        <v>9616000</v>
      </c>
      <c r="M37" s="89">
        <v>10822000</v>
      </c>
      <c r="N37" s="89">
        <v>11192000</v>
      </c>
      <c r="O37" s="89">
        <v>11487000</v>
      </c>
      <c r="P37" s="91">
        <v>2309000</v>
      </c>
      <c r="Q37" s="89" t="s">
        <v>63</v>
      </c>
      <c r="R37" s="89" t="s">
        <v>63</v>
      </c>
      <c r="S37" s="89" t="s">
        <v>63</v>
      </c>
      <c r="T37" s="89" t="s">
        <v>63</v>
      </c>
      <c r="U37" s="89" t="s">
        <v>63</v>
      </c>
      <c r="V37" s="89" t="s">
        <v>63</v>
      </c>
      <c r="W37" s="91" t="s">
        <v>63</v>
      </c>
      <c r="X37" s="91" t="s">
        <v>63</v>
      </c>
      <c r="Y37" s="91" t="s">
        <v>63</v>
      </c>
      <c r="Z37" s="89" t="s">
        <v>63</v>
      </c>
      <c r="AA37" s="89" t="s">
        <v>63</v>
      </c>
      <c r="AB37" s="89" t="s">
        <v>63</v>
      </c>
      <c r="AC37" s="91" t="s">
        <v>63</v>
      </c>
      <c r="AD37" s="93" t="s">
        <v>63</v>
      </c>
    </row>
    <row r="38" spans="1:32" ht="33" customHeight="1" x14ac:dyDescent="0.2">
      <c r="A38" s="207"/>
      <c r="B38" s="254"/>
      <c r="C38" s="250"/>
      <c r="D38" s="221" t="s">
        <v>126</v>
      </c>
      <c r="E38" s="222"/>
      <c r="F38" s="103" t="s">
        <v>19</v>
      </c>
      <c r="G38" s="104">
        <v>574000</v>
      </c>
      <c r="H38" s="105">
        <v>453000</v>
      </c>
      <c r="I38" s="105">
        <v>490000</v>
      </c>
      <c r="J38" s="107">
        <v>344000</v>
      </c>
      <c r="K38" s="137">
        <v>326000</v>
      </c>
      <c r="L38" s="105">
        <v>320000</v>
      </c>
      <c r="M38" s="105">
        <v>335000</v>
      </c>
      <c r="N38" s="105">
        <v>482000</v>
      </c>
      <c r="O38" s="105" t="s">
        <v>63</v>
      </c>
      <c r="P38" s="107" t="s">
        <v>63</v>
      </c>
      <c r="Q38" s="105" t="s">
        <v>128</v>
      </c>
      <c r="R38" s="105" t="s">
        <v>63</v>
      </c>
      <c r="S38" s="105" t="s">
        <v>63</v>
      </c>
      <c r="T38" s="105" t="s">
        <v>63</v>
      </c>
      <c r="U38" s="105" t="s">
        <v>63</v>
      </c>
      <c r="V38" s="105" t="s">
        <v>63</v>
      </c>
      <c r="W38" s="107" t="s">
        <v>63</v>
      </c>
      <c r="X38" s="107" t="s">
        <v>63</v>
      </c>
      <c r="Y38" s="107" t="s">
        <v>63</v>
      </c>
      <c r="Z38" s="105" t="s">
        <v>63</v>
      </c>
      <c r="AA38" s="105" t="s">
        <v>63</v>
      </c>
      <c r="AB38" s="105" t="s">
        <v>63</v>
      </c>
      <c r="AC38" s="107" t="s">
        <v>63</v>
      </c>
      <c r="AD38" s="109" t="s">
        <v>63</v>
      </c>
    </row>
    <row r="39" spans="1:32" ht="33" customHeight="1" x14ac:dyDescent="0.2">
      <c r="A39" s="207"/>
      <c r="B39" s="254"/>
      <c r="C39" s="251"/>
      <c r="D39" s="237" t="s">
        <v>20</v>
      </c>
      <c r="E39" s="238"/>
      <c r="F39" s="239"/>
      <c r="G39" s="164">
        <f t="shared" ref="G39:O39" si="15">SUM(G36:G38)</f>
        <v>61397000</v>
      </c>
      <c r="H39" s="160">
        <f t="shared" si="15"/>
        <v>53916000</v>
      </c>
      <c r="I39" s="160">
        <f t="shared" si="15"/>
        <v>49544000</v>
      </c>
      <c r="J39" s="158">
        <f t="shared" si="15"/>
        <v>46685000</v>
      </c>
      <c r="K39" s="165">
        <f t="shared" si="15"/>
        <v>45134000</v>
      </c>
      <c r="L39" s="160">
        <f t="shared" si="15"/>
        <v>47158000</v>
      </c>
      <c r="M39" s="160">
        <f t="shared" si="15"/>
        <v>50482000</v>
      </c>
      <c r="N39" s="160">
        <f t="shared" si="15"/>
        <v>53778000</v>
      </c>
      <c r="O39" s="160">
        <f t="shared" si="15"/>
        <v>49220000</v>
      </c>
      <c r="P39" s="158">
        <f>SUM(P36:P38)</f>
        <v>33252000</v>
      </c>
      <c r="Q39" s="160" t="s">
        <v>128</v>
      </c>
      <c r="R39" s="160" t="s">
        <v>128</v>
      </c>
      <c r="S39" s="160" t="s">
        <v>128</v>
      </c>
      <c r="T39" s="160" t="s">
        <v>128</v>
      </c>
      <c r="U39" s="160" t="s">
        <v>128</v>
      </c>
      <c r="V39" s="160" t="s">
        <v>128</v>
      </c>
      <c r="W39" s="158" t="s">
        <v>128</v>
      </c>
      <c r="X39" s="158" t="s">
        <v>128</v>
      </c>
      <c r="Y39" s="158" t="s">
        <v>128</v>
      </c>
      <c r="Z39" s="160" t="s">
        <v>128</v>
      </c>
      <c r="AA39" s="160" t="s">
        <v>128</v>
      </c>
      <c r="AB39" s="160" t="s">
        <v>128</v>
      </c>
      <c r="AC39" s="158" t="s">
        <v>128</v>
      </c>
      <c r="AD39" s="161" t="s">
        <v>87</v>
      </c>
    </row>
    <row r="40" spans="1:32" ht="33" customHeight="1" x14ac:dyDescent="0.2">
      <c r="A40" s="207"/>
      <c r="B40" s="255"/>
      <c r="C40" s="234" t="s">
        <v>39</v>
      </c>
      <c r="D40" s="235"/>
      <c r="E40" s="235"/>
      <c r="F40" s="236"/>
      <c r="G40" s="166">
        <f>G35+G39</f>
        <v>122484000</v>
      </c>
      <c r="H40" s="167">
        <f t="shared" ref="H40:P40" si="16">H35+H39</f>
        <v>96447000</v>
      </c>
      <c r="I40" s="167">
        <f t="shared" si="16"/>
        <v>88854000</v>
      </c>
      <c r="J40" s="168">
        <f t="shared" si="16"/>
        <v>84122000</v>
      </c>
      <c r="K40" s="166">
        <f t="shared" si="16"/>
        <v>70205000</v>
      </c>
      <c r="L40" s="167">
        <f t="shared" si="16"/>
        <v>74970000</v>
      </c>
      <c r="M40" s="167">
        <f t="shared" si="16"/>
        <v>79409000</v>
      </c>
      <c r="N40" s="167">
        <f t="shared" si="16"/>
        <v>128121000</v>
      </c>
      <c r="O40" s="167">
        <f t="shared" si="16"/>
        <v>108076695</v>
      </c>
      <c r="P40" s="169">
        <f t="shared" si="16"/>
        <v>122258000</v>
      </c>
      <c r="Q40" s="170">
        <f>Q35</f>
        <v>111052000</v>
      </c>
      <c r="R40" s="167">
        <f t="shared" ref="R40:AC40" si="17">R35</f>
        <v>106277000</v>
      </c>
      <c r="S40" s="167">
        <f t="shared" si="17"/>
        <v>133958000</v>
      </c>
      <c r="T40" s="167">
        <f t="shared" si="17"/>
        <v>119843000</v>
      </c>
      <c r="U40" s="167">
        <f t="shared" si="17"/>
        <v>116858000</v>
      </c>
      <c r="V40" s="167">
        <f t="shared" si="17"/>
        <v>134338000</v>
      </c>
      <c r="W40" s="171">
        <f t="shared" si="17"/>
        <v>145888000</v>
      </c>
      <c r="X40" s="171">
        <f t="shared" si="17"/>
        <v>162498000</v>
      </c>
      <c r="Y40" s="171">
        <f t="shared" si="17"/>
        <v>173043000</v>
      </c>
      <c r="Z40" s="167">
        <f t="shared" si="17"/>
        <v>172700000</v>
      </c>
      <c r="AA40" s="167">
        <f t="shared" si="17"/>
        <v>169535000</v>
      </c>
      <c r="AB40" s="172">
        <f t="shared" si="17"/>
        <v>180259000</v>
      </c>
      <c r="AC40" s="171">
        <f t="shared" si="17"/>
        <v>169171000</v>
      </c>
      <c r="AD40" s="173">
        <f t="shared" ref="AD40" si="18">AD35</f>
        <v>189672000</v>
      </c>
      <c r="AE40" s="95"/>
      <c r="AF40" s="95"/>
    </row>
    <row r="41" spans="1:32" ht="33" customHeight="1" x14ac:dyDescent="0.2">
      <c r="A41" s="208"/>
      <c r="B41" s="256" t="s">
        <v>97</v>
      </c>
      <c r="C41" s="197" t="s">
        <v>61</v>
      </c>
      <c r="D41" s="61" t="s">
        <v>103</v>
      </c>
      <c r="E41" s="62" t="s">
        <v>43</v>
      </c>
      <c r="F41" s="63" t="s">
        <v>98</v>
      </c>
      <c r="G41" s="174" t="s">
        <v>64</v>
      </c>
      <c r="H41" s="68" t="s">
        <v>64</v>
      </c>
      <c r="I41" s="68" t="s">
        <v>64</v>
      </c>
      <c r="J41" s="175" t="s">
        <v>87</v>
      </c>
      <c r="K41" s="174" t="s">
        <v>64</v>
      </c>
      <c r="L41" s="67" t="s">
        <v>63</v>
      </c>
      <c r="M41" s="68" t="s">
        <v>63</v>
      </c>
      <c r="N41" s="67" t="s">
        <v>63</v>
      </c>
      <c r="O41" s="67" t="s">
        <v>63</v>
      </c>
      <c r="P41" s="68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64</v>
      </c>
      <c r="W41" s="68" t="s">
        <v>64</v>
      </c>
      <c r="X41" s="68" t="s">
        <v>64</v>
      </c>
      <c r="Y41" s="68" t="s">
        <v>87</v>
      </c>
      <c r="Z41" s="67" t="s">
        <v>64</v>
      </c>
      <c r="AA41" s="67">
        <v>2713606</v>
      </c>
      <c r="AB41" s="69">
        <v>2891560</v>
      </c>
      <c r="AC41" s="68">
        <v>7433515</v>
      </c>
      <c r="AD41" s="70">
        <v>3871895</v>
      </c>
      <c r="AE41" s="71"/>
      <c r="AF41" s="71"/>
    </row>
    <row r="42" spans="1:32" ht="33" customHeight="1" x14ac:dyDescent="0.2">
      <c r="A42" s="208"/>
      <c r="B42" s="257"/>
      <c r="C42" s="198"/>
      <c r="D42" s="199" t="s">
        <v>20</v>
      </c>
      <c r="E42" s="200"/>
      <c r="F42" s="201"/>
      <c r="G42" s="176" t="s">
        <v>64</v>
      </c>
      <c r="H42" s="177" t="s">
        <v>64</v>
      </c>
      <c r="I42" s="177" t="s">
        <v>64</v>
      </c>
      <c r="J42" s="178" t="s">
        <v>64</v>
      </c>
      <c r="K42" s="176" t="s">
        <v>64</v>
      </c>
      <c r="L42" s="177" t="s">
        <v>64</v>
      </c>
      <c r="M42" s="177" t="s">
        <v>64</v>
      </c>
      <c r="N42" s="177" t="s">
        <v>64</v>
      </c>
      <c r="O42" s="177" t="s">
        <v>64</v>
      </c>
      <c r="P42" s="177" t="s">
        <v>64</v>
      </c>
      <c r="Q42" s="179" t="s">
        <v>64</v>
      </c>
      <c r="R42" s="177" t="s">
        <v>64</v>
      </c>
      <c r="S42" s="177" t="s">
        <v>64</v>
      </c>
      <c r="T42" s="177" t="s">
        <v>64</v>
      </c>
      <c r="U42" s="177" t="s">
        <v>64</v>
      </c>
      <c r="V42" s="179" t="s">
        <v>64</v>
      </c>
      <c r="W42" s="177" t="s">
        <v>64</v>
      </c>
      <c r="X42" s="177" t="s">
        <v>64</v>
      </c>
      <c r="Y42" s="177" t="s">
        <v>87</v>
      </c>
      <c r="Z42" s="179" t="s">
        <v>64</v>
      </c>
      <c r="AA42" s="179">
        <f>SUM(AA41:AA41)</f>
        <v>2713606</v>
      </c>
      <c r="AB42" s="176">
        <f>SUM(AB41:AB41)</f>
        <v>2891560</v>
      </c>
      <c r="AC42" s="177">
        <f>SUM(AC41:AC41)</f>
        <v>7433515</v>
      </c>
      <c r="AD42" s="180">
        <f>SUM(AD41:AD41)</f>
        <v>3871895</v>
      </c>
      <c r="AE42" s="95"/>
      <c r="AF42" s="116"/>
    </row>
    <row r="43" spans="1:32" ht="33" customHeight="1" x14ac:dyDescent="0.2">
      <c r="A43" s="208"/>
      <c r="B43" s="258"/>
      <c r="C43" s="202" t="s">
        <v>71</v>
      </c>
      <c r="D43" s="203"/>
      <c r="E43" s="203"/>
      <c r="F43" s="204"/>
      <c r="G43" s="181" t="str">
        <f t="shared" ref="G43:U43" si="19">G42</f>
        <v>―</v>
      </c>
      <c r="H43" s="182" t="str">
        <f t="shared" si="19"/>
        <v>―</v>
      </c>
      <c r="I43" s="182" t="str">
        <f t="shared" si="19"/>
        <v>―</v>
      </c>
      <c r="J43" s="183" t="str">
        <f t="shared" si="19"/>
        <v>―</v>
      </c>
      <c r="K43" s="181" t="str">
        <f t="shared" si="19"/>
        <v>―</v>
      </c>
      <c r="L43" s="182" t="str">
        <f>L42</f>
        <v>―</v>
      </c>
      <c r="M43" s="182" t="str">
        <f t="shared" si="19"/>
        <v>―</v>
      </c>
      <c r="N43" s="182" t="str">
        <f t="shared" si="19"/>
        <v>―</v>
      </c>
      <c r="O43" s="182" t="str">
        <f t="shared" si="19"/>
        <v>―</v>
      </c>
      <c r="P43" s="184" t="str">
        <f t="shared" si="19"/>
        <v>―</v>
      </c>
      <c r="Q43" s="185" t="str">
        <f t="shared" si="19"/>
        <v>―</v>
      </c>
      <c r="R43" s="182" t="str">
        <f t="shared" si="19"/>
        <v>―</v>
      </c>
      <c r="S43" s="182" t="str">
        <f t="shared" si="19"/>
        <v>―</v>
      </c>
      <c r="T43" s="182" t="str">
        <f t="shared" si="19"/>
        <v>―</v>
      </c>
      <c r="U43" s="182" t="str">
        <f t="shared" si="19"/>
        <v>―</v>
      </c>
      <c r="V43" s="185" t="str">
        <f t="shared" ref="V43:AB43" si="20">V42</f>
        <v>―</v>
      </c>
      <c r="W43" s="182" t="str">
        <f t="shared" si="20"/>
        <v>―</v>
      </c>
      <c r="X43" s="182" t="str">
        <f t="shared" si="20"/>
        <v>―</v>
      </c>
      <c r="Y43" s="182" t="str">
        <f t="shared" si="20"/>
        <v>―</v>
      </c>
      <c r="Z43" s="185" t="str">
        <f t="shared" si="20"/>
        <v>―</v>
      </c>
      <c r="AA43" s="185">
        <f t="shared" si="20"/>
        <v>2713606</v>
      </c>
      <c r="AB43" s="181">
        <f t="shared" si="20"/>
        <v>2891560</v>
      </c>
      <c r="AC43" s="182">
        <f t="shared" ref="AC43:AD43" si="21">AC42</f>
        <v>7433515</v>
      </c>
      <c r="AD43" s="186">
        <f t="shared" si="21"/>
        <v>3871895</v>
      </c>
      <c r="AE43" s="95"/>
      <c r="AF43" s="95"/>
    </row>
    <row r="44" spans="1:32" ht="33" customHeight="1" thickBot="1" x14ac:dyDescent="0.25">
      <c r="A44" s="209"/>
      <c r="B44" s="195" t="s">
        <v>129</v>
      </c>
      <c r="C44" s="195"/>
      <c r="D44" s="195"/>
      <c r="E44" s="195"/>
      <c r="F44" s="196"/>
      <c r="G44" s="187">
        <f t="shared" ref="G44:O44" si="22">G32+G40</f>
        <v>206179152</v>
      </c>
      <c r="H44" s="188">
        <f t="shared" si="22"/>
        <v>147435842</v>
      </c>
      <c r="I44" s="188">
        <f t="shared" si="22"/>
        <v>143883162</v>
      </c>
      <c r="J44" s="189">
        <f t="shared" si="22"/>
        <v>139951903</v>
      </c>
      <c r="K44" s="187">
        <f t="shared" si="22"/>
        <v>115022957</v>
      </c>
      <c r="L44" s="188">
        <f t="shared" si="22"/>
        <v>124412297</v>
      </c>
      <c r="M44" s="188">
        <f t="shared" si="22"/>
        <v>136341205</v>
      </c>
      <c r="N44" s="188">
        <f t="shared" si="22"/>
        <v>186425523</v>
      </c>
      <c r="O44" s="188">
        <f t="shared" si="22"/>
        <v>162102620</v>
      </c>
      <c r="P44" s="190">
        <f t="shared" ref="P44:Z44" si="23">P32+P40</f>
        <v>181139178</v>
      </c>
      <c r="Q44" s="188">
        <f t="shared" si="23"/>
        <v>213750360</v>
      </c>
      <c r="R44" s="188">
        <f t="shared" si="23"/>
        <v>205764642</v>
      </c>
      <c r="S44" s="188">
        <f t="shared" si="23"/>
        <v>236152000</v>
      </c>
      <c r="T44" s="188">
        <f t="shared" si="23"/>
        <v>222450000</v>
      </c>
      <c r="U44" s="188">
        <f t="shared" si="23"/>
        <v>231563000</v>
      </c>
      <c r="V44" s="188">
        <f t="shared" si="23"/>
        <v>261495000</v>
      </c>
      <c r="W44" s="190">
        <f t="shared" si="23"/>
        <v>269660000</v>
      </c>
      <c r="X44" s="190">
        <f t="shared" si="23"/>
        <v>300880000</v>
      </c>
      <c r="Y44" s="190">
        <f t="shared" si="23"/>
        <v>321835000</v>
      </c>
      <c r="Z44" s="188">
        <f t="shared" si="23"/>
        <v>335432000</v>
      </c>
      <c r="AA44" s="188">
        <f>AA32+AA40+AA43</f>
        <v>334545606</v>
      </c>
      <c r="AB44" s="191">
        <f t="shared" ref="AB44:AC44" si="24">AB32+AB40+AB43</f>
        <v>365965560</v>
      </c>
      <c r="AC44" s="190">
        <f t="shared" si="24"/>
        <v>341157515</v>
      </c>
      <c r="AD44" s="192">
        <f t="shared" ref="AD44" si="25">AD32+AD40+AD43</f>
        <v>396746895</v>
      </c>
      <c r="AE44" s="193"/>
      <c r="AF44" s="95"/>
    </row>
    <row r="45" spans="1:32" ht="23.25" customHeight="1" x14ac:dyDescent="0.2">
      <c r="A45" s="194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</row>
  </sheetData>
  <mergeCells count="32">
    <mergeCell ref="D38:E38"/>
    <mergeCell ref="D39:F39"/>
    <mergeCell ref="A3:C3"/>
    <mergeCell ref="D3:F3"/>
    <mergeCell ref="C33:C35"/>
    <mergeCell ref="D35:F35"/>
    <mergeCell ref="C36:C39"/>
    <mergeCell ref="D29:E29"/>
    <mergeCell ref="D30:E30"/>
    <mergeCell ref="D36:E36"/>
    <mergeCell ref="D37:E37"/>
    <mergeCell ref="J2:K2"/>
    <mergeCell ref="P2:Q2"/>
    <mergeCell ref="A4:A44"/>
    <mergeCell ref="B4:B32"/>
    <mergeCell ref="C4:C26"/>
    <mergeCell ref="D23:E23"/>
    <mergeCell ref="D24:E24"/>
    <mergeCell ref="D25:E25"/>
    <mergeCell ref="D26:F26"/>
    <mergeCell ref="C27:C28"/>
    <mergeCell ref="D28:F28"/>
    <mergeCell ref="C29:C31"/>
    <mergeCell ref="D31:F31"/>
    <mergeCell ref="C32:F32"/>
    <mergeCell ref="B33:B40"/>
    <mergeCell ref="C40:F40"/>
    <mergeCell ref="B44:F44"/>
    <mergeCell ref="B41:B43"/>
    <mergeCell ref="C41:C42"/>
    <mergeCell ref="D42:F42"/>
    <mergeCell ref="C43:F43"/>
  </mergeCells>
  <phoneticPr fontId="1"/>
  <printOptions horizontalCentered="1" verticalCentered="1"/>
  <pageMargins left="0.19685039370078741" right="0.19685039370078741" top="0.19685039370078741" bottom="0.19685039370078741" header="0" footer="0"/>
  <pageSetup paperSize="8" scale="37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R21"/>
  <sheetViews>
    <sheetView view="pageBreakPreview" zoomScale="55" zoomScaleNormal="70" zoomScaleSheetLayoutView="55" workbookViewId="0">
      <pane xSplit="1" ySplit="2" topLeftCell="G6" activePane="bottomRight" state="frozen"/>
      <selection activeCell="R19" sqref="R19"/>
      <selection pane="topRight" activeCell="R19" sqref="R19"/>
      <selection pane="bottomLeft" activeCell="R19" sqref="R19"/>
      <selection pane="bottomRight" activeCell="R19" sqref="R19"/>
    </sheetView>
  </sheetViews>
  <sheetFormatPr defaultRowHeight="16" x14ac:dyDescent="0.2"/>
  <cols>
    <col min="1" max="1" width="59.453125" style="3" bestFit="1" customWidth="1"/>
    <col min="2" max="2" width="18.08984375" style="1" bestFit="1" customWidth="1"/>
    <col min="3" max="6" width="16.453125" style="1" bestFit="1" customWidth="1"/>
    <col min="7" max="8" width="18.08984375" style="2" bestFit="1" customWidth="1"/>
    <col min="9" max="18" width="18.08984375" style="3" bestFit="1" customWidth="1"/>
    <col min="19" max="255" width="9" style="3"/>
    <col min="256" max="256" width="8.7265625" style="3" customWidth="1"/>
    <col min="257" max="257" width="29.7265625" style="3" customWidth="1"/>
    <col min="258" max="258" width="4.26953125" style="3" customWidth="1"/>
    <col min="259" max="259" width="19.36328125" style="3" customWidth="1"/>
    <col min="260" max="263" width="15.6328125" style="3" customWidth="1"/>
    <col min="264" max="265" width="15.453125" style="3" customWidth="1"/>
    <col min="266" max="267" width="14.6328125" style="3" customWidth="1"/>
    <col min="268" max="511" width="9" style="3"/>
    <col min="512" max="512" width="8.7265625" style="3" customWidth="1"/>
    <col min="513" max="513" width="29.7265625" style="3" customWidth="1"/>
    <col min="514" max="514" width="4.26953125" style="3" customWidth="1"/>
    <col min="515" max="515" width="19.36328125" style="3" customWidth="1"/>
    <col min="516" max="519" width="15.6328125" style="3" customWidth="1"/>
    <col min="520" max="521" width="15.453125" style="3" customWidth="1"/>
    <col min="522" max="523" width="14.6328125" style="3" customWidth="1"/>
    <col min="524" max="767" width="9" style="3"/>
    <col min="768" max="768" width="8.7265625" style="3" customWidth="1"/>
    <col min="769" max="769" width="29.7265625" style="3" customWidth="1"/>
    <col min="770" max="770" width="4.26953125" style="3" customWidth="1"/>
    <col min="771" max="771" width="19.36328125" style="3" customWidth="1"/>
    <col min="772" max="775" width="15.6328125" style="3" customWidth="1"/>
    <col min="776" max="777" width="15.453125" style="3" customWidth="1"/>
    <col min="778" max="779" width="14.6328125" style="3" customWidth="1"/>
    <col min="780" max="1023" width="9" style="3"/>
    <col min="1024" max="1024" width="8.7265625" style="3" customWidth="1"/>
    <col min="1025" max="1025" width="29.7265625" style="3" customWidth="1"/>
    <col min="1026" max="1026" width="4.26953125" style="3" customWidth="1"/>
    <col min="1027" max="1027" width="19.36328125" style="3" customWidth="1"/>
    <col min="1028" max="1031" width="15.6328125" style="3" customWidth="1"/>
    <col min="1032" max="1033" width="15.453125" style="3" customWidth="1"/>
    <col min="1034" max="1035" width="14.6328125" style="3" customWidth="1"/>
    <col min="1036" max="1279" width="9" style="3"/>
    <col min="1280" max="1280" width="8.7265625" style="3" customWidth="1"/>
    <col min="1281" max="1281" width="29.7265625" style="3" customWidth="1"/>
    <col min="1282" max="1282" width="4.26953125" style="3" customWidth="1"/>
    <col min="1283" max="1283" width="19.36328125" style="3" customWidth="1"/>
    <col min="1284" max="1287" width="15.6328125" style="3" customWidth="1"/>
    <col min="1288" max="1289" width="15.453125" style="3" customWidth="1"/>
    <col min="1290" max="1291" width="14.6328125" style="3" customWidth="1"/>
    <col min="1292" max="1535" width="9" style="3"/>
    <col min="1536" max="1536" width="8.7265625" style="3" customWidth="1"/>
    <col min="1537" max="1537" width="29.7265625" style="3" customWidth="1"/>
    <col min="1538" max="1538" width="4.26953125" style="3" customWidth="1"/>
    <col min="1539" max="1539" width="19.36328125" style="3" customWidth="1"/>
    <col min="1540" max="1543" width="15.6328125" style="3" customWidth="1"/>
    <col min="1544" max="1545" width="15.453125" style="3" customWidth="1"/>
    <col min="1546" max="1547" width="14.6328125" style="3" customWidth="1"/>
    <col min="1548" max="1791" width="9" style="3"/>
    <col min="1792" max="1792" width="8.7265625" style="3" customWidth="1"/>
    <col min="1793" max="1793" width="29.7265625" style="3" customWidth="1"/>
    <col min="1794" max="1794" width="4.26953125" style="3" customWidth="1"/>
    <col min="1795" max="1795" width="19.36328125" style="3" customWidth="1"/>
    <col min="1796" max="1799" width="15.6328125" style="3" customWidth="1"/>
    <col min="1800" max="1801" width="15.453125" style="3" customWidth="1"/>
    <col min="1802" max="1803" width="14.6328125" style="3" customWidth="1"/>
    <col min="1804" max="2047" width="9" style="3"/>
    <col min="2048" max="2048" width="8.7265625" style="3" customWidth="1"/>
    <col min="2049" max="2049" width="29.7265625" style="3" customWidth="1"/>
    <col min="2050" max="2050" width="4.26953125" style="3" customWidth="1"/>
    <col min="2051" max="2051" width="19.36328125" style="3" customWidth="1"/>
    <col min="2052" max="2055" width="15.6328125" style="3" customWidth="1"/>
    <col min="2056" max="2057" width="15.453125" style="3" customWidth="1"/>
    <col min="2058" max="2059" width="14.6328125" style="3" customWidth="1"/>
    <col min="2060" max="2303" width="9" style="3"/>
    <col min="2304" max="2304" width="8.7265625" style="3" customWidth="1"/>
    <col min="2305" max="2305" width="29.7265625" style="3" customWidth="1"/>
    <col min="2306" max="2306" width="4.26953125" style="3" customWidth="1"/>
    <col min="2307" max="2307" width="19.36328125" style="3" customWidth="1"/>
    <col min="2308" max="2311" width="15.6328125" style="3" customWidth="1"/>
    <col min="2312" max="2313" width="15.453125" style="3" customWidth="1"/>
    <col min="2314" max="2315" width="14.6328125" style="3" customWidth="1"/>
    <col min="2316" max="2559" width="9" style="3"/>
    <col min="2560" max="2560" width="8.7265625" style="3" customWidth="1"/>
    <col min="2561" max="2561" width="29.7265625" style="3" customWidth="1"/>
    <col min="2562" max="2562" width="4.26953125" style="3" customWidth="1"/>
    <col min="2563" max="2563" width="19.36328125" style="3" customWidth="1"/>
    <col min="2564" max="2567" width="15.6328125" style="3" customWidth="1"/>
    <col min="2568" max="2569" width="15.453125" style="3" customWidth="1"/>
    <col min="2570" max="2571" width="14.6328125" style="3" customWidth="1"/>
    <col min="2572" max="2815" width="9" style="3"/>
    <col min="2816" max="2816" width="8.7265625" style="3" customWidth="1"/>
    <col min="2817" max="2817" width="29.7265625" style="3" customWidth="1"/>
    <col min="2818" max="2818" width="4.26953125" style="3" customWidth="1"/>
    <col min="2819" max="2819" width="19.36328125" style="3" customWidth="1"/>
    <col min="2820" max="2823" width="15.6328125" style="3" customWidth="1"/>
    <col min="2824" max="2825" width="15.453125" style="3" customWidth="1"/>
    <col min="2826" max="2827" width="14.6328125" style="3" customWidth="1"/>
    <col min="2828" max="3071" width="9" style="3"/>
    <col min="3072" max="3072" width="8.7265625" style="3" customWidth="1"/>
    <col min="3073" max="3073" width="29.7265625" style="3" customWidth="1"/>
    <col min="3074" max="3074" width="4.26953125" style="3" customWidth="1"/>
    <col min="3075" max="3075" width="19.36328125" style="3" customWidth="1"/>
    <col min="3076" max="3079" width="15.6328125" style="3" customWidth="1"/>
    <col min="3080" max="3081" width="15.453125" style="3" customWidth="1"/>
    <col min="3082" max="3083" width="14.6328125" style="3" customWidth="1"/>
    <col min="3084" max="3327" width="9" style="3"/>
    <col min="3328" max="3328" width="8.7265625" style="3" customWidth="1"/>
    <col min="3329" max="3329" width="29.7265625" style="3" customWidth="1"/>
    <col min="3330" max="3330" width="4.26953125" style="3" customWidth="1"/>
    <col min="3331" max="3331" width="19.36328125" style="3" customWidth="1"/>
    <col min="3332" max="3335" width="15.6328125" style="3" customWidth="1"/>
    <col min="3336" max="3337" width="15.453125" style="3" customWidth="1"/>
    <col min="3338" max="3339" width="14.6328125" style="3" customWidth="1"/>
    <col min="3340" max="3583" width="9" style="3"/>
    <col min="3584" max="3584" width="8.7265625" style="3" customWidth="1"/>
    <col min="3585" max="3585" width="29.7265625" style="3" customWidth="1"/>
    <col min="3586" max="3586" width="4.26953125" style="3" customWidth="1"/>
    <col min="3587" max="3587" width="19.36328125" style="3" customWidth="1"/>
    <col min="3588" max="3591" width="15.6328125" style="3" customWidth="1"/>
    <col min="3592" max="3593" width="15.453125" style="3" customWidth="1"/>
    <col min="3594" max="3595" width="14.6328125" style="3" customWidth="1"/>
    <col min="3596" max="3839" width="9" style="3"/>
    <col min="3840" max="3840" width="8.7265625" style="3" customWidth="1"/>
    <col min="3841" max="3841" width="29.7265625" style="3" customWidth="1"/>
    <col min="3842" max="3842" width="4.26953125" style="3" customWidth="1"/>
    <col min="3843" max="3843" width="19.36328125" style="3" customWidth="1"/>
    <col min="3844" max="3847" width="15.6328125" style="3" customWidth="1"/>
    <col min="3848" max="3849" width="15.453125" style="3" customWidth="1"/>
    <col min="3850" max="3851" width="14.6328125" style="3" customWidth="1"/>
    <col min="3852" max="4095" width="9" style="3"/>
    <col min="4096" max="4096" width="8.7265625" style="3" customWidth="1"/>
    <col min="4097" max="4097" width="29.7265625" style="3" customWidth="1"/>
    <col min="4098" max="4098" width="4.26953125" style="3" customWidth="1"/>
    <col min="4099" max="4099" width="19.36328125" style="3" customWidth="1"/>
    <col min="4100" max="4103" width="15.6328125" style="3" customWidth="1"/>
    <col min="4104" max="4105" width="15.453125" style="3" customWidth="1"/>
    <col min="4106" max="4107" width="14.6328125" style="3" customWidth="1"/>
    <col min="4108" max="4351" width="9" style="3"/>
    <col min="4352" max="4352" width="8.7265625" style="3" customWidth="1"/>
    <col min="4353" max="4353" width="29.7265625" style="3" customWidth="1"/>
    <col min="4354" max="4354" width="4.26953125" style="3" customWidth="1"/>
    <col min="4355" max="4355" width="19.36328125" style="3" customWidth="1"/>
    <col min="4356" max="4359" width="15.6328125" style="3" customWidth="1"/>
    <col min="4360" max="4361" width="15.453125" style="3" customWidth="1"/>
    <col min="4362" max="4363" width="14.6328125" style="3" customWidth="1"/>
    <col min="4364" max="4607" width="9" style="3"/>
    <col min="4608" max="4608" width="8.7265625" style="3" customWidth="1"/>
    <col min="4609" max="4609" width="29.7265625" style="3" customWidth="1"/>
    <col min="4610" max="4610" width="4.26953125" style="3" customWidth="1"/>
    <col min="4611" max="4611" width="19.36328125" style="3" customWidth="1"/>
    <col min="4612" max="4615" width="15.6328125" style="3" customWidth="1"/>
    <col min="4616" max="4617" width="15.453125" style="3" customWidth="1"/>
    <col min="4618" max="4619" width="14.6328125" style="3" customWidth="1"/>
    <col min="4620" max="4863" width="9" style="3"/>
    <col min="4864" max="4864" width="8.7265625" style="3" customWidth="1"/>
    <col min="4865" max="4865" width="29.7265625" style="3" customWidth="1"/>
    <col min="4866" max="4866" width="4.26953125" style="3" customWidth="1"/>
    <col min="4867" max="4867" width="19.36328125" style="3" customWidth="1"/>
    <col min="4868" max="4871" width="15.6328125" style="3" customWidth="1"/>
    <col min="4872" max="4873" width="15.453125" style="3" customWidth="1"/>
    <col min="4874" max="4875" width="14.6328125" style="3" customWidth="1"/>
    <col min="4876" max="5119" width="9" style="3"/>
    <col min="5120" max="5120" width="8.7265625" style="3" customWidth="1"/>
    <col min="5121" max="5121" width="29.7265625" style="3" customWidth="1"/>
    <col min="5122" max="5122" width="4.26953125" style="3" customWidth="1"/>
    <col min="5123" max="5123" width="19.36328125" style="3" customWidth="1"/>
    <col min="5124" max="5127" width="15.6328125" style="3" customWidth="1"/>
    <col min="5128" max="5129" width="15.453125" style="3" customWidth="1"/>
    <col min="5130" max="5131" width="14.6328125" style="3" customWidth="1"/>
    <col min="5132" max="5375" width="9" style="3"/>
    <col min="5376" max="5376" width="8.7265625" style="3" customWidth="1"/>
    <col min="5377" max="5377" width="29.7265625" style="3" customWidth="1"/>
    <col min="5378" max="5378" width="4.26953125" style="3" customWidth="1"/>
    <col min="5379" max="5379" width="19.36328125" style="3" customWidth="1"/>
    <col min="5380" max="5383" width="15.6328125" style="3" customWidth="1"/>
    <col min="5384" max="5385" width="15.453125" style="3" customWidth="1"/>
    <col min="5386" max="5387" width="14.6328125" style="3" customWidth="1"/>
    <col min="5388" max="5631" width="9" style="3"/>
    <col min="5632" max="5632" width="8.7265625" style="3" customWidth="1"/>
    <col min="5633" max="5633" width="29.7265625" style="3" customWidth="1"/>
    <col min="5634" max="5634" width="4.26953125" style="3" customWidth="1"/>
    <col min="5635" max="5635" width="19.36328125" style="3" customWidth="1"/>
    <col min="5636" max="5639" width="15.6328125" style="3" customWidth="1"/>
    <col min="5640" max="5641" width="15.453125" style="3" customWidth="1"/>
    <col min="5642" max="5643" width="14.6328125" style="3" customWidth="1"/>
    <col min="5644" max="5887" width="9" style="3"/>
    <col min="5888" max="5888" width="8.7265625" style="3" customWidth="1"/>
    <col min="5889" max="5889" width="29.7265625" style="3" customWidth="1"/>
    <col min="5890" max="5890" width="4.26953125" style="3" customWidth="1"/>
    <col min="5891" max="5891" width="19.36328125" style="3" customWidth="1"/>
    <col min="5892" max="5895" width="15.6328125" style="3" customWidth="1"/>
    <col min="5896" max="5897" width="15.453125" style="3" customWidth="1"/>
    <col min="5898" max="5899" width="14.6328125" style="3" customWidth="1"/>
    <col min="5900" max="6143" width="9" style="3"/>
    <col min="6144" max="6144" width="8.7265625" style="3" customWidth="1"/>
    <col min="6145" max="6145" width="29.7265625" style="3" customWidth="1"/>
    <col min="6146" max="6146" width="4.26953125" style="3" customWidth="1"/>
    <col min="6147" max="6147" width="19.36328125" style="3" customWidth="1"/>
    <col min="6148" max="6151" width="15.6328125" style="3" customWidth="1"/>
    <col min="6152" max="6153" width="15.453125" style="3" customWidth="1"/>
    <col min="6154" max="6155" width="14.6328125" style="3" customWidth="1"/>
    <col min="6156" max="6399" width="9" style="3"/>
    <col min="6400" max="6400" width="8.7265625" style="3" customWidth="1"/>
    <col min="6401" max="6401" width="29.7265625" style="3" customWidth="1"/>
    <col min="6402" max="6402" width="4.26953125" style="3" customWidth="1"/>
    <col min="6403" max="6403" width="19.36328125" style="3" customWidth="1"/>
    <col min="6404" max="6407" width="15.6328125" style="3" customWidth="1"/>
    <col min="6408" max="6409" width="15.453125" style="3" customWidth="1"/>
    <col min="6410" max="6411" width="14.6328125" style="3" customWidth="1"/>
    <col min="6412" max="6655" width="9" style="3"/>
    <col min="6656" max="6656" width="8.7265625" style="3" customWidth="1"/>
    <col min="6657" max="6657" width="29.7265625" style="3" customWidth="1"/>
    <col min="6658" max="6658" width="4.26953125" style="3" customWidth="1"/>
    <col min="6659" max="6659" width="19.36328125" style="3" customWidth="1"/>
    <col min="6660" max="6663" width="15.6328125" style="3" customWidth="1"/>
    <col min="6664" max="6665" width="15.453125" style="3" customWidth="1"/>
    <col min="6666" max="6667" width="14.6328125" style="3" customWidth="1"/>
    <col min="6668" max="6911" width="9" style="3"/>
    <col min="6912" max="6912" width="8.7265625" style="3" customWidth="1"/>
    <col min="6913" max="6913" width="29.7265625" style="3" customWidth="1"/>
    <col min="6914" max="6914" width="4.26953125" style="3" customWidth="1"/>
    <col min="6915" max="6915" width="19.36328125" style="3" customWidth="1"/>
    <col min="6916" max="6919" width="15.6328125" style="3" customWidth="1"/>
    <col min="6920" max="6921" width="15.453125" style="3" customWidth="1"/>
    <col min="6922" max="6923" width="14.6328125" style="3" customWidth="1"/>
    <col min="6924" max="7167" width="9" style="3"/>
    <col min="7168" max="7168" width="8.7265625" style="3" customWidth="1"/>
    <col min="7169" max="7169" width="29.7265625" style="3" customWidth="1"/>
    <col min="7170" max="7170" width="4.26953125" style="3" customWidth="1"/>
    <col min="7171" max="7171" width="19.36328125" style="3" customWidth="1"/>
    <col min="7172" max="7175" width="15.6328125" style="3" customWidth="1"/>
    <col min="7176" max="7177" width="15.453125" style="3" customWidth="1"/>
    <col min="7178" max="7179" width="14.6328125" style="3" customWidth="1"/>
    <col min="7180" max="7423" width="9" style="3"/>
    <col min="7424" max="7424" width="8.7265625" style="3" customWidth="1"/>
    <col min="7425" max="7425" width="29.7265625" style="3" customWidth="1"/>
    <col min="7426" max="7426" width="4.26953125" style="3" customWidth="1"/>
    <col min="7427" max="7427" width="19.36328125" style="3" customWidth="1"/>
    <col min="7428" max="7431" width="15.6328125" style="3" customWidth="1"/>
    <col min="7432" max="7433" width="15.453125" style="3" customWidth="1"/>
    <col min="7434" max="7435" width="14.6328125" style="3" customWidth="1"/>
    <col min="7436" max="7679" width="9" style="3"/>
    <col min="7680" max="7680" width="8.7265625" style="3" customWidth="1"/>
    <col min="7681" max="7681" width="29.7265625" style="3" customWidth="1"/>
    <col min="7682" max="7682" width="4.26953125" style="3" customWidth="1"/>
    <col min="7683" max="7683" width="19.36328125" style="3" customWidth="1"/>
    <col min="7684" max="7687" width="15.6328125" style="3" customWidth="1"/>
    <col min="7688" max="7689" width="15.453125" style="3" customWidth="1"/>
    <col min="7690" max="7691" width="14.6328125" style="3" customWidth="1"/>
    <col min="7692" max="7935" width="9" style="3"/>
    <col min="7936" max="7936" width="8.7265625" style="3" customWidth="1"/>
    <col min="7937" max="7937" width="29.7265625" style="3" customWidth="1"/>
    <col min="7938" max="7938" width="4.26953125" style="3" customWidth="1"/>
    <col min="7939" max="7939" width="19.36328125" style="3" customWidth="1"/>
    <col min="7940" max="7943" width="15.6328125" style="3" customWidth="1"/>
    <col min="7944" max="7945" width="15.453125" style="3" customWidth="1"/>
    <col min="7946" max="7947" width="14.6328125" style="3" customWidth="1"/>
    <col min="7948" max="8191" width="9" style="3"/>
    <col min="8192" max="8192" width="8.7265625" style="3" customWidth="1"/>
    <col min="8193" max="8193" width="29.7265625" style="3" customWidth="1"/>
    <col min="8194" max="8194" width="4.26953125" style="3" customWidth="1"/>
    <col min="8195" max="8195" width="19.36328125" style="3" customWidth="1"/>
    <col min="8196" max="8199" width="15.6328125" style="3" customWidth="1"/>
    <col min="8200" max="8201" width="15.453125" style="3" customWidth="1"/>
    <col min="8202" max="8203" width="14.6328125" style="3" customWidth="1"/>
    <col min="8204" max="8447" width="9" style="3"/>
    <col min="8448" max="8448" width="8.7265625" style="3" customWidth="1"/>
    <col min="8449" max="8449" width="29.7265625" style="3" customWidth="1"/>
    <col min="8450" max="8450" width="4.26953125" style="3" customWidth="1"/>
    <col min="8451" max="8451" width="19.36328125" style="3" customWidth="1"/>
    <col min="8452" max="8455" width="15.6328125" style="3" customWidth="1"/>
    <col min="8456" max="8457" width="15.453125" style="3" customWidth="1"/>
    <col min="8458" max="8459" width="14.6328125" style="3" customWidth="1"/>
    <col min="8460" max="8703" width="9" style="3"/>
    <col min="8704" max="8704" width="8.7265625" style="3" customWidth="1"/>
    <col min="8705" max="8705" width="29.7265625" style="3" customWidth="1"/>
    <col min="8706" max="8706" width="4.26953125" style="3" customWidth="1"/>
    <col min="8707" max="8707" width="19.36328125" style="3" customWidth="1"/>
    <col min="8708" max="8711" width="15.6328125" style="3" customWidth="1"/>
    <col min="8712" max="8713" width="15.453125" style="3" customWidth="1"/>
    <col min="8714" max="8715" width="14.6328125" style="3" customWidth="1"/>
    <col min="8716" max="8959" width="9" style="3"/>
    <col min="8960" max="8960" width="8.7265625" style="3" customWidth="1"/>
    <col min="8961" max="8961" width="29.7265625" style="3" customWidth="1"/>
    <col min="8962" max="8962" width="4.26953125" style="3" customWidth="1"/>
    <col min="8963" max="8963" width="19.36328125" style="3" customWidth="1"/>
    <col min="8964" max="8967" width="15.6328125" style="3" customWidth="1"/>
    <col min="8968" max="8969" width="15.453125" style="3" customWidth="1"/>
    <col min="8970" max="8971" width="14.6328125" style="3" customWidth="1"/>
    <col min="8972" max="9215" width="9" style="3"/>
    <col min="9216" max="9216" width="8.7265625" style="3" customWidth="1"/>
    <col min="9217" max="9217" width="29.7265625" style="3" customWidth="1"/>
    <col min="9218" max="9218" width="4.26953125" style="3" customWidth="1"/>
    <col min="9219" max="9219" width="19.36328125" style="3" customWidth="1"/>
    <col min="9220" max="9223" width="15.6328125" style="3" customWidth="1"/>
    <col min="9224" max="9225" width="15.453125" style="3" customWidth="1"/>
    <col min="9226" max="9227" width="14.6328125" style="3" customWidth="1"/>
    <col min="9228" max="9471" width="9" style="3"/>
    <col min="9472" max="9472" width="8.7265625" style="3" customWidth="1"/>
    <col min="9473" max="9473" width="29.7265625" style="3" customWidth="1"/>
    <col min="9474" max="9474" width="4.26953125" style="3" customWidth="1"/>
    <col min="9475" max="9475" width="19.36328125" style="3" customWidth="1"/>
    <col min="9476" max="9479" width="15.6328125" style="3" customWidth="1"/>
    <col min="9480" max="9481" width="15.453125" style="3" customWidth="1"/>
    <col min="9482" max="9483" width="14.6328125" style="3" customWidth="1"/>
    <col min="9484" max="9727" width="9" style="3"/>
    <col min="9728" max="9728" width="8.7265625" style="3" customWidth="1"/>
    <col min="9729" max="9729" width="29.7265625" style="3" customWidth="1"/>
    <col min="9730" max="9730" width="4.26953125" style="3" customWidth="1"/>
    <col min="9731" max="9731" width="19.36328125" style="3" customWidth="1"/>
    <col min="9732" max="9735" width="15.6328125" style="3" customWidth="1"/>
    <col min="9736" max="9737" width="15.453125" style="3" customWidth="1"/>
    <col min="9738" max="9739" width="14.6328125" style="3" customWidth="1"/>
    <col min="9740" max="9983" width="9" style="3"/>
    <col min="9984" max="9984" width="8.7265625" style="3" customWidth="1"/>
    <col min="9985" max="9985" width="29.7265625" style="3" customWidth="1"/>
    <col min="9986" max="9986" width="4.26953125" style="3" customWidth="1"/>
    <col min="9987" max="9987" width="19.36328125" style="3" customWidth="1"/>
    <col min="9988" max="9991" width="15.6328125" style="3" customWidth="1"/>
    <col min="9992" max="9993" width="15.453125" style="3" customWidth="1"/>
    <col min="9994" max="9995" width="14.6328125" style="3" customWidth="1"/>
    <col min="9996" max="10239" width="9" style="3"/>
    <col min="10240" max="10240" width="8.7265625" style="3" customWidth="1"/>
    <col min="10241" max="10241" width="29.7265625" style="3" customWidth="1"/>
    <col min="10242" max="10242" width="4.26953125" style="3" customWidth="1"/>
    <col min="10243" max="10243" width="19.36328125" style="3" customWidth="1"/>
    <col min="10244" max="10247" width="15.6328125" style="3" customWidth="1"/>
    <col min="10248" max="10249" width="15.453125" style="3" customWidth="1"/>
    <col min="10250" max="10251" width="14.6328125" style="3" customWidth="1"/>
    <col min="10252" max="10495" width="9" style="3"/>
    <col min="10496" max="10496" width="8.7265625" style="3" customWidth="1"/>
    <col min="10497" max="10497" width="29.7265625" style="3" customWidth="1"/>
    <col min="10498" max="10498" width="4.26953125" style="3" customWidth="1"/>
    <col min="10499" max="10499" width="19.36328125" style="3" customWidth="1"/>
    <col min="10500" max="10503" width="15.6328125" style="3" customWidth="1"/>
    <col min="10504" max="10505" width="15.453125" style="3" customWidth="1"/>
    <col min="10506" max="10507" width="14.6328125" style="3" customWidth="1"/>
    <col min="10508" max="10751" width="9" style="3"/>
    <col min="10752" max="10752" width="8.7265625" style="3" customWidth="1"/>
    <col min="10753" max="10753" width="29.7265625" style="3" customWidth="1"/>
    <col min="10754" max="10754" width="4.26953125" style="3" customWidth="1"/>
    <col min="10755" max="10755" width="19.36328125" style="3" customWidth="1"/>
    <col min="10756" max="10759" width="15.6328125" style="3" customWidth="1"/>
    <col min="10760" max="10761" width="15.453125" style="3" customWidth="1"/>
    <col min="10762" max="10763" width="14.6328125" style="3" customWidth="1"/>
    <col min="10764" max="11007" width="9" style="3"/>
    <col min="11008" max="11008" width="8.7265625" style="3" customWidth="1"/>
    <col min="11009" max="11009" width="29.7265625" style="3" customWidth="1"/>
    <col min="11010" max="11010" width="4.26953125" style="3" customWidth="1"/>
    <col min="11011" max="11011" width="19.36328125" style="3" customWidth="1"/>
    <col min="11012" max="11015" width="15.6328125" style="3" customWidth="1"/>
    <col min="11016" max="11017" width="15.453125" style="3" customWidth="1"/>
    <col min="11018" max="11019" width="14.6328125" style="3" customWidth="1"/>
    <col min="11020" max="11263" width="9" style="3"/>
    <col min="11264" max="11264" width="8.7265625" style="3" customWidth="1"/>
    <col min="11265" max="11265" width="29.7265625" style="3" customWidth="1"/>
    <col min="11266" max="11266" width="4.26953125" style="3" customWidth="1"/>
    <col min="11267" max="11267" width="19.36328125" style="3" customWidth="1"/>
    <col min="11268" max="11271" width="15.6328125" style="3" customWidth="1"/>
    <col min="11272" max="11273" width="15.453125" style="3" customWidth="1"/>
    <col min="11274" max="11275" width="14.6328125" style="3" customWidth="1"/>
    <col min="11276" max="11519" width="9" style="3"/>
    <col min="11520" max="11520" width="8.7265625" style="3" customWidth="1"/>
    <col min="11521" max="11521" width="29.7265625" style="3" customWidth="1"/>
    <col min="11522" max="11522" width="4.26953125" style="3" customWidth="1"/>
    <col min="11523" max="11523" width="19.36328125" style="3" customWidth="1"/>
    <col min="11524" max="11527" width="15.6328125" style="3" customWidth="1"/>
    <col min="11528" max="11529" width="15.453125" style="3" customWidth="1"/>
    <col min="11530" max="11531" width="14.6328125" style="3" customWidth="1"/>
    <col min="11532" max="11775" width="9" style="3"/>
    <col min="11776" max="11776" width="8.7265625" style="3" customWidth="1"/>
    <col min="11777" max="11777" width="29.7265625" style="3" customWidth="1"/>
    <col min="11778" max="11778" width="4.26953125" style="3" customWidth="1"/>
    <col min="11779" max="11779" width="19.36328125" style="3" customWidth="1"/>
    <col min="11780" max="11783" width="15.6328125" style="3" customWidth="1"/>
    <col min="11784" max="11785" width="15.453125" style="3" customWidth="1"/>
    <col min="11786" max="11787" width="14.6328125" style="3" customWidth="1"/>
    <col min="11788" max="12031" width="9" style="3"/>
    <col min="12032" max="12032" width="8.7265625" style="3" customWidth="1"/>
    <col min="12033" max="12033" width="29.7265625" style="3" customWidth="1"/>
    <col min="12034" max="12034" width="4.26953125" style="3" customWidth="1"/>
    <col min="12035" max="12035" width="19.36328125" style="3" customWidth="1"/>
    <col min="12036" max="12039" width="15.6328125" style="3" customWidth="1"/>
    <col min="12040" max="12041" width="15.453125" style="3" customWidth="1"/>
    <col min="12042" max="12043" width="14.6328125" style="3" customWidth="1"/>
    <col min="12044" max="12287" width="9" style="3"/>
    <col min="12288" max="12288" width="8.7265625" style="3" customWidth="1"/>
    <col min="12289" max="12289" width="29.7265625" style="3" customWidth="1"/>
    <col min="12290" max="12290" width="4.26953125" style="3" customWidth="1"/>
    <col min="12291" max="12291" width="19.36328125" style="3" customWidth="1"/>
    <col min="12292" max="12295" width="15.6328125" style="3" customWidth="1"/>
    <col min="12296" max="12297" width="15.453125" style="3" customWidth="1"/>
    <col min="12298" max="12299" width="14.6328125" style="3" customWidth="1"/>
    <col min="12300" max="12543" width="9" style="3"/>
    <col min="12544" max="12544" width="8.7265625" style="3" customWidth="1"/>
    <col min="12545" max="12545" width="29.7265625" style="3" customWidth="1"/>
    <col min="12546" max="12546" width="4.26953125" style="3" customWidth="1"/>
    <col min="12547" max="12547" width="19.36328125" style="3" customWidth="1"/>
    <col min="12548" max="12551" width="15.6328125" style="3" customWidth="1"/>
    <col min="12552" max="12553" width="15.453125" style="3" customWidth="1"/>
    <col min="12554" max="12555" width="14.6328125" style="3" customWidth="1"/>
    <col min="12556" max="12799" width="9" style="3"/>
    <col min="12800" max="12800" width="8.7265625" style="3" customWidth="1"/>
    <col min="12801" max="12801" width="29.7265625" style="3" customWidth="1"/>
    <col min="12802" max="12802" width="4.26953125" style="3" customWidth="1"/>
    <col min="12803" max="12803" width="19.36328125" style="3" customWidth="1"/>
    <col min="12804" max="12807" width="15.6328125" style="3" customWidth="1"/>
    <col min="12808" max="12809" width="15.453125" style="3" customWidth="1"/>
    <col min="12810" max="12811" width="14.6328125" style="3" customWidth="1"/>
    <col min="12812" max="13055" width="9" style="3"/>
    <col min="13056" max="13056" width="8.7265625" style="3" customWidth="1"/>
    <col min="13057" max="13057" width="29.7265625" style="3" customWidth="1"/>
    <col min="13058" max="13058" width="4.26953125" style="3" customWidth="1"/>
    <col min="13059" max="13059" width="19.36328125" style="3" customWidth="1"/>
    <col min="13060" max="13063" width="15.6328125" style="3" customWidth="1"/>
    <col min="13064" max="13065" width="15.453125" style="3" customWidth="1"/>
    <col min="13066" max="13067" width="14.6328125" style="3" customWidth="1"/>
    <col min="13068" max="13311" width="9" style="3"/>
    <col min="13312" max="13312" width="8.7265625" style="3" customWidth="1"/>
    <col min="13313" max="13313" width="29.7265625" style="3" customWidth="1"/>
    <col min="13314" max="13314" width="4.26953125" style="3" customWidth="1"/>
    <col min="13315" max="13315" width="19.36328125" style="3" customWidth="1"/>
    <col min="13316" max="13319" width="15.6328125" style="3" customWidth="1"/>
    <col min="13320" max="13321" width="15.453125" style="3" customWidth="1"/>
    <col min="13322" max="13323" width="14.6328125" style="3" customWidth="1"/>
    <col min="13324" max="13567" width="9" style="3"/>
    <col min="13568" max="13568" width="8.7265625" style="3" customWidth="1"/>
    <col min="13569" max="13569" width="29.7265625" style="3" customWidth="1"/>
    <col min="13570" max="13570" width="4.26953125" style="3" customWidth="1"/>
    <col min="13571" max="13571" width="19.36328125" style="3" customWidth="1"/>
    <col min="13572" max="13575" width="15.6328125" style="3" customWidth="1"/>
    <col min="13576" max="13577" width="15.453125" style="3" customWidth="1"/>
    <col min="13578" max="13579" width="14.6328125" style="3" customWidth="1"/>
    <col min="13580" max="13823" width="9" style="3"/>
    <col min="13824" max="13824" width="8.7265625" style="3" customWidth="1"/>
    <col min="13825" max="13825" width="29.7265625" style="3" customWidth="1"/>
    <col min="13826" max="13826" width="4.26953125" style="3" customWidth="1"/>
    <col min="13827" max="13827" width="19.36328125" style="3" customWidth="1"/>
    <col min="13828" max="13831" width="15.6328125" style="3" customWidth="1"/>
    <col min="13832" max="13833" width="15.453125" style="3" customWidth="1"/>
    <col min="13834" max="13835" width="14.6328125" style="3" customWidth="1"/>
    <col min="13836" max="14079" width="9" style="3"/>
    <col min="14080" max="14080" width="8.7265625" style="3" customWidth="1"/>
    <col min="14081" max="14081" width="29.7265625" style="3" customWidth="1"/>
    <col min="14082" max="14082" width="4.26953125" style="3" customWidth="1"/>
    <col min="14083" max="14083" width="19.36328125" style="3" customWidth="1"/>
    <col min="14084" max="14087" width="15.6328125" style="3" customWidth="1"/>
    <col min="14088" max="14089" width="15.453125" style="3" customWidth="1"/>
    <col min="14090" max="14091" width="14.6328125" style="3" customWidth="1"/>
    <col min="14092" max="14335" width="9" style="3"/>
    <col min="14336" max="14336" width="8.7265625" style="3" customWidth="1"/>
    <col min="14337" max="14337" width="29.7265625" style="3" customWidth="1"/>
    <col min="14338" max="14338" width="4.26953125" style="3" customWidth="1"/>
    <col min="14339" max="14339" width="19.36328125" style="3" customWidth="1"/>
    <col min="14340" max="14343" width="15.6328125" style="3" customWidth="1"/>
    <col min="14344" max="14345" width="15.453125" style="3" customWidth="1"/>
    <col min="14346" max="14347" width="14.6328125" style="3" customWidth="1"/>
    <col min="14348" max="14591" width="9" style="3"/>
    <col min="14592" max="14592" width="8.7265625" style="3" customWidth="1"/>
    <col min="14593" max="14593" width="29.7265625" style="3" customWidth="1"/>
    <col min="14594" max="14594" width="4.26953125" style="3" customWidth="1"/>
    <col min="14595" max="14595" width="19.36328125" style="3" customWidth="1"/>
    <col min="14596" max="14599" width="15.6328125" style="3" customWidth="1"/>
    <col min="14600" max="14601" width="15.453125" style="3" customWidth="1"/>
    <col min="14602" max="14603" width="14.6328125" style="3" customWidth="1"/>
    <col min="14604" max="14847" width="9" style="3"/>
    <col min="14848" max="14848" width="8.7265625" style="3" customWidth="1"/>
    <col min="14849" max="14849" width="29.7265625" style="3" customWidth="1"/>
    <col min="14850" max="14850" width="4.26953125" style="3" customWidth="1"/>
    <col min="14851" max="14851" width="19.36328125" style="3" customWidth="1"/>
    <col min="14852" max="14855" width="15.6328125" style="3" customWidth="1"/>
    <col min="14856" max="14857" width="15.453125" style="3" customWidth="1"/>
    <col min="14858" max="14859" width="14.6328125" style="3" customWidth="1"/>
    <col min="14860" max="15103" width="9" style="3"/>
    <col min="15104" max="15104" width="8.7265625" style="3" customWidth="1"/>
    <col min="15105" max="15105" width="29.7265625" style="3" customWidth="1"/>
    <col min="15106" max="15106" width="4.26953125" style="3" customWidth="1"/>
    <col min="15107" max="15107" width="19.36328125" style="3" customWidth="1"/>
    <col min="15108" max="15111" width="15.6328125" style="3" customWidth="1"/>
    <col min="15112" max="15113" width="15.453125" style="3" customWidth="1"/>
    <col min="15114" max="15115" width="14.6328125" style="3" customWidth="1"/>
    <col min="15116" max="15359" width="9" style="3"/>
    <col min="15360" max="15360" width="8.7265625" style="3" customWidth="1"/>
    <col min="15361" max="15361" width="29.7265625" style="3" customWidth="1"/>
    <col min="15362" max="15362" width="4.26953125" style="3" customWidth="1"/>
    <col min="15363" max="15363" width="19.36328125" style="3" customWidth="1"/>
    <col min="15364" max="15367" width="15.6328125" style="3" customWidth="1"/>
    <col min="15368" max="15369" width="15.453125" style="3" customWidth="1"/>
    <col min="15370" max="15371" width="14.6328125" style="3" customWidth="1"/>
    <col min="15372" max="15615" width="9" style="3"/>
    <col min="15616" max="15616" width="8.7265625" style="3" customWidth="1"/>
    <col min="15617" max="15617" width="29.7265625" style="3" customWidth="1"/>
    <col min="15618" max="15618" width="4.26953125" style="3" customWidth="1"/>
    <col min="15619" max="15619" width="19.36328125" style="3" customWidth="1"/>
    <col min="15620" max="15623" width="15.6328125" style="3" customWidth="1"/>
    <col min="15624" max="15625" width="15.453125" style="3" customWidth="1"/>
    <col min="15626" max="15627" width="14.6328125" style="3" customWidth="1"/>
    <col min="15628" max="15871" width="9" style="3"/>
    <col min="15872" max="15872" width="8.7265625" style="3" customWidth="1"/>
    <col min="15873" max="15873" width="29.7265625" style="3" customWidth="1"/>
    <col min="15874" max="15874" width="4.26953125" style="3" customWidth="1"/>
    <col min="15875" max="15875" width="19.36328125" style="3" customWidth="1"/>
    <col min="15876" max="15879" width="15.6328125" style="3" customWidth="1"/>
    <col min="15880" max="15881" width="15.453125" style="3" customWidth="1"/>
    <col min="15882" max="15883" width="14.6328125" style="3" customWidth="1"/>
    <col min="15884" max="16127" width="9" style="3"/>
    <col min="16128" max="16128" width="8.7265625" style="3" customWidth="1"/>
    <col min="16129" max="16129" width="29.7265625" style="3" customWidth="1"/>
    <col min="16130" max="16130" width="4.26953125" style="3" customWidth="1"/>
    <col min="16131" max="16131" width="19.36328125" style="3" customWidth="1"/>
    <col min="16132" max="16135" width="15.6328125" style="3" customWidth="1"/>
    <col min="16136" max="16137" width="15.453125" style="3" customWidth="1"/>
    <col min="16138" max="16139" width="14.6328125" style="3" customWidth="1"/>
    <col min="16140" max="16384" width="9" style="3"/>
  </cols>
  <sheetData>
    <row r="1" spans="1:18" ht="29.25" customHeight="1" thickBot="1" x14ac:dyDescent="0.25">
      <c r="A1" s="11"/>
      <c r="B1" s="4"/>
      <c r="C1" s="4"/>
      <c r="D1" s="4"/>
      <c r="E1" s="4"/>
      <c r="F1" s="4"/>
      <c r="G1" s="5"/>
      <c r="H1" s="5"/>
      <c r="I1" s="6"/>
      <c r="J1" s="6"/>
      <c r="K1" s="6"/>
      <c r="L1" s="7"/>
      <c r="M1" s="7"/>
      <c r="N1" s="8"/>
      <c r="O1" s="6"/>
      <c r="P1" s="6"/>
    </row>
    <row r="2" spans="1:18" s="1" customFormat="1" ht="30" customHeight="1" x14ac:dyDescent="0.2">
      <c r="A2" s="23"/>
      <c r="B2" s="24" t="s">
        <v>47</v>
      </c>
      <c r="C2" s="24" t="s">
        <v>48</v>
      </c>
      <c r="D2" s="24" t="s">
        <v>49</v>
      </c>
      <c r="E2" s="24" t="s">
        <v>50</v>
      </c>
      <c r="F2" s="24" t="s">
        <v>51</v>
      </c>
      <c r="G2" s="24" t="s">
        <v>52</v>
      </c>
      <c r="H2" s="24" t="s">
        <v>53</v>
      </c>
      <c r="I2" s="24" t="s">
        <v>54</v>
      </c>
      <c r="J2" s="24" t="s">
        <v>55</v>
      </c>
      <c r="K2" s="24" t="s">
        <v>36</v>
      </c>
      <c r="L2" s="24" t="s">
        <v>56</v>
      </c>
      <c r="M2" s="24" t="s">
        <v>57</v>
      </c>
      <c r="N2" s="24" t="s">
        <v>58</v>
      </c>
      <c r="O2" s="24" t="s">
        <v>41</v>
      </c>
      <c r="P2" s="24" t="s">
        <v>42</v>
      </c>
      <c r="Q2" s="24" t="s">
        <v>45</v>
      </c>
      <c r="R2" s="25" t="s">
        <v>73</v>
      </c>
    </row>
    <row r="3" spans="1:18" ht="30" customHeight="1" x14ac:dyDescent="0.2">
      <c r="A3" s="22" t="s">
        <v>65</v>
      </c>
      <c r="B3" s="31">
        <f>B13*0.001</f>
        <v>50988.842000000004</v>
      </c>
      <c r="C3" s="31">
        <f t="shared" ref="C3:R3" si="0">C13*0.001</f>
        <v>55029.162000000004</v>
      </c>
      <c r="D3" s="31">
        <f t="shared" si="0"/>
        <v>55829.902999999998</v>
      </c>
      <c r="E3" s="31">
        <f t="shared" si="0"/>
        <v>44817.957000000002</v>
      </c>
      <c r="F3" s="31">
        <f t="shared" si="0"/>
        <v>49442.296999999999</v>
      </c>
      <c r="G3" s="31">
        <f t="shared" si="0"/>
        <v>56240.205000000002</v>
      </c>
      <c r="H3" s="31">
        <f t="shared" si="0"/>
        <v>55273.523000000001</v>
      </c>
      <c r="I3" s="31">
        <f t="shared" si="0"/>
        <v>50729.925000000003</v>
      </c>
      <c r="J3" s="31">
        <f t="shared" si="0"/>
        <v>53111.178</v>
      </c>
      <c r="K3" s="31">
        <f t="shared" si="0"/>
        <v>97366.36</v>
      </c>
      <c r="L3" s="31">
        <f t="shared" si="0"/>
        <v>95125.642000000007</v>
      </c>
      <c r="M3" s="31">
        <f t="shared" si="0"/>
        <v>97190</v>
      </c>
      <c r="N3" s="31">
        <f t="shared" si="0"/>
        <v>97591</v>
      </c>
      <c r="O3" s="31">
        <f t="shared" si="0"/>
        <v>108364</v>
      </c>
      <c r="P3" s="31">
        <f t="shared" si="0"/>
        <v>120872</v>
      </c>
      <c r="Q3" s="31">
        <f t="shared" si="0"/>
        <v>119143</v>
      </c>
      <c r="R3" s="32">
        <f t="shared" si="0"/>
        <v>129966</v>
      </c>
    </row>
    <row r="4" spans="1:18" ht="30" customHeight="1" x14ac:dyDescent="0.2">
      <c r="A4" s="22" t="s">
        <v>66</v>
      </c>
      <c r="B4" s="31">
        <f t="shared" ref="B4:R4" si="1">B14*0.001</f>
        <v>0</v>
      </c>
      <c r="C4" s="31">
        <f t="shared" si="1"/>
        <v>0</v>
      </c>
      <c r="D4" s="31">
        <f t="shared" si="1"/>
        <v>0</v>
      </c>
      <c r="E4" s="31">
        <f t="shared" si="1"/>
        <v>0</v>
      </c>
      <c r="F4" s="31">
        <f t="shared" si="1"/>
        <v>0</v>
      </c>
      <c r="G4" s="31">
        <f t="shared" si="1"/>
        <v>692</v>
      </c>
      <c r="H4" s="31">
        <f t="shared" si="1"/>
        <v>754</v>
      </c>
      <c r="I4" s="31">
        <f t="shared" si="1"/>
        <v>831</v>
      </c>
      <c r="J4" s="31">
        <f t="shared" si="1"/>
        <v>830</v>
      </c>
      <c r="K4" s="31">
        <f t="shared" si="1"/>
        <v>875</v>
      </c>
      <c r="L4" s="31">
        <f t="shared" si="1"/>
        <v>902</v>
      </c>
      <c r="M4" s="31">
        <f t="shared" si="1"/>
        <v>726</v>
      </c>
      <c r="N4" s="31">
        <f t="shared" si="1"/>
        <v>793</v>
      </c>
      <c r="O4" s="31">
        <f t="shared" si="1"/>
        <v>775</v>
      </c>
      <c r="P4" s="31">
        <f t="shared" si="1"/>
        <v>787</v>
      </c>
      <c r="Q4" s="31">
        <f t="shared" si="1"/>
        <v>911</v>
      </c>
      <c r="R4" s="32">
        <f t="shared" si="1"/>
        <v>986</v>
      </c>
    </row>
    <row r="5" spans="1:18" ht="30" customHeight="1" x14ac:dyDescent="0.2">
      <c r="A5" s="22" t="s">
        <v>67</v>
      </c>
      <c r="B5" s="31">
        <f t="shared" ref="B5:R5" si="2">B15*0.001</f>
        <v>0</v>
      </c>
      <c r="C5" s="31">
        <f t="shared" si="2"/>
        <v>0</v>
      </c>
      <c r="D5" s="31">
        <f t="shared" si="2"/>
        <v>0</v>
      </c>
      <c r="E5" s="31">
        <f t="shared" si="2"/>
        <v>0</v>
      </c>
      <c r="F5" s="31">
        <f t="shared" si="2"/>
        <v>0</v>
      </c>
      <c r="G5" s="31">
        <f t="shared" si="2"/>
        <v>0</v>
      </c>
      <c r="H5" s="31">
        <f t="shared" si="2"/>
        <v>2277</v>
      </c>
      <c r="I5" s="31">
        <f t="shared" si="2"/>
        <v>2465</v>
      </c>
      <c r="J5" s="31">
        <f t="shared" si="2"/>
        <v>4940</v>
      </c>
      <c r="K5" s="31">
        <f t="shared" si="2"/>
        <v>4457</v>
      </c>
      <c r="L5" s="31">
        <f t="shared" si="2"/>
        <v>3460</v>
      </c>
      <c r="M5" s="31">
        <f t="shared" si="2"/>
        <v>4278</v>
      </c>
      <c r="N5" s="31">
        <f t="shared" si="2"/>
        <v>4223</v>
      </c>
      <c r="O5" s="31">
        <f t="shared" si="2"/>
        <v>5566</v>
      </c>
      <c r="P5" s="31">
        <f t="shared" si="2"/>
        <v>5498</v>
      </c>
      <c r="Q5" s="31">
        <f t="shared" si="2"/>
        <v>3718</v>
      </c>
      <c r="R5" s="32">
        <f t="shared" si="2"/>
        <v>5146</v>
      </c>
    </row>
    <row r="6" spans="1:18" ht="30" customHeight="1" x14ac:dyDescent="0.2">
      <c r="A6" s="22" t="s">
        <v>68</v>
      </c>
      <c r="B6" s="31">
        <f>B16*0.001</f>
        <v>42531</v>
      </c>
      <c r="C6" s="31">
        <f t="shared" ref="C6:R6" si="3">C16*0.001</f>
        <v>39310</v>
      </c>
      <c r="D6" s="31">
        <f t="shared" si="3"/>
        <v>37437</v>
      </c>
      <c r="E6" s="31">
        <f t="shared" si="3"/>
        <v>25071</v>
      </c>
      <c r="F6" s="31">
        <f t="shared" si="3"/>
        <v>27812</v>
      </c>
      <c r="G6" s="31">
        <f t="shared" si="3"/>
        <v>28927</v>
      </c>
      <c r="H6" s="31">
        <f t="shared" si="3"/>
        <v>74343</v>
      </c>
      <c r="I6" s="31">
        <f t="shared" si="3"/>
        <v>58856.695</v>
      </c>
      <c r="J6" s="31">
        <f t="shared" si="3"/>
        <v>89006</v>
      </c>
      <c r="K6" s="31">
        <f t="shared" si="3"/>
        <v>111052</v>
      </c>
      <c r="L6" s="31">
        <f t="shared" si="3"/>
        <v>106277</v>
      </c>
      <c r="M6" s="31">
        <f t="shared" si="3"/>
        <v>133958</v>
      </c>
      <c r="N6" s="31">
        <f t="shared" si="3"/>
        <v>119843</v>
      </c>
      <c r="O6" s="31">
        <f t="shared" si="3"/>
        <v>116858</v>
      </c>
      <c r="P6" s="31">
        <f t="shared" si="3"/>
        <v>134338</v>
      </c>
      <c r="Q6" s="31">
        <f t="shared" si="3"/>
        <v>145888</v>
      </c>
      <c r="R6" s="32">
        <f t="shared" si="3"/>
        <v>160682</v>
      </c>
    </row>
    <row r="7" spans="1:18" ht="30" customHeight="1" x14ac:dyDescent="0.2">
      <c r="A7" s="22" t="s">
        <v>70</v>
      </c>
      <c r="B7" s="31">
        <f t="shared" ref="B7:B8" si="4">B17*0.001</f>
        <v>11348</v>
      </c>
      <c r="C7" s="31">
        <f t="shared" ref="C7:R7" si="5">C17*0.001</f>
        <v>11258</v>
      </c>
      <c r="D7" s="31">
        <f t="shared" si="5"/>
        <v>8906</v>
      </c>
      <c r="E7" s="31">
        <f t="shared" si="5"/>
        <v>10517</v>
      </c>
      <c r="F7" s="31">
        <f t="shared" si="5"/>
        <v>9936</v>
      </c>
      <c r="G7" s="31">
        <f t="shared" si="5"/>
        <v>11157</v>
      </c>
      <c r="H7" s="31">
        <f t="shared" si="5"/>
        <v>11674</v>
      </c>
      <c r="I7" s="31">
        <f t="shared" si="5"/>
        <v>11487</v>
      </c>
      <c r="J7" s="31">
        <f t="shared" si="5"/>
        <v>2309</v>
      </c>
      <c r="K7" s="31">
        <f t="shared" si="5"/>
        <v>0</v>
      </c>
      <c r="L7" s="31">
        <f t="shared" si="5"/>
        <v>0</v>
      </c>
      <c r="M7" s="31">
        <f t="shared" si="5"/>
        <v>0</v>
      </c>
      <c r="N7" s="31">
        <f t="shared" si="5"/>
        <v>0</v>
      </c>
      <c r="O7" s="31">
        <f t="shared" si="5"/>
        <v>0</v>
      </c>
      <c r="P7" s="31">
        <f t="shared" si="5"/>
        <v>0</v>
      </c>
      <c r="Q7" s="31">
        <f t="shared" si="5"/>
        <v>0</v>
      </c>
      <c r="R7" s="32">
        <f t="shared" si="5"/>
        <v>0</v>
      </c>
    </row>
    <row r="8" spans="1:18" ht="30" customHeight="1" thickBot="1" x14ac:dyDescent="0.25">
      <c r="A8" s="26" t="s">
        <v>74</v>
      </c>
      <c r="B8" s="33">
        <f t="shared" si="4"/>
        <v>0</v>
      </c>
      <c r="C8" s="33">
        <f t="shared" ref="C8:R8" si="6">C18*0.001</f>
        <v>0</v>
      </c>
      <c r="D8" s="33">
        <f t="shared" si="6"/>
        <v>0</v>
      </c>
      <c r="E8" s="33">
        <f t="shared" si="6"/>
        <v>0</v>
      </c>
      <c r="F8" s="33">
        <f t="shared" si="6"/>
        <v>0</v>
      </c>
      <c r="G8" s="33">
        <f t="shared" si="6"/>
        <v>0</v>
      </c>
      <c r="H8" s="33">
        <f t="shared" si="6"/>
        <v>0</v>
      </c>
      <c r="I8" s="33">
        <f t="shared" si="6"/>
        <v>1081.346</v>
      </c>
      <c r="J8" s="33">
        <f t="shared" si="6"/>
        <v>1103</v>
      </c>
      <c r="K8" s="33">
        <f t="shared" si="6"/>
        <v>1143</v>
      </c>
      <c r="L8" s="33">
        <f t="shared" si="6"/>
        <v>1275.54</v>
      </c>
      <c r="M8" s="33">
        <f t="shared" si="6"/>
        <v>931.91</v>
      </c>
      <c r="N8" s="33">
        <f t="shared" si="6"/>
        <v>1069.3</v>
      </c>
      <c r="O8" s="33">
        <f t="shared" si="6"/>
        <v>942.74099999999999</v>
      </c>
      <c r="P8" s="33">
        <f t="shared" si="6"/>
        <v>998.01900000000001</v>
      </c>
      <c r="Q8" s="33">
        <f t="shared" si="6"/>
        <v>996.65300000000002</v>
      </c>
      <c r="R8" s="34">
        <f t="shared" si="6"/>
        <v>953</v>
      </c>
    </row>
    <row r="9" spans="1:18" s="19" customFormat="1" ht="30" customHeight="1" thickTop="1" x14ac:dyDescent="0.2">
      <c r="A9" s="27" t="s">
        <v>75</v>
      </c>
      <c r="B9" s="35">
        <f>B19*0.001</f>
        <v>104867.842</v>
      </c>
      <c r="C9" s="35">
        <f t="shared" ref="C9:O10" si="7">C19*0.001</f>
        <v>105597.162</v>
      </c>
      <c r="D9" s="35">
        <f t="shared" si="7"/>
        <v>102172.90300000001</v>
      </c>
      <c r="E9" s="35">
        <f t="shared" si="7"/>
        <v>80405.956999999995</v>
      </c>
      <c r="F9" s="35">
        <f t="shared" si="7"/>
        <v>87190.297000000006</v>
      </c>
      <c r="G9" s="35">
        <f t="shared" si="7"/>
        <v>97016.205000000002</v>
      </c>
      <c r="H9" s="35">
        <f t="shared" si="7"/>
        <v>144321.52300000002</v>
      </c>
      <c r="I9" s="35">
        <f t="shared" si="7"/>
        <v>125450.966</v>
      </c>
      <c r="J9" s="35">
        <f t="shared" si="7"/>
        <v>151299.17800000001</v>
      </c>
      <c r="K9" s="35">
        <f t="shared" si="7"/>
        <v>214893.36000000002</v>
      </c>
      <c r="L9" s="35">
        <f t="shared" si="7"/>
        <v>207040.182</v>
      </c>
      <c r="M9" s="35">
        <f t="shared" si="7"/>
        <v>237083.91</v>
      </c>
      <c r="N9" s="35">
        <f t="shared" si="7"/>
        <v>223519.30000000002</v>
      </c>
      <c r="O9" s="35">
        <f t="shared" si="7"/>
        <v>232505.74100000001</v>
      </c>
      <c r="P9" s="35">
        <f>P19*0.001</f>
        <v>262493.01900000003</v>
      </c>
      <c r="Q9" s="35">
        <f t="shared" ref="Q9:R9" si="8">Q19*0.001</f>
        <v>270656.65299999999</v>
      </c>
      <c r="R9" s="36">
        <f t="shared" si="8"/>
        <v>297733</v>
      </c>
    </row>
    <row r="10" spans="1:18" s="19" customFormat="1" ht="30" customHeight="1" thickBot="1" x14ac:dyDescent="0.25">
      <c r="A10" s="28" t="s">
        <v>76</v>
      </c>
      <c r="B10" s="37"/>
      <c r="C10" s="37"/>
      <c r="D10" s="37"/>
      <c r="E10" s="37"/>
      <c r="F10" s="37"/>
      <c r="G10" s="37">
        <f t="shared" si="7"/>
        <v>127300</v>
      </c>
      <c r="H10" s="37">
        <f t="shared" si="7"/>
        <v>175400</v>
      </c>
      <c r="I10" s="37">
        <f t="shared" si="7"/>
        <v>199850</v>
      </c>
      <c r="J10" s="37">
        <f t="shared" si="7"/>
        <v>197590</v>
      </c>
      <c r="K10" s="37">
        <f t="shared" si="7"/>
        <v>151862</v>
      </c>
      <c r="L10" s="37">
        <f t="shared" si="7"/>
        <v>221075</v>
      </c>
      <c r="M10" s="37">
        <f t="shared" si="7"/>
        <v>221075</v>
      </c>
      <c r="N10" s="37">
        <f t="shared" si="7"/>
        <v>211090</v>
      </c>
      <c r="O10" s="37">
        <f t="shared" si="7"/>
        <v>211090</v>
      </c>
      <c r="P10" s="37">
        <f>P20*0.001</f>
        <v>211090</v>
      </c>
      <c r="Q10" s="37">
        <f t="shared" ref="Q10:R10" si="9">Q20*0.001</f>
        <v>231000</v>
      </c>
      <c r="R10" s="38">
        <f t="shared" si="9"/>
        <v>231000</v>
      </c>
    </row>
    <row r="11" spans="1:18" s="19" customFormat="1" ht="30" customHeight="1" x14ac:dyDescent="0.2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30.75" customHeight="1" x14ac:dyDescent="0.2">
      <c r="A12" s="1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18" ht="27.75" customHeight="1" x14ac:dyDescent="0.2">
      <c r="A13" s="29" t="s">
        <v>65</v>
      </c>
      <c r="B13" s="30">
        <v>50988842</v>
      </c>
      <c r="C13" s="30">
        <v>55029162</v>
      </c>
      <c r="D13" s="30">
        <v>55829903</v>
      </c>
      <c r="E13" s="30">
        <v>44817957</v>
      </c>
      <c r="F13" s="30">
        <v>49442297</v>
      </c>
      <c r="G13" s="30">
        <v>56240205</v>
      </c>
      <c r="H13" s="30">
        <v>55273523</v>
      </c>
      <c r="I13" s="30">
        <v>50729925</v>
      </c>
      <c r="J13" s="30">
        <v>53111178</v>
      </c>
      <c r="K13" s="30">
        <v>97366360</v>
      </c>
      <c r="L13" s="30">
        <v>95125642</v>
      </c>
      <c r="M13" s="30">
        <v>97190000</v>
      </c>
      <c r="N13" s="30">
        <v>97591000</v>
      </c>
      <c r="O13" s="30">
        <v>108364000</v>
      </c>
      <c r="P13" s="30">
        <v>120872000</v>
      </c>
      <c r="Q13" s="30">
        <v>119143000</v>
      </c>
      <c r="R13" s="30">
        <v>129966000</v>
      </c>
    </row>
    <row r="14" spans="1:18" ht="27.75" customHeight="1" x14ac:dyDescent="0.2">
      <c r="A14" s="10" t="s">
        <v>66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692000</v>
      </c>
      <c r="H14" s="9">
        <v>754000</v>
      </c>
      <c r="I14" s="9">
        <v>831000</v>
      </c>
      <c r="J14" s="9">
        <v>830000</v>
      </c>
      <c r="K14" s="9">
        <v>875000</v>
      </c>
      <c r="L14" s="9">
        <v>902000</v>
      </c>
      <c r="M14" s="9">
        <v>726000</v>
      </c>
      <c r="N14" s="9">
        <v>793000</v>
      </c>
      <c r="O14" s="9">
        <v>775000</v>
      </c>
      <c r="P14" s="9">
        <v>787000</v>
      </c>
      <c r="Q14" s="9">
        <v>911000</v>
      </c>
      <c r="R14" s="9">
        <v>986000</v>
      </c>
    </row>
    <row r="15" spans="1:18" ht="27.75" customHeight="1" x14ac:dyDescent="0.2">
      <c r="A15" s="10" t="s">
        <v>67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2277000</v>
      </c>
      <c r="I15" s="9">
        <v>2465000</v>
      </c>
      <c r="J15" s="9">
        <v>4940000</v>
      </c>
      <c r="K15" s="9">
        <v>4457000</v>
      </c>
      <c r="L15" s="9">
        <v>3460000</v>
      </c>
      <c r="M15" s="9">
        <v>4278000</v>
      </c>
      <c r="N15" s="9">
        <v>4223000</v>
      </c>
      <c r="O15" s="9">
        <v>5566000</v>
      </c>
      <c r="P15" s="9">
        <v>5498000</v>
      </c>
      <c r="Q15" s="9">
        <v>3718000</v>
      </c>
      <c r="R15" s="9">
        <v>5146000</v>
      </c>
    </row>
    <row r="16" spans="1:18" ht="27.75" customHeight="1" x14ac:dyDescent="0.2">
      <c r="A16" s="10" t="s">
        <v>68</v>
      </c>
      <c r="B16" s="9">
        <v>42531000</v>
      </c>
      <c r="C16" s="9">
        <v>39310000</v>
      </c>
      <c r="D16" s="9">
        <v>37437000</v>
      </c>
      <c r="E16" s="9">
        <v>25071000</v>
      </c>
      <c r="F16" s="9">
        <v>27812000</v>
      </c>
      <c r="G16" s="9">
        <v>28927000</v>
      </c>
      <c r="H16" s="9">
        <v>74343000</v>
      </c>
      <c r="I16" s="9">
        <v>58856695</v>
      </c>
      <c r="J16" s="9">
        <v>89006000</v>
      </c>
      <c r="K16" s="9">
        <v>111052000</v>
      </c>
      <c r="L16" s="9">
        <v>106277000</v>
      </c>
      <c r="M16" s="9">
        <v>133958000</v>
      </c>
      <c r="N16" s="9">
        <v>119843000</v>
      </c>
      <c r="O16" s="9">
        <v>116858000</v>
      </c>
      <c r="P16" s="9">
        <v>134338000</v>
      </c>
      <c r="Q16" s="9">
        <v>145888000</v>
      </c>
      <c r="R16" s="9">
        <v>160682000</v>
      </c>
    </row>
    <row r="17" spans="1:18" ht="27.75" customHeight="1" x14ac:dyDescent="0.2">
      <c r="A17" s="18" t="s">
        <v>70</v>
      </c>
      <c r="B17" s="9">
        <v>11348000</v>
      </c>
      <c r="C17" s="9">
        <v>11258000</v>
      </c>
      <c r="D17" s="9">
        <v>8906000</v>
      </c>
      <c r="E17" s="9">
        <v>10517000</v>
      </c>
      <c r="F17" s="9">
        <v>9936000</v>
      </c>
      <c r="G17" s="9">
        <v>11157000</v>
      </c>
      <c r="H17" s="9">
        <v>11674000</v>
      </c>
      <c r="I17" s="9">
        <v>11487000</v>
      </c>
      <c r="J17" s="9">
        <v>2309000</v>
      </c>
      <c r="K17" s="9"/>
      <c r="L17" s="9"/>
      <c r="M17" s="9"/>
      <c r="N17" s="9"/>
      <c r="O17" s="9"/>
      <c r="P17" s="9"/>
      <c r="Q17" s="9"/>
      <c r="R17" s="9"/>
    </row>
    <row r="18" spans="1:18" ht="27.75" customHeight="1" x14ac:dyDescent="0.2">
      <c r="A18" s="21" t="s">
        <v>72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1081346</v>
      </c>
      <c r="J18" s="9">
        <v>1103000</v>
      </c>
      <c r="K18" s="9">
        <v>1143000</v>
      </c>
      <c r="L18" s="9">
        <v>1275540</v>
      </c>
      <c r="M18" s="9">
        <v>931910</v>
      </c>
      <c r="N18" s="9">
        <v>1069300</v>
      </c>
      <c r="O18" s="9">
        <v>942741</v>
      </c>
      <c r="P18" s="9">
        <v>998019</v>
      </c>
      <c r="Q18" s="9">
        <v>996653</v>
      </c>
      <c r="R18" s="9">
        <v>953000</v>
      </c>
    </row>
    <row r="19" spans="1:18" ht="27.75" customHeight="1" x14ac:dyDescent="0.2">
      <c r="A19" s="20" t="s">
        <v>69</v>
      </c>
      <c r="B19" s="9">
        <f>SUM(B13:B18)</f>
        <v>104867842</v>
      </c>
      <c r="C19" s="9">
        <f t="shared" ref="C19:O19" si="10">SUM(C13:C18)</f>
        <v>105597162</v>
      </c>
      <c r="D19" s="9">
        <f t="shared" si="10"/>
        <v>102172903</v>
      </c>
      <c r="E19" s="9">
        <f t="shared" si="10"/>
        <v>80405957</v>
      </c>
      <c r="F19" s="9">
        <f t="shared" si="10"/>
        <v>87190297</v>
      </c>
      <c r="G19" s="9">
        <f t="shared" si="10"/>
        <v>97016205</v>
      </c>
      <c r="H19" s="9">
        <f t="shared" si="10"/>
        <v>144321523</v>
      </c>
      <c r="I19" s="9">
        <f t="shared" si="10"/>
        <v>125450966</v>
      </c>
      <c r="J19" s="9">
        <f t="shared" si="10"/>
        <v>151299178</v>
      </c>
      <c r="K19" s="9">
        <f t="shared" si="10"/>
        <v>214893360</v>
      </c>
      <c r="L19" s="9">
        <f t="shared" si="10"/>
        <v>207040182</v>
      </c>
      <c r="M19" s="9">
        <f t="shared" si="10"/>
        <v>237083910</v>
      </c>
      <c r="N19" s="9">
        <f t="shared" si="10"/>
        <v>223519300</v>
      </c>
      <c r="O19" s="9">
        <f t="shared" si="10"/>
        <v>232505741</v>
      </c>
      <c r="P19" s="9">
        <f>SUM(P13:P18)</f>
        <v>262493019</v>
      </c>
      <c r="Q19" s="9">
        <f t="shared" ref="Q19:R19" si="11">SUM(Q13:Q18)</f>
        <v>270656653</v>
      </c>
      <c r="R19" s="9">
        <f t="shared" si="11"/>
        <v>297733000</v>
      </c>
    </row>
    <row r="20" spans="1:18" ht="27.75" customHeight="1" x14ac:dyDescent="0.2">
      <c r="A20" s="1" t="s">
        <v>76</v>
      </c>
      <c r="G20" s="13">
        <v>127300000</v>
      </c>
      <c r="H20" s="13">
        <v>175400000</v>
      </c>
      <c r="I20" s="13">
        <v>199850000</v>
      </c>
      <c r="J20" s="13">
        <v>197590000</v>
      </c>
      <c r="K20" s="13">
        <v>151862000</v>
      </c>
      <c r="L20" s="13">
        <v>221075000</v>
      </c>
      <c r="M20" s="13">
        <v>221075000</v>
      </c>
      <c r="N20" s="13">
        <v>211090000</v>
      </c>
      <c r="O20" s="13">
        <v>211090000</v>
      </c>
      <c r="P20" s="13">
        <v>211090000</v>
      </c>
      <c r="Q20" s="13">
        <v>231000000</v>
      </c>
      <c r="R20" s="13">
        <v>231000000</v>
      </c>
    </row>
    <row r="21" spans="1:18" ht="27.75" customHeight="1" x14ac:dyDescent="0.2"/>
  </sheetData>
  <phoneticPr fontId="1"/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CCFF"/>
  </sheetPr>
  <dimension ref="A1:K14"/>
  <sheetViews>
    <sheetView view="pageBreakPreview" zoomScale="55" zoomScaleNormal="70" zoomScaleSheetLayoutView="55" workbookViewId="0">
      <pane xSplit="1" ySplit="2" topLeftCell="B3" activePane="bottomRight" state="frozen"/>
      <selection activeCell="R19" sqref="R19"/>
      <selection pane="topRight" activeCell="R19" sqref="R19"/>
      <selection pane="bottomLeft" activeCell="R19" sqref="R19"/>
      <selection pane="bottomRight" activeCell="R19" sqref="R19"/>
    </sheetView>
  </sheetViews>
  <sheetFormatPr defaultRowHeight="16" x14ac:dyDescent="0.2"/>
  <cols>
    <col min="1" max="1" width="20.36328125" style="3" bestFit="1" customWidth="1"/>
    <col min="2" max="2" width="18.08984375" style="3" hidden="1" customWidth="1"/>
    <col min="3" max="9" width="18.08984375" style="3" bestFit="1" customWidth="1"/>
    <col min="10" max="10" width="18.08984375" style="3" customWidth="1"/>
    <col min="11" max="11" width="18.08984375" style="3" bestFit="1" customWidth="1"/>
    <col min="12" max="248" width="9" style="3"/>
    <col min="249" max="249" width="8.7265625" style="3" customWidth="1"/>
    <col min="250" max="250" width="29.7265625" style="3" customWidth="1"/>
    <col min="251" max="251" width="4.26953125" style="3" customWidth="1"/>
    <col min="252" max="252" width="19.36328125" style="3" customWidth="1"/>
    <col min="253" max="256" width="15.6328125" style="3" customWidth="1"/>
    <col min="257" max="258" width="15.453125" style="3" customWidth="1"/>
    <col min="259" max="260" width="14.6328125" style="3" customWidth="1"/>
    <col min="261" max="504" width="9" style="3"/>
    <col min="505" max="505" width="8.7265625" style="3" customWidth="1"/>
    <col min="506" max="506" width="29.7265625" style="3" customWidth="1"/>
    <col min="507" max="507" width="4.26953125" style="3" customWidth="1"/>
    <col min="508" max="508" width="19.36328125" style="3" customWidth="1"/>
    <col min="509" max="512" width="15.6328125" style="3" customWidth="1"/>
    <col min="513" max="514" width="15.453125" style="3" customWidth="1"/>
    <col min="515" max="516" width="14.6328125" style="3" customWidth="1"/>
    <col min="517" max="760" width="9" style="3"/>
    <col min="761" max="761" width="8.7265625" style="3" customWidth="1"/>
    <col min="762" max="762" width="29.7265625" style="3" customWidth="1"/>
    <col min="763" max="763" width="4.26953125" style="3" customWidth="1"/>
    <col min="764" max="764" width="19.36328125" style="3" customWidth="1"/>
    <col min="765" max="768" width="15.6328125" style="3" customWidth="1"/>
    <col min="769" max="770" width="15.453125" style="3" customWidth="1"/>
    <col min="771" max="772" width="14.6328125" style="3" customWidth="1"/>
    <col min="773" max="1016" width="9" style="3"/>
    <col min="1017" max="1017" width="8.7265625" style="3" customWidth="1"/>
    <col min="1018" max="1018" width="29.7265625" style="3" customWidth="1"/>
    <col min="1019" max="1019" width="4.26953125" style="3" customWidth="1"/>
    <col min="1020" max="1020" width="19.36328125" style="3" customWidth="1"/>
    <col min="1021" max="1024" width="15.6328125" style="3" customWidth="1"/>
    <col min="1025" max="1026" width="15.453125" style="3" customWidth="1"/>
    <col min="1027" max="1028" width="14.6328125" style="3" customWidth="1"/>
    <col min="1029" max="1272" width="9" style="3"/>
    <col min="1273" max="1273" width="8.7265625" style="3" customWidth="1"/>
    <col min="1274" max="1274" width="29.7265625" style="3" customWidth="1"/>
    <col min="1275" max="1275" width="4.26953125" style="3" customWidth="1"/>
    <col min="1276" max="1276" width="19.36328125" style="3" customWidth="1"/>
    <col min="1277" max="1280" width="15.6328125" style="3" customWidth="1"/>
    <col min="1281" max="1282" width="15.453125" style="3" customWidth="1"/>
    <col min="1283" max="1284" width="14.6328125" style="3" customWidth="1"/>
    <col min="1285" max="1528" width="9" style="3"/>
    <col min="1529" max="1529" width="8.7265625" style="3" customWidth="1"/>
    <col min="1530" max="1530" width="29.7265625" style="3" customWidth="1"/>
    <col min="1531" max="1531" width="4.26953125" style="3" customWidth="1"/>
    <col min="1532" max="1532" width="19.36328125" style="3" customWidth="1"/>
    <col min="1533" max="1536" width="15.6328125" style="3" customWidth="1"/>
    <col min="1537" max="1538" width="15.453125" style="3" customWidth="1"/>
    <col min="1539" max="1540" width="14.6328125" style="3" customWidth="1"/>
    <col min="1541" max="1784" width="9" style="3"/>
    <col min="1785" max="1785" width="8.7265625" style="3" customWidth="1"/>
    <col min="1786" max="1786" width="29.7265625" style="3" customWidth="1"/>
    <col min="1787" max="1787" width="4.26953125" style="3" customWidth="1"/>
    <col min="1788" max="1788" width="19.36328125" style="3" customWidth="1"/>
    <col min="1789" max="1792" width="15.6328125" style="3" customWidth="1"/>
    <col min="1793" max="1794" width="15.453125" style="3" customWidth="1"/>
    <col min="1795" max="1796" width="14.6328125" style="3" customWidth="1"/>
    <col min="1797" max="2040" width="9" style="3"/>
    <col min="2041" max="2041" width="8.7265625" style="3" customWidth="1"/>
    <col min="2042" max="2042" width="29.7265625" style="3" customWidth="1"/>
    <col min="2043" max="2043" width="4.26953125" style="3" customWidth="1"/>
    <col min="2044" max="2044" width="19.36328125" style="3" customWidth="1"/>
    <col min="2045" max="2048" width="15.6328125" style="3" customWidth="1"/>
    <col min="2049" max="2050" width="15.453125" style="3" customWidth="1"/>
    <col min="2051" max="2052" width="14.6328125" style="3" customWidth="1"/>
    <col min="2053" max="2296" width="9" style="3"/>
    <col min="2297" max="2297" width="8.7265625" style="3" customWidth="1"/>
    <col min="2298" max="2298" width="29.7265625" style="3" customWidth="1"/>
    <col min="2299" max="2299" width="4.26953125" style="3" customWidth="1"/>
    <col min="2300" max="2300" width="19.36328125" style="3" customWidth="1"/>
    <col min="2301" max="2304" width="15.6328125" style="3" customWidth="1"/>
    <col min="2305" max="2306" width="15.453125" style="3" customWidth="1"/>
    <col min="2307" max="2308" width="14.6328125" style="3" customWidth="1"/>
    <col min="2309" max="2552" width="9" style="3"/>
    <col min="2553" max="2553" width="8.7265625" style="3" customWidth="1"/>
    <col min="2554" max="2554" width="29.7265625" style="3" customWidth="1"/>
    <col min="2555" max="2555" width="4.26953125" style="3" customWidth="1"/>
    <col min="2556" max="2556" width="19.36328125" style="3" customWidth="1"/>
    <col min="2557" max="2560" width="15.6328125" style="3" customWidth="1"/>
    <col min="2561" max="2562" width="15.453125" style="3" customWidth="1"/>
    <col min="2563" max="2564" width="14.6328125" style="3" customWidth="1"/>
    <col min="2565" max="2808" width="9" style="3"/>
    <col min="2809" max="2809" width="8.7265625" style="3" customWidth="1"/>
    <col min="2810" max="2810" width="29.7265625" style="3" customWidth="1"/>
    <col min="2811" max="2811" width="4.26953125" style="3" customWidth="1"/>
    <col min="2812" max="2812" width="19.36328125" style="3" customWidth="1"/>
    <col min="2813" max="2816" width="15.6328125" style="3" customWidth="1"/>
    <col min="2817" max="2818" width="15.453125" style="3" customWidth="1"/>
    <col min="2819" max="2820" width="14.6328125" style="3" customWidth="1"/>
    <col min="2821" max="3064" width="9" style="3"/>
    <col min="3065" max="3065" width="8.7265625" style="3" customWidth="1"/>
    <col min="3066" max="3066" width="29.7265625" style="3" customWidth="1"/>
    <col min="3067" max="3067" width="4.26953125" style="3" customWidth="1"/>
    <col min="3068" max="3068" width="19.36328125" style="3" customWidth="1"/>
    <col min="3069" max="3072" width="15.6328125" style="3" customWidth="1"/>
    <col min="3073" max="3074" width="15.453125" style="3" customWidth="1"/>
    <col min="3075" max="3076" width="14.6328125" style="3" customWidth="1"/>
    <col min="3077" max="3320" width="9" style="3"/>
    <col min="3321" max="3321" width="8.7265625" style="3" customWidth="1"/>
    <col min="3322" max="3322" width="29.7265625" style="3" customWidth="1"/>
    <col min="3323" max="3323" width="4.26953125" style="3" customWidth="1"/>
    <col min="3324" max="3324" width="19.36328125" style="3" customWidth="1"/>
    <col min="3325" max="3328" width="15.6328125" style="3" customWidth="1"/>
    <col min="3329" max="3330" width="15.453125" style="3" customWidth="1"/>
    <col min="3331" max="3332" width="14.6328125" style="3" customWidth="1"/>
    <col min="3333" max="3576" width="9" style="3"/>
    <col min="3577" max="3577" width="8.7265625" style="3" customWidth="1"/>
    <col min="3578" max="3578" width="29.7265625" style="3" customWidth="1"/>
    <col min="3579" max="3579" width="4.26953125" style="3" customWidth="1"/>
    <col min="3580" max="3580" width="19.36328125" style="3" customWidth="1"/>
    <col min="3581" max="3584" width="15.6328125" style="3" customWidth="1"/>
    <col min="3585" max="3586" width="15.453125" style="3" customWidth="1"/>
    <col min="3587" max="3588" width="14.6328125" style="3" customWidth="1"/>
    <col min="3589" max="3832" width="9" style="3"/>
    <col min="3833" max="3833" width="8.7265625" style="3" customWidth="1"/>
    <col min="3834" max="3834" width="29.7265625" style="3" customWidth="1"/>
    <col min="3835" max="3835" width="4.26953125" style="3" customWidth="1"/>
    <col min="3836" max="3836" width="19.36328125" style="3" customWidth="1"/>
    <col min="3837" max="3840" width="15.6328125" style="3" customWidth="1"/>
    <col min="3841" max="3842" width="15.453125" style="3" customWidth="1"/>
    <col min="3843" max="3844" width="14.6328125" style="3" customWidth="1"/>
    <col min="3845" max="4088" width="9" style="3"/>
    <col min="4089" max="4089" width="8.7265625" style="3" customWidth="1"/>
    <col min="4090" max="4090" width="29.7265625" style="3" customWidth="1"/>
    <col min="4091" max="4091" width="4.26953125" style="3" customWidth="1"/>
    <col min="4092" max="4092" width="19.36328125" style="3" customWidth="1"/>
    <col min="4093" max="4096" width="15.6328125" style="3" customWidth="1"/>
    <col min="4097" max="4098" width="15.453125" style="3" customWidth="1"/>
    <col min="4099" max="4100" width="14.6328125" style="3" customWidth="1"/>
    <col min="4101" max="4344" width="9" style="3"/>
    <col min="4345" max="4345" width="8.7265625" style="3" customWidth="1"/>
    <col min="4346" max="4346" width="29.7265625" style="3" customWidth="1"/>
    <col min="4347" max="4347" width="4.26953125" style="3" customWidth="1"/>
    <col min="4348" max="4348" width="19.36328125" style="3" customWidth="1"/>
    <col min="4349" max="4352" width="15.6328125" style="3" customWidth="1"/>
    <col min="4353" max="4354" width="15.453125" style="3" customWidth="1"/>
    <col min="4355" max="4356" width="14.6328125" style="3" customWidth="1"/>
    <col min="4357" max="4600" width="9" style="3"/>
    <col min="4601" max="4601" width="8.7265625" style="3" customWidth="1"/>
    <col min="4602" max="4602" width="29.7265625" style="3" customWidth="1"/>
    <col min="4603" max="4603" width="4.26953125" style="3" customWidth="1"/>
    <col min="4604" max="4604" width="19.36328125" style="3" customWidth="1"/>
    <col min="4605" max="4608" width="15.6328125" style="3" customWidth="1"/>
    <col min="4609" max="4610" width="15.453125" style="3" customWidth="1"/>
    <col min="4611" max="4612" width="14.6328125" style="3" customWidth="1"/>
    <col min="4613" max="4856" width="9" style="3"/>
    <col min="4857" max="4857" width="8.7265625" style="3" customWidth="1"/>
    <col min="4858" max="4858" width="29.7265625" style="3" customWidth="1"/>
    <col min="4859" max="4859" width="4.26953125" style="3" customWidth="1"/>
    <col min="4860" max="4860" width="19.36328125" style="3" customWidth="1"/>
    <col min="4861" max="4864" width="15.6328125" style="3" customWidth="1"/>
    <col min="4865" max="4866" width="15.453125" style="3" customWidth="1"/>
    <col min="4867" max="4868" width="14.6328125" style="3" customWidth="1"/>
    <col min="4869" max="5112" width="9" style="3"/>
    <col min="5113" max="5113" width="8.7265625" style="3" customWidth="1"/>
    <col min="5114" max="5114" width="29.7265625" style="3" customWidth="1"/>
    <col min="5115" max="5115" width="4.26953125" style="3" customWidth="1"/>
    <col min="5116" max="5116" width="19.36328125" style="3" customWidth="1"/>
    <col min="5117" max="5120" width="15.6328125" style="3" customWidth="1"/>
    <col min="5121" max="5122" width="15.453125" style="3" customWidth="1"/>
    <col min="5123" max="5124" width="14.6328125" style="3" customWidth="1"/>
    <col min="5125" max="5368" width="9" style="3"/>
    <col min="5369" max="5369" width="8.7265625" style="3" customWidth="1"/>
    <col min="5370" max="5370" width="29.7265625" style="3" customWidth="1"/>
    <col min="5371" max="5371" width="4.26953125" style="3" customWidth="1"/>
    <col min="5372" max="5372" width="19.36328125" style="3" customWidth="1"/>
    <col min="5373" max="5376" width="15.6328125" style="3" customWidth="1"/>
    <col min="5377" max="5378" width="15.453125" style="3" customWidth="1"/>
    <col min="5379" max="5380" width="14.6328125" style="3" customWidth="1"/>
    <col min="5381" max="5624" width="9" style="3"/>
    <col min="5625" max="5625" width="8.7265625" style="3" customWidth="1"/>
    <col min="5626" max="5626" width="29.7265625" style="3" customWidth="1"/>
    <col min="5627" max="5627" width="4.26953125" style="3" customWidth="1"/>
    <col min="5628" max="5628" width="19.36328125" style="3" customWidth="1"/>
    <col min="5629" max="5632" width="15.6328125" style="3" customWidth="1"/>
    <col min="5633" max="5634" width="15.453125" style="3" customWidth="1"/>
    <col min="5635" max="5636" width="14.6328125" style="3" customWidth="1"/>
    <col min="5637" max="5880" width="9" style="3"/>
    <col min="5881" max="5881" width="8.7265625" style="3" customWidth="1"/>
    <col min="5882" max="5882" width="29.7265625" style="3" customWidth="1"/>
    <col min="5883" max="5883" width="4.26953125" style="3" customWidth="1"/>
    <col min="5884" max="5884" width="19.36328125" style="3" customWidth="1"/>
    <col min="5885" max="5888" width="15.6328125" style="3" customWidth="1"/>
    <col min="5889" max="5890" width="15.453125" style="3" customWidth="1"/>
    <col min="5891" max="5892" width="14.6328125" style="3" customWidth="1"/>
    <col min="5893" max="6136" width="9" style="3"/>
    <col min="6137" max="6137" width="8.7265625" style="3" customWidth="1"/>
    <col min="6138" max="6138" width="29.7265625" style="3" customWidth="1"/>
    <col min="6139" max="6139" width="4.26953125" style="3" customWidth="1"/>
    <col min="6140" max="6140" width="19.36328125" style="3" customWidth="1"/>
    <col min="6141" max="6144" width="15.6328125" style="3" customWidth="1"/>
    <col min="6145" max="6146" width="15.453125" style="3" customWidth="1"/>
    <col min="6147" max="6148" width="14.6328125" style="3" customWidth="1"/>
    <col min="6149" max="6392" width="9" style="3"/>
    <col min="6393" max="6393" width="8.7265625" style="3" customWidth="1"/>
    <col min="6394" max="6394" width="29.7265625" style="3" customWidth="1"/>
    <col min="6395" max="6395" width="4.26953125" style="3" customWidth="1"/>
    <col min="6396" max="6396" width="19.36328125" style="3" customWidth="1"/>
    <col min="6397" max="6400" width="15.6328125" style="3" customWidth="1"/>
    <col min="6401" max="6402" width="15.453125" style="3" customWidth="1"/>
    <col min="6403" max="6404" width="14.6328125" style="3" customWidth="1"/>
    <col min="6405" max="6648" width="9" style="3"/>
    <col min="6649" max="6649" width="8.7265625" style="3" customWidth="1"/>
    <col min="6650" max="6650" width="29.7265625" style="3" customWidth="1"/>
    <col min="6651" max="6651" width="4.26953125" style="3" customWidth="1"/>
    <col min="6652" max="6652" width="19.36328125" style="3" customWidth="1"/>
    <col min="6653" max="6656" width="15.6328125" style="3" customWidth="1"/>
    <col min="6657" max="6658" width="15.453125" style="3" customWidth="1"/>
    <col min="6659" max="6660" width="14.6328125" style="3" customWidth="1"/>
    <col min="6661" max="6904" width="9" style="3"/>
    <col min="6905" max="6905" width="8.7265625" style="3" customWidth="1"/>
    <col min="6906" max="6906" width="29.7265625" style="3" customWidth="1"/>
    <col min="6907" max="6907" width="4.26953125" style="3" customWidth="1"/>
    <col min="6908" max="6908" width="19.36328125" style="3" customWidth="1"/>
    <col min="6909" max="6912" width="15.6328125" style="3" customWidth="1"/>
    <col min="6913" max="6914" width="15.453125" style="3" customWidth="1"/>
    <col min="6915" max="6916" width="14.6328125" style="3" customWidth="1"/>
    <col min="6917" max="7160" width="9" style="3"/>
    <col min="7161" max="7161" width="8.7265625" style="3" customWidth="1"/>
    <col min="7162" max="7162" width="29.7265625" style="3" customWidth="1"/>
    <col min="7163" max="7163" width="4.26953125" style="3" customWidth="1"/>
    <col min="7164" max="7164" width="19.36328125" style="3" customWidth="1"/>
    <col min="7165" max="7168" width="15.6328125" style="3" customWidth="1"/>
    <col min="7169" max="7170" width="15.453125" style="3" customWidth="1"/>
    <col min="7171" max="7172" width="14.6328125" style="3" customWidth="1"/>
    <col min="7173" max="7416" width="9" style="3"/>
    <col min="7417" max="7417" width="8.7265625" style="3" customWidth="1"/>
    <col min="7418" max="7418" width="29.7265625" style="3" customWidth="1"/>
    <col min="7419" max="7419" width="4.26953125" style="3" customWidth="1"/>
    <col min="7420" max="7420" width="19.36328125" style="3" customWidth="1"/>
    <col min="7421" max="7424" width="15.6328125" style="3" customWidth="1"/>
    <col min="7425" max="7426" width="15.453125" style="3" customWidth="1"/>
    <col min="7427" max="7428" width="14.6328125" style="3" customWidth="1"/>
    <col min="7429" max="7672" width="9" style="3"/>
    <col min="7673" max="7673" width="8.7265625" style="3" customWidth="1"/>
    <col min="7674" max="7674" width="29.7265625" style="3" customWidth="1"/>
    <col min="7675" max="7675" width="4.26953125" style="3" customWidth="1"/>
    <col min="7676" max="7676" width="19.36328125" style="3" customWidth="1"/>
    <col min="7677" max="7680" width="15.6328125" style="3" customWidth="1"/>
    <col min="7681" max="7682" width="15.453125" style="3" customWidth="1"/>
    <col min="7683" max="7684" width="14.6328125" style="3" customWidth="1"/>
    <col min="7685" max="7928" width="9" style="3"/>
    <col min="7929" max="7929" width="8.7265625" style="3" customWidth="1"/>
    <col min="7930" max="7930" width="29.7265625" style="3" customWidth="1"/>
    <col min="7931" max="7931" width="4.26953125" style="3" customWidth="1"/>
    <col min="7932" max="7932" width="19.36328125" style="3" customWidth="1"/>
    <col min="7933" max="7936" width="15.6328125" style="3" customWidth="1"/>
    <col min="7937" max="7938" width="15.453125" style="3" customWidth="1"/>
    <col min="7939" max="7940" width="14.6328125" style="3" customWidth="1"/>
    <col min="7941" max="8184" width="9" style="3"/>
    <col min="8185" max="8185" width="8.7265625" style="3" customWidth="1"/>
    <col min="8186" max="8186" width="29.7265625" style="3" customWidth="1"/>
    <col min="8187" max="8187" width="4.26953125" style="3" customWidth="1"/>
    <col min="8188" max="8188" width="19.36328125" style="3" customWidth="1"/>
    <col min="8189" max="8192" width="15.6328125" style="3" customWidth="1"/>
    <col min="8193" max="8194" width="15.453125" style="3" customWidth="1"/>
    <col min="8195" max="8196" width="14.6328125" style="3" customWidth="1"/>
    <col min="8197" max="8440" width="9" style="3"/>
    <col min="8441" max="8441" width="8.7265625" style="3" customWidth="1"/>
    <col min="8442" max="8442" width="29.7265625" style="3" customWidth="1"/>
    <col min="8443" max="8443" width="4.26953125" style="3" customWidth="1"/>
    <col min="8444" max="8444" width="19.36328125" style="3" customWidth="1"/>
    <col min="8445" max="8448" width="15.6328125" style="3" customWidth="1"/>
    <col min="8449" max="8450" width="15.453125" style="3" customWidth="1"/>
    <col min="8451" max="8452" width="14.6328125" style="3" customWidth="1"/>
    <col min="8453" max="8696" width="9" style="3"/>
    <col min="8697" max="8697" width="8.7265625" style="3" customWidth="1"/>
    <col min="8698" max="8698" width="29.7265625" style="3" customWidth="1"/>
    <col min="8699" max="8699" width="4.26953125" style="3" customWidth="1"/>
    <col min="8700" max="8700" width="19.36328125" style="3" customWidth="1"/>
    <col min="8701" max="8704" width="15.6328125" style="3" customWidth="1"/>
    <col min="8705" max="8706" width="15.453125" style="3" customWidth="1"/>
    <col min="8707" max="8708" width="14.6328125" style="3" customWidth="1"/>
    <col min="8709" max="8952" width="9" style="3"/>
    <col min="8953" max="8953" width="8.7265625" style="3" customWidth="1"/>
    <col min="8954" max="8954" width="29.7265625" style="3" customWidth="1"/>
    <col min="8955" max="8955" width="4.26953125" style="3" customWidth="1"/>
    <col min="8956" max="8956" width="19.36328125" style="3" customWidth="1"/>
    <col min="8957" max="8960" width="15.6328125" style="3" customWidth="1"/>
    <col min="8961" max="8962" width="15.453125" style="3" customWidth="1"/>
    <col min="8963" max="8964" width="14.6328125" style="3" customWidth="1"/>
    <col min="8965" max="9208" width="9" style="3"/>
    <col min="9209" max="9209" width="8.7265625" style="3" customWidth="1"/>
    <col min="9210" max="9210" width="29.7265625" style="3" customWidth="1"/>
    <col min="9211" max="9211" width="4.26953125" style="3" customWidth="1"/>
    <col min="9212" max="9212" width="19.36328125" style="3" customWidth="1"/>
    <col min="9213" max="9216" width="15.6328125" style="3" customWidth="1"/>
    <col min="9217" max="9218" width="15.453125" style="3" customWidth="1"/>
    <col min="9219" max="9220" width="14.6328125" style="3" customWidth="1"/>
    <col min="9221" max="9464" width="9" style="3"/>
    <col min="9465" max="9465" width="8.7265625" style="3" customWidth="1"/>
    <col min="9466" max="9466" width="29.7265625" style="3" customWidth="1"/>
    <col min="9467" max="9467" width="4.26953125" style="3" customWidth="1"/>
    <col min="9468" max="9468" width="19.36328125" style="3" customWidth="1"/>
    <col min="9469" max="9472" width="15.6328125" style="3" customWidth="1"/>
    <col min="9473" max="9474" width="15.453125" style="3" customWidth="1"/>
    <col min="9475" max="9476" width="14.6328125" style="3" customWidth="1"/>
    <col min="9477" max="9720" width="9" style="3"/>
    <col min="9721" max="9721" width="8.7265625" style="3" customWidth="1"/>
    <col min="9722" max="9722" width="29.7265625" style="3" customWidth="1"/>
    <col min="9723" max="9723" width="4.26953125" style="3" customWidth="1"/>
    <col min="9724" max="9724" width="19.36328125" style="3" customWidth="1"/>
    <col min="9725" max="9728" width="15.6328125" style="3" customWidth="1"/>
    <col min="9729" max="9730" width="15.453125" style="3" customWidth="1"/>
    <col min="9731" max="9732" width="14.6328125" style="3" customWidth="1"/>
    <col min="9733" max="9976" width="9" style="3"/>
    <col min="9977" max="9977" width="8.7265625" style="3" customWidth="1"/>
    <col min="9978" max="9978" width="29.7265625" style="3" customWidth="1"/>
    <col min="9979" max="9979" width="4.26953125" style="3" customWidth="1"/>
    <col min="9980" max="9980" width="19.36328125" style="3" customWidth="1"/>
    <col min="9981" max="9984" width="15.6328125" style="3" customWidth="1"/>
    <col min="9985" max="9986" width="15.453125" style="3" customWidth="1"/>
    <col min="9987" max="9988" width="14.6328125" style="3" customWidth="1"/>
    <col min="9989" max="10232" width="9" style="3"/>
    <col min="10233" max="10233" width="8.7265625" style="3" customWidth="1"/>
    <col min="10234" max="10234" width="29.7265625" style="3" customWidth="1"/>
    <col min="10235" max="10235" width="4.26953125" style="3" customWidth="1"/>
    <col min="10236" max="10236" width="19.36328125" style="3" customWidth="1"/>
    <col min="10237" max="10240" width="15.6328125" style="3" customWidth="1"/>
    <col min="10241" max="10242" width="15.453125" style="3" customWidth="1"/>
    <col min="10243" max="10244" width="14.6328125" style="3" customWidth="1"/>
    <col min="10245" max="10488" width="9" style="3"/>
    <col min="10489" max="10489" width="8.7265625" style="3" customWidth="1"/>
    <col min="10490" max="10490" width="29.7265625" style="3" customWidth="1"/>
    <col min="10491" max="10491" width="4.26953125" style="3" customWidth="1"/>
    <col min="10492" max="10492" width="19.36328125" style="3" customWidth="1"/>
    <col min="10493" max="10496" width="15.6328125" style="3" customWidth="1"/>
    <col min="10497" max="10498" width="15.453125" style="3" customWidth="1"/>
    <col min="10499" max="10500" width="14.6328125" style="3" customWidth="1"/>
    <col min="10501" max="10744" width="9" style="3"/>
    <col min="10745" max="10745" width="8.7265625" style="3" customWidth="1"/>
    <col min="10746" max="10746" width="29.7265625" style="3" customWidth="1"/>
    <col min="10747" max="10747" width="4.26953125" style="3" customWidth="1"/>
    <col min="10748" max="10748" width="19.36328125" style="3" customWidth="1"/>
    <col min="10749" max="10752" width="15.6328125" style="3" customWidth="1"/>
    <col min="10753" max="10754" width="15.453125" style="3" customWidth="1"/>
    <col min="10755" max="10756" width="14.6328125" style="3" customWidth="1"/>
    <col min="10757" max="11000" width="9" style="3"/>
    <col min="11001" max="11001" width="8.7265625" style="3" customWidth="1"/>
    <col min="11002" max="11002" width="29.7265625" style="3" customWidth="1"/>
    <col min="11003" max="11003" width="4.26953125" style="3" customWidth="1"/>
    <col min="11004" max="11004" width="19.36328125" style="3" customWidth="1"/>
    <col min="11005" max="11008" width="15.6328125" style="3" customWidth="1"/>
    <col min="11009" max="11010" width="15.453125" style="3" customWidth="1"/>
    <col min="11011" max="11012" width="14.6328125" style="3" customWidth="1"/>
    <col min="11013" max="11256" width="9" style="3"/>
    <col min="11257" max="11257" width="8.7265625" style="3" customWidth="1"/>
    <col min="11258" max="11258" width="29.7265625" style="3" customWidth="1"/>
    <col min="11259" max="11259" width="4.26953125" style="3" customWidth="1"/>
    <col min="11260" max="11260" width="19.36328125" style="3" customWidth="1"/>
    <col min="11261" max="11264" width="15.6328125" style="3" customWidth="1"/>
    <col min="11265" max="11266" width="15.453125" style="3" customWidth="1"/>
    <col min="11267" max="11268" width="14.6328125" style="3" customWidth="1"/>
    <col min="11269" max="11512" width="9" style="3"/>
    <col min="11513" max="11513" width="8.7265625" style="3" customWidth="1"/>
    <col min="11514" max="11514" width="29.7265625" style="3" customWidth="1"/>
    <col min="11515" max="11515" width="4.26953125" style="3" customWidth="1"/>
    <col min="11516" max="11516" width="19.36328125" style="3" customWidth="1"/>
    <col min="11517" max="11520" width="15.6328125" style="3" customWidth="1"/>
    <col min="11521" max="11522" width="15.453125" style="3" customWidth="1"/>
    <col min="11523" max="11524" width="14.6328125" style="3" customWidth="1"/>
    <col min="11525" max="11768" width="9" style="3"/>
    <col min="11769" max="11769" width="8.7265625" style="3" customWidth="1"/>
    <col min="11770" max="11770" width="29.7265625" style="3" customWidth="1"/>
    <col min="11771" max="11771" width="4.26953125" style="3" customWidth="1"/>
    <col min="11772" max="11772" width="19.36328125" style="3" customWidth="1"/>
    <col min="11773" max="11776" width="15.6328125" style="3" customWidth="1"/>
    <col min="11777" max="11778" width="15.453125" style="3" customWidth="1"/>
    <col min="11779" max="11780" width="14.6328125" style="3" customWidth="1"/>
    <col min="11781" max="12024" width="9" style="3"/>
    <col min="12025" max="12025" width="8.7265625" style="3" customWidth="1"/>
    <col min="12026" max="12026" width="29.7265625" style="3" customWidth="1"/>
    <col min="12027" max="12027" width="4.26953125" style="3" customWidth="1"/>
    <col min="12028" max="12028" width="19.36328125" style="3" customWidth="1"/>
    <col min="12029" max="12032" width="15.6328125" style="3" customWidth="1"/>
    <col min="12033" max="12034" width="15.453125" style="3" customWidth="1"/>
    <col min="12035" max="12036" width="14.6328125" style="3" customWidth="1"/>
    <col min="12037" max="12280" width="9" style="3"/>
    <col min="12281" max="12281" width="8.7265625" style="3" customWidth="1"/>
    <col min="12282" max="12282" width="29.7265625" style="3" customWidth="1"/>
    <col min="12283" max="12283" width="4.26953125" style="3" customWidth="1"/>
    <col min="12284" max="12284" width="19.36328125" style="3" customWidth="1"/>
    <col min="12285" max="12288" width="15.6328125" style="3" customWidth="1"/>
    <col min="12289" max="12290" width="15.453125" style="3" customWidth="1"/>
    <col min="12291" max="12292" width="14.6328125" style="3" customWidth="1"/>
    <col min="12293" max="12536" width="9" style="3"/>
    <col min="12537" max="12537" width="8.7265625" style="3" customWidth="1"/>
    <col min="12538" max="12538" width="29.7265625" style="3" customWidth="1"/>
    <col min="12539" max="12539" width="4.26953125" style="3" customWidth="1"/>
    <col min="12540" max="12540" width="19.36328125" style="3" customWidth="1"/>
    <col min="12541" max="12544" width="15.6328125" style="3" customWidth="1"/>
    <col min="12545" max="12546" width="15.453125" style="3" customWidth="1"/>
    <col min="12547" max="12548" width="14.6328125" style="3" customWidth="1"/>
    <col min="12549" max="12792" width="9" style="3"/>
    <col min="12793" max="12793" width="8.7265625" style="3" customWidth="1"/>
    <col min="12794" max="12794" width="29.7265625" style="3" customWidth="1"/>
    <col min="12795" max="12795" width="4.26953125" style="3" customWidth="1"/>
    <col min="12796" max="12796" width="19.36328125" style="3" customWidth="1"/>
    <col min="12797" max="12800" width="15.6328125" style="3" customWidth="1"/>
    <col min="12801" max="12802" width="15.453125" style="3" customWidth="1"/>
    <col min="12803" max="12804" width="14.6328125" style="3" customWidth="1"/>
    <col min="12805" max="13048" width="9" style="3"/>
    <col min="13049" max="13049" width="8.7265625" style="3" customWidth="1"/>
    <col min="13050" max="13050" width="29.7265625" style="3" customWidth="1"/>
    <col min="13051" max="13051" width="4.26953125" style="3" customWidth="1"/>
    <col min="13052" max="13052" width="19.36328125" style="3" customWidth="1"/>
    <col min="13053" max="13056" width="15.6328125" style="3" customWidth="1"/>
    <col min="13057" max="13058" width="15.453125" style="3" customWidth="1"/>
    <col min="13059" max="13060" width="14.6328125" style="3" customWidth="1"/>
    <col min="13061" max="13304" width="9" style="3"/>
    <col min="13305" max="13305" width="8.7265625" style="3" customWidth="1"/>
    <col min="13306" max="13306" width="29.7265625" style="3" customWidth="1"/>
    <col min="13307" max="13307" width="4.26953125" style="3" customWidth="1"/>
    <col min="13308" max="13308" width="19.36328125" style="3" customWidth="1"/>
    <col min="13309" max="13312" width="15.6328125" style="3" customWidth="1"/>
    <col min="13313" max="13314" width="15.453125" style="3" customWidth="1"/>
    <col min="13315" max="13316" width="14.6328125" style="3" customWidth="1"/>
    <col min="13317" max="13560" width="9" style="3"/>
    <col min="13561" max="13561" width="8.7265625" style="3" customWidth="1"/>
    <col min="13562" max="13562" width="29.7265625" style="3" customWidth="1"/>
    <col min="13563" max="13563" width="4.26953125" style="3" customWidth="1"/>
    <col min="13564" max="13564" width="19.36328125" style="3" customWidth="1"/>
    <col min="13565" max="13568" width="15.6328125" style="3" customWidth="1"/>
    <col min="13569" max="13570" width="15.453125" style="3" customWidth="1"/>
    <col min="13571" max="13572" width="14.6328125" style="3" customWidth="1"/>
    <col min="13573" max="13816" width="9" style="3"/>
    <col min="13817" max="13817" width="8.7265625" style="3" customWidth="1"/>
    <col min="13818" max="13818" width="29.7265625" style="3" customWidth="1"/>
    <col min="13819" max="13819" width="4.26953125" style="3" customWidth="1"/>
    <col min="13820" max="13820" width="19.36328125" style="3" customWidth="1"/>
    <col min="13821" max="13824" width="15.6328125" style="3" customWidth="1"/>
    <col min="13825" max="13826" width="15.453125" style="3" customWidth="1"/>
    <col min="13827" max="13828" width="14.6328125" style="3" customWidth="1"/>
    <col min="13829" max="14072" width="9" style="3"/>
    <col min="14073" max="14073" width="8.7265625" style="3" customWidth="1"/>
    <col min="14074" max="14074" width="29.7265625" style="3" customWidth="1"/>
    <col min="14075" max="14075" width="4.26953125" style="3" customWidth="1"/>
    <col min="14076" max="14076" width="19.36328125" style="3" customWidth="1"/>
    <col min="14077" max="14080" width="15.6328125" style="3" customWidth="1"/>
    <col min="14081" max="14082" width="15.453125" style="3" customWidth="1"/>
    <col min="14083" max="14084" width="14.6328125" style="3" customWidth="1"/>
    <col min="14085" max="14328" width="9" style="3"/>
    <col min="14329" max="14329" width="8.7265625" style="3" customWidth="1"/>
    <col min="14330" max="14330" width="29.7265625" style="3" customWidth="1"/>
    <col min="14331" max="14331" width="4.26953125" style="3" customWidth="1"/>
    <col min="14332" max="14332" width="19.36328125" style="3" customWidth="1"/>
    <col min="14333" max="14336" width="15.6328125" style="3" customWidth="1"/>
    <col min="14337" max="14338" width="15.453125" style="3" customWidth="1"/>
    <col min="14339" max="14340" width="14.6328125" style="3" customWidth="1"/>
    <col min="14341" max="14584" width="9" style="3"/>
    <col min="14585" max="14585" width="8.7265625" style="3" customWidth="1"/>
    <col min="14586" max="14586" width="29.7265625" style="3" customWidth="1"/>
    <col min="14587" max="14587" width="4.26953125" style="3" customWidth="1"/>
    <col min="14588" max="14588" width="19.36328125" style="3" customWidth="1"/>
    <col min="14589" max="14592" width="15.6328125" style="3" customWidth="1"/>
    <col min="14593" max="14594" width="15.453125" style="3" customWidth="1"/>
    <col min="14595" max="14596" width="14.6328125" style="3" customWidth="1"/>
    <col min="14597" max="14840" width="9" style="3"/>
    <col min="14841" max="14841" width="8.7265625" style="3" customWidth="1"/>
    <col min="14842" max="14842" width="29.7265625" style="3" customWidth="1"/>
    <col min="14843" max="14843" width="4.26953125" style="3" customWidth="1"/>
    <col min="14844" max="14844" width="19.36328125" style="3" customWidth="1"/>
    <col min="14845" max="14848" width="15.6328125" style="3" customWidth="1"/>
    <col min="14849" max="14850" width="15.453125" style="3" customWidth="1"/>
    <col min="14851" max="14852" width="14.6328125" style="3" customWidth="1"/>
    <col min="14853" max="15096" width="9" style="3"/>
    <col min="15097" max="15097" width="8.7265625" style="3" customWidth="1"/>
    <col min="15098" max="15098" width="29.7265625" style="3" customWidth="1"/>
    <col min="15099" max="15099" width="4.26953125" style="3" customWidth="1"/>
    <col min="15100" max="15100" width="19.36328125" style="3" customWidth="1"/>
    <col min="15101" max="15104" width="15.6328125" style="3" customWidth="1"/>
    <col min="15105" max="15106" width="15.453125" style="3" customWidth="1"/>
    <col min="15107" max="15108" width="14.6328125" style="3" customWidth="1"/>
    <col min="15109" max="15352" width="9" style="3"/>
    <col min="15353" max="15353" width="8.7265625" style="3" customWidth="1"/>
    <col min="15354" max="15354" width="29.7265625" style="3" customWidth="1"/>
    <col min="15355" max="15355" width="4.26953125" style="3" customWidth="1"/>
    <col min="15356" max="15356" width="19.36328125" style="3" customWidth="1"/>
    <col min="15357" max="15360" width="15.6328125" style="3" customWidth="1"/>
    <col min="15361" max="15362" width="15.453125" style="3" customWidth="1"/>
    <col min="15363" max="15364" width="14.6328125" style="3" customWidth="1"/>
    <col min="15365" max="15608" width="9" style="3"/>
    <col min="15609" max="15609" width="8.7265625" style="3" customWidth="1"/>
    <col min="15610" max="15610" width="29.7265625" style="3" customWidth="1"/>
    <col min="15611" max="15611" width="4.26953125" style="3" customWidth="1"/>
    <col min="15612" max="15612" width="19.36328125" style="3" customWidth="1"/>
    <col min="15613" max="15616" width="15.6328125" style="3" customWidth="1"/>
    <col min="15617" max="15618" width="15.453125" style="3" customWidth="1"/>
    <col min="15619" max="15620" width="14.6328125" style="3" customWidth="1"/>
    <col min="15621" max="15864" width="9" style="3"/>
    <col min="15865" max="15865" width="8.7265625" style="3" customWidth="1"/>
    <col min="15866" max="15866" width="29.7265625" style="3" customWidth="1"/>
    <col min="15867" max="15867" width="4.26953125" style="3" customWidth="1"/>
    <col min="15868" max="15868" width="19.36328125" style="3" customWidth="1"/>
    <col min="15869" max="15872" width="15.6328125" style="3" customWidth="1"/>
    <col min="15873" max="15874" width="15.453125" style="3" customWidth="1"/>
    <col min="15875" max="15876" width="14.6328125" style="3" customWidth="1"/>
    <col min="15877" max="16120" width="9" style="3"/>
    <col min="16121" max="16121" width="8.7265625" style="3" customWidth="1"/>
    <col min="16122" max="16122" width="29.7265625" style="3" customWidth="1"/>
    <col min="16123" max="16123" width="4.26953125" style="3" customWidth="1"/>
    <col min="16124" max="16124" width="19.36328125" style="3" customWidth="1"/>
    <col min="16125" max="16128" width="15.6328125" style="3" customWidth="1"/>
    <col min="16129" max="16130" width="15.453125" style="3" customWidth="1"/>
    <col min="16131" max="16132" width="14.6328125" style="3" customWidth="1"/>
    <col min="16133" max="16384" width="9" style="3"/>
  </cols>
  <sheetData>
    <row r="1" spans="1:11" ht="29.25" customHeight="1" thickBot="1" x14ac:dyDescent="0.25">
      <c r="A1" s="11"/>
      <c r="B1" s="6"/>
      <c r="C1" s="6"/>
      <c r="D1" s="6"/>
      <c r="E1" s="7"/>
      <c r="F1" s="7"/>
      <c r="G1" s="8"/>
      <c r="H1" s="6"/>
      <c r="I1" s="6"/>
      <c r="J1" s="6"/>
    </row>
    <row r="2" spans="1:11" s="1" customFormat="1" ht="30" customHeight="1" x14ac:dyDescent="0.2">
      <c r="A2" s="23"/>
      <c r="B2" s="24" t="s">
        <v>54</v>
      </c>
      <c r="C2" s="24" t="s">
        <v>55</v>
      </c>
      <c r="D2" s="24" t="s">
        <v>36</v>
      </c>
      <c r="E2" s="24" t="s">
        <v>56</v>
      </c>
      <c r="F2" s="24" t="s">
        <v>57</v>
      </c>
      <c r="G2" s="24" t="s">
        <v>58</v>
      </c>
      <c r="H2" s="24" t="s">
        <v>41</v>
      </c>
      <c r="I2" s="24" t="s">
        <v>42</v>
      </c>
      <c r="J2" s="24" t="s">
        <v>79</v>
      </c>
      <c r="K2" s="25" t="s">
        <v>80</v>
      </c>
    </row>
    <row r="3" spans="1:11" ht="30" customHeight="1" x14ac:dyDescent="0.2">
      <c r="A3" s="16" t="s">
        <v>21</v>
      </c>
      <c r="B3" s="31"/>
      <c r="C3" s="31">
        <f t="shared" ref="C3:K3" si="0">C10*0.001</f>
        <v>40077.58</v>
      </c>
      <c r="D3" s="31">
        <f t="shared" si="0"/>
        <v>43752.908000000003</v>
      </c>
      <c r="E3" s="31">
        <f t="shared" si="0"/>
        <v>44099.754000000001</v>
      </c>
      <c r="F3" s="31">
        <f t="shared" si="0"/>
        <v>46379.397000000004</v>
      </c>
      <c r="G3" s="31">
        <f t="shared" si="0"/>
        <v>46832.849000000002</v>
      </c>
      <c r="H3" s="31">
        <f t="shared" si="0"/>
        <v>48290.211000000003</v>
      </c>
      <c r="I3" s="31">
        <f t="shared" si="0"/>
        <v>49484.046999999999</v>
      </c>
      <c r="J3" s="31">
        <f t="shared" si="0"/>
        <v>50951.001000000004</v>
      </c>
      <c r="K3" s="32">
        <f t="shared" si="0"/>
        <v>54345.213000000003</v>
      </c>
    </row>
    <row r="4" spans="1:11" ht="30" customHeight="1" x14ac:dyDescent="0.2">
      <c r="A4" s="14" t="s">
        <v>40</v>
      </c>
      <c r="B4" s="31">
        <f t="shared" ref="B4:K4" si="1">B11*0.001</f>
        <v>16679.556</v>
      </c>
      <c r="C4" s="31">
        <f t="shared" si="1"/>
        <v>19408.205000000002</v>
      </c>
      <c r="D4" s="31">
        <f t="shared" si="1"/>
        <v>20498.642</v>
      </c>
      <c r="E4" s="31">
        <f t="shared" si="1"/>
        <v>22385.825000000001</v>
      </c>
      <c r="F4" s="31">
        <f t="shared" si="1"/>
        <v>22318.614000000001</v>
      </c>
      <c r="G4" s="31">
        <f t="shared" si="1"/>
        <v>22393.214</v>
      </c>
      <c r="H4" s="31">
        <f t="shared" si="1"/>
        <v>22911.489000000001</v>
      </c>
      <c r="I4" s="31">
        <f t="shared" si="1"/>
        <v>30299.035</v>
      </c>
      <c r="J4" s="31">
        <f t="shared" si="1"/>
        <v>30867.046000000002</v>
      </c>
      <c r="K4" s="32">
        <f t="shared" si="1"/>
        <v>30791.4</v>
      </c>
    </row>
    <row r="5" spans="1:11" ht="30" customHeight="1" thickBot="1" x14ac:dyDescent="0.25">
      <c r="A5" s="17" t="s">
        <v>22</v>
      </c>
      <c r="B5" s="33">
        <f t="shared" ref="B5:K5" si="2">B12*0.001</f>
        <v>4432.6099999999997</v>
      </c>
      <c r="C5" s="33">
        <f t="shared" si="2"/>
        <v>6370.0640000000003</v>
      </c>
      <c r="D5" s="33">
        <f t="shared" si="2"/>
        <v>6384.9139999999998</v>
      </c>
      <c r="E5" s="33">
        <f t="shared" si="2"/>
        <v>7075.25</v>
      </c>
      <c r="F5" s="33">
        <f t="shared" si="2"/>
        <v>7129.0630000000001</v>
      </c>
      <c r="G5" s="33">
        <f t="shared" si="2"/>
        <v>7487.8289999999997</v>
      </c>
      <c r="H5" s="33">
        <f t="shared" si="2"/>
        <v>7876.18</v>
      </c>
      <c r="I5" s="33">
        <f t="shared" si="2"/>
        <v>7914.08</v>
      </c>
      <c r="J5" s="33">
        <f t="shared" si="2"/>
        <v>8932.1</v>
      </c>
      <c r="K5" s="34">
        <f t="shared" si="2"/>
        <v>9152.5</v>
      </c>
    </row>
    <row r="6" spans="1:11" ht="30" customHeight="1" thickTop="1" x14ac:dyDescent="0.2">
      <c r="A6" s="27" t="s">
        <v>78</v>
      </c>
      <c r="B6" s="35">
        <f t="shared" ref="B6:K6" si="3">B13*0.001</f>
        <v>22150.716</v>
      </c>
      <c r="C6" s="35">
        <f t="shared" si="3"/>
        <v>67414.748999999996</v>
      </c>
      <c r="D6" s="35">
        <f t="shared" si="3"/>
        <v>72100.214000000007</v>
      </c>
      <c r="E6" s="35">
        <f t="shared" si="3"/>
        <v>74505.379000000001</v>
      </c>
      <c r="F6" s="35">
        <f t="shared" si="3"/>
        <v>77064.824000000008</v>
      </c>
      <c r="G6" s="35">
        <f t="shared" si="3"/>
        <v>77730.491999999998</v>
      </c>
      <c r="H6" s="35">
        <f t="shared" si="3"/>
        <v>80177.53</v>
      </c>
      <c r="I6" s="35">
        <f t="shared" si="3"/>
        <v>88806.911999999997</v>
      </c>
      <c r="J6" s="35">
        <f t="shared" si="3"/>
        <v>90750.146999999997</v>
      </c>
      <c r="K6" s="36">
        <f t="shared" si="3"/>
        <v>95497.713000000003</v>
      </c>
    </row>
    <row r="7" spans="1:11" ht="30" customHeight="1" thickBot="1" x14ac:dyDescent="0.25">
      <c r="A7" s="28" t="s">
        <v>76</v>
      </c>
      <c r="B7" s="37">
        <f t="shared" ref="B7:K7" si="4">B14*0.001</f>
        <v>0</v>
      </c>
      <c r="C7" s="37">
        <f t="shared" si="4"/>
        <v>96305</v>
      </c>
      <c r="D7" s="37">
        <f t="shared" si="4"/>
        <v>83887</v>
      </c>
      <c r="E7" s="37">
        <f t="shared" si="4"/>
        <v>74575.735804416399</v>
      </c>
      <c r="F7" s="37">
        <f t="shared" si="4"/>
        <v>73645</v>
      </c>
      <c r="G7" s="37">
        <f t="shared" si="4"/>
        <v>74600</v>
      </c>
      <c r="H7" s="37">
        <f t="shared" si="4"/>
        <v>75510</v>
      </c>
      <c r="I7" s="37">
        <f t="shared" si="4"/>
        <v>83058</v>
      </c>
      <c r="J7" s="37">
        <f t="shared" si="4"/>
        <v>85196</v>
      </c>
      <c r="K7" s="38">
        <f t="shared" si="4"/>
        <v>92500</v>
      </c>
    </row>
    <row r="8" spans="1:11" s="19" customFormat="1" ht="30" customHeight="1" x14ac:dyDescent="0.2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ht="30.75" customHeight="1" x14ac:dyDescent="0.2">
      <c r="A9" s="1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27.75" customHeight="1" x14ac:dyDescent="0.2">
      <c r="A10" s="16" t="s">
        <v>21</v>
      </c>
      <c r="B10" s="40" t="s">
        <v>63</v>
      </c>
      <c r="C10" s="40">
        <v>40077580</v>
      </c>
      <c r="D10" s="40">
        <v>43752908</v>
      </c>
      <c r="E10" s="40">
        <v>44099754</v>
      </c>
      <c r="F10" s="40">
        <v>46379397</v>
      </c>
      <c r="G10" s="40">
        <v>46832849</v>
      </c>
      <c r="H10" s="40">
        <v>48290211</v>
      </c>
      <c r="I10" s="40">
        <v>49484047</v>
      </c>
      <c r="J10" s="40">
        <v>50951001</v>
      </c>
      <c r="K10" s="40">
        <v>54345213</v>
      </c>
    </row>
    <row r="11" spans="1:11" ht="27.75" customHeight="1" x14ac:dyDescent="0.2">
      <c r="A11" s="14" t="s">
        <v>40</v>
      </c>
      <c r="B11" s="41">
        <v>16679556</v>
      </c>
      <c r="C11" s="41">
        <v>19408205</v>
      </c>
      <c r="D11" s="41">
        <v>20498642</v>
      </c>
      <c r="E11" s="41">
        <v>22385825</v>
      </c>
      <c r="F11" s="41">
        <v>22318614</v>
      </c>
      <c r="G11" s="41">
        <v>22393214</v>
      </c>
      <c r="H11" s="41">
        <v>22911489</v>
      </c>
      <c r="I11" s="41">
        <v>30299035</v>
      </c>
      <c r="J11" s="41">
        <v>30867046</v>
      </c>
      <c r="K11" s="41">
        <v>30791400</v>
      </c>
    </row>
    <row r="12" spans="1:11" ht="27.75" customHeight="1" x14ac:dyDescent="0.2">
      <c r="A12" s="15" t="s">
        <v>22</v>
      </c>
      <c r="B12" s="41">
        <v>4432610</v>
      </c>
      <c r="C12" s="41">
        <v>6370064</v>
      </c>
      <c r="D12" s="41">
        <v>6384914</v>
      </c>
      <c r="E12" s="41">
        <v>7075250</v>
      </c>
      <c r="F12" s="41">
        <v>7129063</v>
      </c>
      <c r="G12" s="41">
        <v>7487829</v>
      </c>
      <c r="H12" s="41">
        <v>7876180</v>
      </c>
      <c r="I12" s="41">
        <v>7914080</v>
      </c>
      <c r="J12" s="41">
        <v>8932100</v>
      </c>
      <c r="K12" s="41">
        <v>9152500</v>
      </c>
    </row>
    <row r="13" spans="1:11" ht="27.75" customHeight="1" x14ac:dyDescent="0.2">
      <c r="A13" s="42" t="s">
        <v>77</v>
      </c>
      <c r="B13" s="41">
        <v>22150716</v>
      </c>
      <c r="C13" s="41">
        <v>67414749</v>
      </c>
      <c r="D13" s="41">
        <v>72100214</v>
      </c>
      <c r="E13" s="41">
        <v>74505379</v>
      </c>
      <c r="F13" s="41">
        <v>77064824</v>
      </c>
      <c r="G13" s="41">
        <v>77730492</v>
      </c>
      <c r="H13" s="41">
        <v>80177530</v>
      </c>
      <c r="I13" s="41">
        <v>88806912</v>
      </c>
      <c r="J13" s="41">
        <v>90750147</v>
      </c>
      <c r="K13" s="41">
        <v>95497713</v>
      </c>
    </row>
    <row r="14" spans="1:11" ht="27.75" customHeight="1" x14ac:dyDescent="0.2">
      <c r="A14" s="1" t="s">
        <v>76</v>
      </c>
      <c r="B14" s="13"/>
      <c r="C14" s="13">
        <v>96305000</v>
      </c>
      <c r="D14" s="13">
        <v>83887000</v>
      </c>
      <c r="E14" s="13">
        <v>74575735.804416403</v>
      </c>
      <c r="F14" s="13">
        <v>73645000</v>
      </c>
      <c r="G14" s="13">
        <v>74600000</v>
      </c>
      <c r="H14" s="13">
        <v>75510000</v>
      </c>
      <c r="I14" s="13">
        <v>83058000</v>
      </c>
      <c r="J14" s="13">
        <v>85196000</v>
      </c>
      <c r="K14" s="13">
        <v>92500000</v>
      </c>
    </row>
  </sheetData>
  <phoneticPr fontId="1"/>
  <printOptions horizontalCentered="1" verticalCentered="1"/>
  <pageMargins left="0.59055118110236227" right="0.59055118110236227" top="0.19685039370078741" bottom="0.19685039370078741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</vt:i4>
      </vt:variant>
      <vt:variant>
        <vt:lpstr>グラフ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補助金(H12～)</vt:lpstr>
      <vt:lpstr>グラフ用データ（補助路線）</vt:lpstr>
      <vt:lpstr>グラフ用データ（委託路線）</vt:lpstr>
      <vt:lpstr>Graph（補助路線）</vt:lpstr>
      <vt:lpstr>Graph（委託路線）</vt:lpstr>
      <vt:lpstr>'グラフ用データ（委託路線）'!Print_Area</vt:lpstr>
      <vt:lpstr>'グラフ用データ（補助路線）'!Print_Area</vt:lpstr>
      <vt:lpstr>'補助金(H12～)'!Print_Area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2024-05-01T02:29:46Z</dcterms:modified>
</cp:coreProperties>
</file>