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2　報告書\HP\修正\"/>
    </mc:Choice>
  </mc:AlternateContent>
  <xr:revisionPtr revIDLastSave="0" documentId="13_ncr:1_{CAECA7A6-F75A-4067-A1A9-AFFD7A13DE57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体育館" sheetId="16" r:id="rId2"/>
    <sheet name="【報告表】武道場" sheetId="27" r:id="rId3"/>
    <sheet name="【報告表】その他" sheetId="28" r:id="rId4"/>
    <sheet name="報告書（グラウンド夜間照明実績)" sheetId="13" r:id="rId5"/>
    <sheet name="【報告表】グラウンド" sheetId="10" r:id="rId6"/>
    <sheet name="【報告表】テニスコート" sheetId="23" r:id="rId7"/>
    <sheet name="葵区小・中・特支学校 " sheetId="5" r:id="rId8"/>
    <sheet name="照明規模" sheetId="11" r:id="rId9"/>
    <sheet name="利用時間" sheetId="12" r:id="rId10"/>
    <sheet name="Sheet2" sheetId="25" r:id="rId11"/>
  </sheets>
  <definedNames>
    <definedName name="_xlnm._FilterDatabase" localSheetId="5" hidden="1">【報告表】グラウンド!$A$1:$G$3</definedName>
    <definedName name="_xlnm._FilterDatabase" localSheetId="3" hidden="1">【報告表】その他!$A$1:$G$3</definedName>
    <definedName name="_xlnm._FilterDatabase" localSheetId="6" hidden="1">【報告表】テニスコート!$A$1:$G$3</definedName>
    <definedName name="_xlnm._FilterDatabase" localSheetId="1" hidden="1">【報告表】体育館!$A$1:$G$3</definedName>
    <definedName name="_xlnm._FilterDatabase" localSheetId="2" hidden="1">【報告表】武道場!$A$1:$G$3</definedName>
    <definedName name="_xlnm._FilterDatabase" localSheetId="7" hidden="1">'葵区小・中・特支学校 '!$A$3:$H$36</definedName>
    <definedName name="_xlnm.Print_Area" localSheetId="5">【報告表】グラウンド!$A$1:$AE$43</definedName>
    <definedName name="_xlnm.Print_Area" localSheetId="3">【報告表】その他!$A$1:$AF$41</definedName>
    <definedName name="_xlnm.Print_Area" localSheetId="6">【報告表】テニスコート!$A$1:$AE$43</definedName>
    <definedName name="_xlnm.Print_Area" localSheetId="1">【報告表】体育館!$A$1:$AF$41</definedName>
    <definedName name="_xlnm.Print_Area" localSheetId="2">【報告表】武道場!$A$1:$AF$41</definedName>
    <definedName name="_xlnm.Print_Area" localSheetId="7">'葵区小・中・特支学校 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8"/>
  <c r="AM37" i="28"/>
  <c r="AL37" i="28"/>
  <c r="AK37" i="28"/>
  <c r="AJ37" i="28"/>
  <c r="AI37" i="28"/>
  <c r="AH37" i="28"/>
  <c r="AG37" i="28"/>
  <c r="AF37" i="28"/>
  <c r="A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B40" i="28" s="1"/>
  <c r="D40" i="28" s="1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2" i="28"/>
  <c r="B2" i="28"/>
  <c r="A36" i="28" s="1"/>
  <c r="G40" i="27"/>
  <c r="AM37" i="27"/>
  <c r="AL37" i="27"/>
  <c r="AK37" i="27"/>
  <c r="AJ37" i="27"/>
  <c r="AI37" i="27"/>
  <c r="AH37" i="27"/>
  <c r="AG37" i="27"/>
  <c r="AF37" i="27"/>
  <c r="A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B40" i="27" s="1"/>
  <c r="D40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F2" i="27"/>
  <c r="B2" i="27"/>
  <c r="A36" i="27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8" i="14"/>
  <c r="B3" i="28" s="1"/>
  <c r="B18" i="13"/>
  <c r="B3" i="27" l="1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5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G16" i="13" l="1"/>
  <c r="E16" i="13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6" i="14"/>
  <c r="A4" i="13"/>
  <c r="O42" i="10"/>
  <c r="B20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1" i="23" l="1"/>
  <c r="J40" i="23" s="1"/>
  <c r="F43" i="23"/>
  <c r="J42" i="23" s="1"/>
  <c r="A41" i="23"/>
  <c r="D40" i="23" s="1"/>
  <c r="A43" i="23"/>
  <c r="D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1" authorId="0" shapeId="0" xr:uid="{74D35D6D-F1D8-46EA-BD9D-9C8E526D95EB}">
      <text>
        <r>
          <rPr>
            <sz val="9"/>
            <color indexed="81"/>
            <rFont val="MS P ゴシック"/>
            <family val="3"/>
            <charset val="128"/>
          </rPr>
          <t xml:space="preserve">氏名の間にスペースを入れないでください。
</t>
        </r>
      </text>
    </comment>
    <comment ref="A14" authorId="0" shapeId="0" xr:uid="{45646AEB-AF5F-45D8-B9D1-430919F9B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B17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<sst xmlns="http://schemas.openxmlformats.org/spreadsheetml/2006/main" count="540" uniqueCount="175">
  <si>
    <t>新通小学校</t>
    <rPh sb="0" eb="1">
      <t>シン</t>
    </rPh>
    <rPh sb="1" eb="2">
      <t>ツウ</t>
    </rPh>
    <rPh sb="2" eb="5">
      <t>ショウガッコウ</t>
    </rPh>
    <phoneticPr fontId="2"/>
  </si>
  <si>
    <t>駒形小学校</t>
    <rPh sb="0" eb="2">
      <t>コマガタ</t>
    </rPh>
    <rPh sb="2" eb="5">
      <t>ショウガッコウ</t>
    </rPh>
    <phoneticPr fontId="2"/>
  </si>
  <si>
    <t>安西小学校</t>
    <rPh sb="0" eb="2">
      <t>アンザイ</t>
    </rPh>
    <rPh sb="2" eb="5">
      <t>ショウガッコウ</t>
    </rPh>
    <phoneticPr fontId="2"/>
  </si>
  <si>
    <t>井宮北小学校</t>
    <rPh sb="0" eb="1">
      <t>イ</t>
    </rPh>
    <rPh sb="1" eb="2">
      <t>ミヤ</t>
    </rPh>
    <rPh sb="2" eb="3">
      <t>キタ</t>
    </rPh>
    <rPh sb="3" eb="6">
      <t>ショウガッコウ</t>
    </rPh>
    <phoneticPr fontId="2"/>
  </si>
  <si>
    <t>足久保小学校</t>
    <rPh sb="0" eb="1">
      <t>アシ</t>
    </rPh>
    <rPh sb="1" eb="3">
      <t>クボ</t>
    </rPh>
    <rPh sb="3" eb="6">
      <t>ショウガッコウ</t>
    </rPh>
    <phoneticPr fontId="2"/>
  </si>
  <si>
    <t>伝馬町小学校</t>
    <rPh sb="0" eb="2">
      <t>テンマ</t>
    </rPh>
    <rPh sb="2" eb="3">
      <t>チョウ</t>
    </rPh>
    <rPh sb="3" eb="6">
      <t>ショウガッコウ</t>
    </rPh>
    <phoneticPr fontId="2"/>
  </si>
  <si>
    <t>竜南小学校</t>
    <rPh sb="0" eb="1">
      <t>リュウ</t>
    </rPh>
    <rPh sb="1" eb="2">
      <t>ミナミ</t>
    </rPh>
    <rPh sb="2" eb="5">
      <t>ショウガッコウ</t>
    </rPh>
    <phoneticPr fontId="2"/>
  </si>
  <si>
    <t>千代田小学校</t>
    <rPh sb="0" eb="3">
      <t>チヨダ</t>
    </rPh>
    <rPh sb="3" eb="6">
      <t>ショウガッコウ</t>
    </rPh>
    <phoneticPr fontId="2"/>
  </si>
  <si>
    <t>千代田東小学校</t>
    <rPh sb="0" eb="3">
      <t>チヨダ</t>
    </rPh>
    <rPh sb="3" eb="4">
      <t>ヒガシ</t>
    </rPh>
    <rPh sb="4" eb="7">
      <t>ショウガッコウ</t>
    </rPh>
    <phoneticPr fontId="2"/>
  </si>
  <si>
    <t>北沼上小学校</t>
    <rPh sb="0" eb="1">
      <t>キタ</t>
    </rPh>
    <rPh sb="1" eb="2">
      <t>ヌマ</t>
    </rPh>
    <rPh sb="2" eb="3">
      <t>ウエ</t>
    </rPh>
    <rPh sb="3" eb="6">
      <t>ショウガッコウ</t>
    </rPh>
    <phoneticPr fontId="2"/>
  </si>
  <si>
    <t>麻機小学校</t>
    <rPh sb="0" eb="1">
      <t>アサ</t>
    </rPh>
    <rPh sb="1" eb="2">
      <t>キ</t>
    </rPh>
    <rPh sb="2" eb="5">
      <t>ショウガッコウ</t>
    </rPh>
    <phoneticPr fontId="2"/>
  </si>
  <si>
    <t>西奈小学校</t>
    <rPh sb="0" eb="1">
      <t>ニシ</t>
    </rPh>
    <rPh sb="1" eb="2">
      <t>ナ</t>
    </rPh>
    <rPh sb="2" eb="5">
      <t>ショウガッコウ</t>
    </rPh>
    <phoneticPr fontId="2"/>
  </si>
  <si>
    <t>西奈南小学校</t>
    <rPh sb="0" eb="1">
      <t>ニシ</t>
    </rPh>
    <rPh sb="1" eb="2">
      <t>ナ</t>
    </rPh>
    <rPh sb="2" eb="3">
      <t>ミナミ</t>
    </rPh>
    <rPh sb="3" eb="6">
      <t>ショウガッコウ</t>
    </rPh>
    <phoneticPr fontId="2"/>
  </si>
  <si>
    <t>賤機中小学校</t>
    <rPh sb="0" eb="1">
      <t>イヤ</t>
    </rPh>
    <rPh sb="1" eb="2">
      <t>キ</t>
    </rPh>
    <rPh sb="2" eb="3">
      <t>ナカ</t>
    </rPh>
    <rPh sb="3" eb="6">
      <t>ショウガッコウ</t>
    </rPh>
    <phoneticPr fontId="2"/>
  </si>
  <si>
    <t>賤機北小学校</t>
    <rPh sb="0" eb="1">
      <t>イヤ</t>
    </rPh>
    <rPh sb="1" eb="2">
      <t>キ</t>
    </rPh>
    <rPh sb="2" eb="3">
      <t>キタ</t>
    </rPh>
    <rPh sb="3" eb="6">
      <t>ショウガッコウ</t>
    </rPh>
    <phoneticPr fontId="2"/>
  </si>
  <si>
    <t>松野小学校</t>
    <rPh sb="0" eb="2">
      <t>マツノ</t>
    </rPh>
    <rPh sb="2" eb="5">
      <t>ショウガッコウ</t>
    </rPh>
    <phoneticPr fontId="2"/>
  </si>
  <si>
    <t>服織小学校</t>
    <rPh sb="0" eb="1">
      <t>フク</t>
    </rPh>
    <rPh sb="1" eb="2">
      <t>オリ</t>
    </rPh>
    <rPh sb="2" eb="5">
      <t>ショウガッコウ</t>
    </rPh>
    <phoneticPr fontId="2"/>
  </si>
  <si>
    <t>南藁科小学校</t>
    <rPh sb="0" eb="1">
      <t>ミナミ</t>
    </rPh>
    <rPh sb="1" eb="3">
      <t>ワラシナ</t>
    </rPh>
    <rPh sb="3" eb="6">
      <t>ショウガッコウ</t>
    </rPh>
    <phoneticPr fontId="2"/>
  </si>
  <si>
    <t>中藁科小学校小布杉分校</t>
    <rPh sb="0" eb="1">
      <t>ナカ</t>
    </rPh>
    <rPh sb="1" eb="3">
      <t>ワラシナ</t>
    </rPh>
    <rPh sb="3" eb="6">
      <t>ショウガッコウ</t>
    </rPh>
    <rPh sb="6" eb="7">
      <t>ショウ</t>
    </rPh>
    <rPh sb="7" eb="8">
      <t>ヌノ</t>
    </rPh>
    <rPh sb="8" eb="9">
      <t>スギ</t>
    </rPh>
    <rPh sb="9" eb="11">
      <t>ブンコウ</t>
    </rPh>
    <phoneticPr fontId="2"/>
  </si>
  <si>
    <t>清沢小学校</t>
    <rPh sb="0" eb="2">
      <t>キヨサワ</t>
    </rPh>
    <rPh sb="2" eb="5">
      <t>ショウガッコウ</t>
    </rPh>
    <phoneticPr fontId="2"/>
  </si>
  <si>
    <t>峰山小学校</t>
    <rPh sb="0" eb="2">
      <t>ミネヤマ</t>
    </rPh>
    <rPh sb="2" eb="5">
      <t>ショウガッコウ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</si>
  <si>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</si>
  <si>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</si>
  <si>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</si>
  <si>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</si>
  <si>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中型</t>
    <rPh sb="0" eb="1">
      <t>チュウ</t>
    </rPh>
    <rPh sb="1" eb="2">
      <t>ガタ</t>
    </rPh>
    <phoneticPr fontId="2"/>
  </si>
  <si>
    <t>田町小学校</t>
    <rPh sb="0" eb="2">
      <t>タマチ</t>
    </rPh>
    <rPh sb="2" eb="5">
      <t>ショウガッコウ</t>
    </rPh>
    <phoneticPr fontId="2"/>
  </si>
  <si>
    <t>美和小学校</t>
    <rPh sb="0" eb="2">
      <t>ミワ</t>
    </rPh>
    <rPh sb="2" eb="5">
      <t>ショウガッコウ</t>
    </rPh>
    <phoneticPr fontId="2"/>
  </si>
  <si>
    <t>横内小学校</t>
    <rPh sb="0" eb="2">
      <t>ヨコウチ</t>
    </rPh>
    <rPh sb="2" eb="5">
      <t>ショウガッコウ</t>
    </rPh>
    <phoneticPr fontId="2"/>
  </si>
  <si>
    <t>中藁科小学校</t>
    <rPh sb="0" eb="1">
      <t>ナカ</t>
    </rPh>
    <rPh sb="1" eb="3">
      <t>ワラシナ</t>
    </rPh>
    <rPh sb="3" eb="6">
      <t>ショウガッコウ</t>
    </rPh>
    <phoneticPr fontId="2"/>
  </si>
  <si>
    <t>水見色小学校</t>
    <rPh sb="0" eb="1">
      <t>ミズ</t>
    </rPh>
    <rPh sb="1" eb="2">
      <t>ミ</t>
    </rPh>
    <rPh sb="2" eb="3">
      <t>イロ</t>
    </rPh>
    <rPh sb="3" eb="6">
      <t>ショウガッコウ</t>
    </rPh>
    <phoneticPr fontId="2"/>
  </si>
  <si>
    <t>葵小学校</t>
    <rPh sb="0" eb="1">
      <t>アオイ</t>
    </rPh>
    <rPh sb="1" eb="4">
      <t>ショウガッコウ</t>
    </rPh>
    <phoneticPr fontId="2"/>
  </si>
  <si>
    <t>番町小学校</t>
    <rPh sb="0" eb="2">
      <t>バンチョウ</t>
    </rPh>
    <rPh sb="2" eb="5">
      <t>ショウガッコウ</t>
    </rPh>
    <phoneticPr fontId="2"/>
  </si>
  <si>
    <t>賤機南小学校</t>
    <rPh sb="0" eb="1">
      <t>イヤ</t>
    </rPh>
    <rPh sb="1" eb="2">
      <t>キ</t>
    </rPh>
    <rPh sb="2" eb="3">
      <t>ミナミ</t>
    </rPh>
    <rPh sb="3" eb="6">
      <t>ショウガッコウ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</si>
  <si>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</si>
  <si>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</si>
  <si>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</si>
  <si>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</si>
  <si>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大型8</t>
    <rPh sb="0" eb="1">
      <t>ダイ</t>
    </rPh>
    <rPh sb="1" eb="2">
      <t>ガタ</t>
    </rPh>
    <phoneticPr fontId="2"/>
  </si>
  <si>
    <t>城北小学校</t>
    <rPh sb="0" eb="2">
      <t>ジョウホク</t>
    </rPh>
    <rPh sb="2" eb="5">
      <t>ショウガッコウ</t>
    </rPh>
    <phoneticPr fontId="2"/>
  </si>
  <si>
    <t>安東小学校</t>
    <rPh sb="0" eb="3">
      <t>アンドウショウ</t>
    </rPh>
    <rPh sb="3" eb="5">
      <t>ガッコウ</t>
    </rPh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</si>
  <si>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</si>
  <si>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</si>
  <si>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</si>
  <si>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</si>
  <si>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</si>
  <si>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</si>
  <si>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</si>
  <si>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</si>
  <si>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8"/>
  </si>
  <si>
    <t>申請月</t>
    <rPh sb="0" eb="3">
      <t>シンセイツキ</t>
    </rPh>
    <phoneticPr fontId="8"/>
  </si>
  <si>
    <t>日付</t>
    <rPh sb="0" eb="2">
      <t>ヒヅケ</t>
    </rPh>
    <phoneticPr fontId="8"/>
  </si>
  <si>
    <t>利用時間</t>
    <rPh sb="0" eb="4">
      <t>リヨウジカン</t>
    </rPh>
    <phoneticPr fontId="8"/>
  </si>
  <si>
    <t>利用団体１</t>
    <rPh sb="0" eb="4">
      <t>リヨウダンタイ</t>
    </rPh>
    <phoneticPr fontId="8"/>
  </si>
  <si>
    <t>開始</t>
    <rPh sb="0" eb="2">
      <t>カイシ</t>
    </rPh>
    <phoneticPr fontId="8"/>
  </si>
  <si>
    <t>開始時間</t>
    <rPh sb="0" eb="4">
      <t>カイシジカン</t>
    </rPh>
    <phoneticPr fontId="8"/>
  </si>
  <si>
    <t>利用団体２</t>
    <rPh sb="0" eb="4">
      <t>リヨウダンタイ</t>
    </rPh>
    <phoneticPr fontId="8"/>
  </si>
  <si>
    <t>利用団体３</t>
    <rPh sb="0" eb="4">
      <t>リヨウダンタイ</t>
    </rPh>
    <phoneticPr fontId="8"/>
  </si>
  <si>
    <t>利用団体４</t>
    <rPh sb="0" eb="4">
      <t>リヨウダンタイ</t>
    </rPh>
    <phoneticPr fontId="8"/>
  </si>
  <si>
    <t>利用団体</t>
    <rPh sb="0" eb="4">
      <t>リヨウダンタイ</t>
    </rPh>
    <phoneticPr fontId="8"/>
  </si>
  <si>
    <t>終了</t>
    <rPh sb="0" eb="2">
      <t>シュウリョウ</t>
    </rPh>
    <phoneticPr fontId="8"/>
  </si>
  <si>
    <t>内､照明</t>
    <rPh sb="0" eb="1">
      <t>ウチ</t>
    </rPh>
    <rPh sb="2" eb="4">
      <t>ショウメイ</t>
    </rPh>
    <phoneticPr fontId="8"/>
  </si>
  <si>
    <t>回数</t>
    <rPh sb="0" eb="2">
      <t>カイスウ</t>
    </rPh>
    <phoneticPr fontId="8"/>
  </si>
  <si>
    <t>利用料金</t>
    <rPh sb="0" eb="4">
      <t>リヨウリョウキン</t>
    </rPh>
    <phoneticPr fontId="8"/>
  </si>
  <si>
    <t>利用人数</t>
    <rPh sb="0" eb="4">
      <t>リヨウニンズウ</t>
    </rPh>
    <phoneticPr fontId="10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</si>
  <si>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</si>
  <si>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</si>
  <si>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</si>
  <si>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11"/>
  </si>
  <si>
    <t>利用人数</t>
    <rPh sb="0" eb="4">
      <t>リヨウニンズウ</t>
    </rPh>
    <phoneticPr fontId="11"/>
  </si>
  <si>
    <t>利用日時</t>
    <rPh sb="0" eb="2">
      <t>リヨウ</t>
    </rPh>
    <rPh sb="2" eb="4">
      <t>ニチジ</t>
    </rPh>
    <phoneticPr fontId="11"/>
  </si>
  <si>
    <t>グラウンド</t>
    <phoneticPr fontId="11"/>
  </si>
  <si>
    <t>利用人数</t>
    <rPh sb="0" eb="2">
      <t>リヨウ</t>
    </rPh>
    <rPh sb="2" eb="4">
      <t>ニンズウ</t>
    </rPh>
    <phoneticPr fontId="10"/>
  </si>
  <si>
    <t>【照明規模】</t>
    <rPh sb="1" eb="3">
      <t>ショウメイ</t>
    </rPh>
    <rPh sb="3" eb="5">
      <t>キボ</t>
    </rPh>
    <phoneticPr fontId="11"/>
  </si>
  <si>
    <t>体育館</t>
    <rPh sb="0" eb="3">
      <t>タイイクカン</t>
    </rPh>
    <phoneticPr fontId="11"/>
  </si>
  <si>
    <t>武道場</t>
    <rPh sb="0" eb="3">
      <t>ブドウジョウ</t>
    </rPh>
    <phoneticPr fontId="11"/>
  </si>
  <si>
    <t>その他</t>
    <rPh sb="2" eb="3">
      <t>タ</t>
    </rPh>
    <phoneticPr fontId="11"/>
  </si>
  <si>
    <t>該当施設</t>
    <rPh sb="0" eb="2">
      <t>ガイトウ</t>
    </rPh>
    <rPh sb="2" eb="4">
      <t>シセツ</t>
    </rPh>
    <phoneticPr fontId="10"/>
  </si>
  <si>
    <t>〇</t>
    <phoneticPr fontId="10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</si>
  <si>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11"/>
  </si>
  <si>
    <t>会 長 名</t>
    <rPh sb="0" eb="1">
      <t>カイ</t>
    </rPh>
    <rPh sb="2" eb="3">
      <t>チョウ</t>
    </rPh>
    <rPh sb="4" eb="5">
      <t>メイ</t>
    </rPh>
    <phoneticPr fontId="11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</si>
  <si>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</si>
  <si>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</si>
  <si>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時間ﾁｪｯｸ</t>
    <rPh sb="0" eb="2">
      <t>ジカン</t>
    </rPh>
    <phoneticPr fontId="10"/>
  </si>
  <si>
    <t>団体1ﾁｪｯｸ</t>
    <rPh sb="0" eb="2">
      <t>ダンタイ</t>
    </rPh>
    <phoneticPr fontId="10"/>
  </si>
  <si>
    <t>団体2ﾁｪｯｸ</t>
    <rPh sb="0" eb="2">
      <t>ダンタイ</t>
    </rPh>
    <phoneticPr fontId="10"/>
  </si>
  <si>
    <t>団体3ﾁｪｯｸ</t>
    <rPh sb="0" eb="2">
      <t>ダンタイ</t>
    </rPh>
    <phoneticPr fontId="10"/>
  </si>
  <si>
    <t>団体4ﾁｪｯｸ</t>
    <rPh sb="0" eb="2">
      <t>ダンタイ</t>
    </rPh>
    <phoneticPr fontId="10"/>
  </si>
  <si>
    <t>×</t>
    <phoneticPr fontId="10"/>
  </si>
  <si>
    <t>その他</t>
    <rPh sb="2" eb="3">
      <t>タ</t>
    </rPh>
    <phoneticPr fontId="10"/>
  </si>
  <si>
    <t>（卓球場）</t>
    <rPh sb="1" eb="4">
      <t>タッキュウジョウ</t>
    </rPh>
    <phoneticPr fontId="10"/>
  </si>
  <si>
    <t>（会議室）</t>
    <rPh sb="1" eb="4">
      <t>カイギシツ</t>
    </rPh>
    <phoneticPr fontId="10"/>
  </si>
  <si>
    <t>（プール）</t>
    <phoneticPr fontId="10"/>
  </si>
  <si>
    <t>Ｃ－２</t>
    <phoneticPr fontId="11"/>
  </si>
  <si>
    <t>合計
照明
時間数</t>
    <phoneticPr fontId="10"/>
  </si>
  <si>
    <t>合計照明時間</t>
    <rPh sb="0" eb="2">
      <t>ゴウケイ</t>
    </rPh>
    <rPh sb="2" eb="4">
      <t>ショウメイ</t>
    </rPh>
    <rPh sb="4" eb="6">
      <t>ジカン</t>
    </rPh>
    <phoneticPr fontId="8"/>
  </si>
  <si>
    <t>武道場</t>
    <rPh sb="0" eb="3">
      <t>ブドウジョウ</t>
    </rPh>
    <phoneticPr fontId="10"/>
  </si>
  <si>
    <t>グラウンド</t>
    <phoneticPr fontId="10"/>
  </si>
  <si>
    <t>利用施設</t>
    <rPh sb="0" eb="4">
      <t>リヨウシセツ</t>
    </rPh>
    <phoneticPr fontId="11"/>
  </si>
  <si>
    <t>料　金</t>
    <rPh sb="0" eb="1">
      <t>リョウ</t>
    </rPh>
    <rPh sb="2" eb="3">
      <t>キン</t>
    </rPh>
    <phoneticPr fontId="11"/>
  </si>
  <si>
    <t>名　　称</t>
    <rPh sb="0" eb="1">
      <t>ナ</t>
    </rPh>
    <rPh sb="3" eb="4">
      <t>ショウ</t>
    </rPh>
    <phoneticPr fontId="11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</si>
  <si>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11"/>
  </si>
  <si>
    <t>（多目的ホール）</t>
    <rPh sb="1" eb="4">
      <t>タモクテキ</t>
    </rPh>
    <phoneticPr fontId="10"/>
  </si>
  <si>
    <t>（剣道場）</t>
    <rPh sb="1" eb="4">
      <t>ケンドウジョウ</t>
    </rPh>
    <phoneticPr fontId="10"/>
  </si>
  <si>
    <t>大型10</t>
    <rPh sb="0" eb="2">
      <t>オオガタ</t>
    </rPh>
    <phoneticPr fontId="11"/>
  </si>
  <si>
    <t>大型8</t>
    <rPh sb="0" eb="2">
      <t>オオガタ</t>
    </rPh>
    <phoneticPr fontId="11"/>
  </si>
  <si>
    <t>大型7</t>
    <rPh sb="0" eb="2">
      <t>オオガタ</t>
    </rPh>
    <phoneticPr fontId="11"/>
  </si>
  <si>
    <t>大型6</t>
    <rPh sb="0" eb="2">
      <t>オオガタ</t>
    </rPh>
    <phoneticPr fontId="11"/>
  </si>
  <si>
    <t>大型5</t>
    <rPh sb="0" eb="2">
      <t>オオガタ</t>
    </rPh>
    <phoneticPr fontId="11"/>
  </si>
  <si>
    <t>大型4</t>
    <rPh sb="0" eb="2">
      <t>オオガタ</t>
    </rPh>
    <phoneticPr fontId="11"/>
  </si>
  <si>
    <t>大型2</t>
    <rPh sb="0" eb="2">
      <t>オオガタ</t>
    </rPh>
    <phoneticPr fontId="11"/>
  </si>
  <si>
    <t>籠上中学校</t>
    <rPh sb="0" eb="1">
      <t>カゴ</t>
    </rPh>
    <rPh sb="1" eb="2">
      <t>ウエ</t>
    </rPh>
    <rPh sb="2" eb="5">
      <t>チュウガッコウ</t>
    </rPh>
    <phoneticPr fontId="11"/>
  </si>
  <si>
    <t>末広中学校</t>
    <rPh sb="0" eb="2">
      <t>スエヒロ</t>
    </rPh>
    <rPh sb="2" eb="5">
      <t>チュウガッコウ</t>
    </rPh>
    <phoneticPr fontId="11"/>
  </si>
  <si>
    <t>中型</t>
    <rPh sb="0" eb="2">
      <t>チュウガタ</t>
    </rPh>
    <phoneticPr fontId="11"/>
  </si>
  <si>
    <t>美和中学校</t>
    <rPh sb="0" eb="2">
      <t>ミワ</t>
    </rPh>
    <rPh sb="2" eb="5">
      <t>チュウガッコウ</t>
    </rPh>
    <phoneticPr fontId="11"/>
  </si>
  <si>
    <t>城内中学校</t>
    <rPh sb="0" eb="2">
      <t>ジョウナイ</t>
    </rPh>
    <rPh sb="2" eb="5">
      <t>チュウガッコウ</t>
    </rPh>
    <phoneticPr fontId="11"/>
  </si>
  <si>
    <t>安東中学校</t>
    <rPh sb="0" eb="2">
      <t>アンドウ</t>
    </rPh>
    <rPh sb="2" eb="5">
      <t>チュウガッコウ</t>
    </rPh>
    <phoneticPr fontId="11"/>
  </si>
  <si>
    <t>東中学校</t>
    <rPh sb="0" eb="1">
      <t>ヒガシ</t>
    </rPh>
    <rPh sb="1" eb="4">
      <t>チュウガッコウ</t>
    </rPh>
    <phoneticPr fontId="11"/>
  </si>
  <si>
    <t>西奈中学校</t>
    <rPh sb="0" eb="1">
      <t>ニシ</t>
    </rPh>
    <rPh sb="1" eb="2">
      <t>ナ</t>
    </rPh>
    <rPh sb="2" eb="5">
      <t>チュウガッコウ</t>
    </rPh>
    <phoneticPr fontId="11"/>
  </si>
  <si>
    <t>竜爪中学校</t>
    <rPh sb="0" eb="1">
      <t>リュウ</t>
    </rPh>
    <rPh sb="1" eb="2">
      <t>ツメ</t>
    </rPh>
    <rPh sb="2" eb="5">
      <t>チュウガッコウ</t>
    </rPh>
    <phoneticPr fontId="11"/>
  </si>
  <si>
    <t>賤機中学校</t>
    <rPh sb="0" eb="1">
      <t>イヤ</t>
    </rPh>
    <rPh sb="1" eb="2">
      <t>キ</t>
    </rPh>
    <rPh sb="2" eb="3">
      <t>ナカ</t>
    </rPh>
    <rPh sb="3" eb="5">
      <t>ガッコウ</t>
    </rPh>
    <phoneticPr fontId="11"/>
  </si>
  <si>
    <t>梅ヶ島中学校</t>
    <rPh sb="0" eb="1">
      <t>ウメ</t>
    </rPh>
    <rPh sb="2" eb="3">
      <t>シマ</t>
    </rPh>
    <rPh sb="3" eb="6">
      <t>チュウガッコウ</t>
    </rPh>
    <phoneticPr fontId="11"/>
  </si>
  <si>
    <t>玉川中学校</t>
    <rPh sb="0" eb="2">
      <t>タマカワ</t>
    </rPh>
    <rPh sb="2" eb="5">
      <t>チュウガッコウ</t>
    </rPh>
    <phoneticPr fontId="11"/>
  </si>
  <si>
    <t>井川中学校</t>
    <rPh sb="0" eb="2">
      <t>イカワ</t>
    </rPh>
    <rPh sb="2" eb="5">
      <t>チュウガッコウ</t>
    </rPh>
    <phoneticPr fontId="11"/>
  </si>
  <si>
    <t>服織中学校</t>
    <rPh sb="0" eb="1">
      <t>フク</t>
    </rPh>
    <rPh sb="1" eb="2">
      <t>オリ</t>
    </rPh>
    <rPh sb="2" eb="5">
      <t>チュウガッコウ</t>
    </rPh>
    <phoneticPr fontId="11"/>
  </si>
  <si>
    <t>藁科中学校</t>
    <rPh sb="0" eb="2">
      <t>ワラシナ</t>
    </rPh>
    <rPh sb="2" eb="5">
      <t>チュウガッコウ</t>
    </rPh>
    <phoneticPr fontId="11"/>
  </si>
  <si>
    <t>大川中学校</t>
    <rPh sb="0" eb="2">
      <t>オオカワ</t>
    </rPh>
    <rPh sb="2" eb="5">
      <t>チュウガッコウ</t>
    </rPh>
    <phoneticPr fontId="11"/>
  </si>
  <si>
    <t>小型</t>
    <rPh sb="0" eb="2">
      <t>コガタ</t>
    </rPh>
    <phoneticPr fontId="11"/>
  </si>
  <si>
    <t>静岡市特別支援教育センター</t>
    <rPh sb="0" eb="3">
      <t>シズオカシ</t>
    </rPh>
    <rPh sb="3" eb="5">
      <t>トクベツ</t>
    </rPh>
    <rPh sb="5" eb="7">
      <t>シエン</t>
    </rPh>
    <rPh sb="7" eb="9">
      <t>キョウイク</t>
    </rPh>
    <phoneticPr fontId="11"/>
  </si>
  <si>
    <t>中型</t>
    <rPh sb="0" eb="1">
      <t>チュウ</t>
    </rPh>
    <rPh sb="1" eb="2">
      <t>ガタ</t>
    </rPh>
    <phoneticPr fontId="11"/>
  </si>
  <si>
    <t>なし</t>
    <phoneticPr fontId="10"/>
  </si>
  <si>
    <t>月　別紙のとおり</t>
    <rPh sb="0" eb="1">
      <t>ツキ</t>
    </rPh>
    <rPh sb="2" eb="4">
      <t>ベッシ</t>
    </rPh>
    <phoneticPr fontId="11"/>
  </si>
  <si>
    <t>テニスコート</t>
    <phoneticPr fontId="11"/>
  </si>
  <si>
    <t>利用団体5</t>
    <rPh sb="0" eb="4">
      <t>リヨウダンタイ</t>
    </rPh>
    <phoneticPr fontId="8"/>
  </si>
  <si>
    <t>体育館</t>
    <phoneticPr fontId="10"/>
  </si>
  <si>
    <t>団体5ﾁｪｯｸ</t>
    <rPh sb="0" eb="2">
      <t>ダンタイ</t>
    </rPh>
    <phoneticPr fontId="10"/>
  </si>
  <si>
    <t xml:space="preserve">月　別紙のとおり </t>
    <rPh sb="0" eb="1">
      <t>ツキ</t>
    </rPh>
    <rPh sb="2" eb="4">
      <t>ベッシ</t>
    </rPh>
    <phoneticPr fontId="11"/>
  </si>
  <si>
    <t>利用団体6</t>
    <rPh sb="0" eb="4">
      <t>リヨウダンタイ</t>
    </rPh>
    <phoneticPr fontId="8"/>
  </si>
  <si>
    <t>内､照明</t>
    <phoneticPr fontId="10"/>
  </si>
  <si>
    <t>団体6ﾁｪｯｸ</t>
    <phoneticPr fontId="10"/>
  </si>
  <si>
    <t>（格技場）</t>
    <rPh sb="1" eb="3">
      <t>カクギ</t>
    </rPh>
    <rPh sb="3" eb="4">
      <t>ジョウ</t>
    </rPh>
    <phoneticPr fontId="10"/>
  </si>
  <si>
    <t>内、G照明</t>
    <rPh sb="0" eb="1">
      <t>ウチ</t>
    </rPh>
    <rPh sb="3" eb="5">
      <t>ショウメイ</t>
    </rPh>
    <phoneticPr fontId="10"/>
  </si>
  <si>
    <t>団体5ﾁｪｯｸ</t>
    <phoneticPr fontId="10"/>
  </si>
  <si>
    <t>施設利用運営協議会</t>
    <rPh sb="0" eb="4">
      <t>シセツリヨウ</t>
    </rPh>
    <rPh sb="4" eb="6">
      <t>ウンエイ</t>
    </rPh>
    <rPh sb="6" eb="9">
      <t>キョウギカイ</t>
    </rPh>
    <phoneticPr fontId="11"/>
  </si>
  <si>
    <t>テニスコート</t>
    <phoneticPr fontId="10"/>
  </si>
  <si>
    <t>様式第５号（第５条関係）</t>
    <phoneticPr fontId="11"/>
  </si>
  <si>
    <t>学校等体育施設利用実績報告書</t>
    <phoneticPr fontId="11"/>
  </si>
  <si>
    <t>報告者</t>
    <rPh sb="0" eb="3">
      <t>ホウコクシャ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</si>
  <si>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11"/>
  </si>
  <si>
    <t>付第　　号により利用許可を受けた学校等体育施設を利用したので、静岡市立</t>
    <phoneticPr fontId="11"/>
  </si>
  <si>
    <t>　　学校等体育施設利用に係る事務処理要綱第５条の規定により次のとおり報告します。</t>
    <phoneticPr fontId="11"/>
  </si>
  <si>
    <t>【報告表】</t>
    <rPh sb="1" eb="3">
      <t>ホウコク</t>
    </rPh>
    <rPh sb="3" eb="4">
      <t>ヒョウ</t>
    </rPh>
    <phoneticPr fontId="8"/>
  </si>
  <si>
    <t>静岡市立学校等グラウンド夜間照明施設利用実績報告書</t>
    <phoneticPr fontId="11"/>
  </si>
  <si>
    <t>名　　称</t>
    <rPh sb="0" eb="1">
      <t>メイ</t>
    </rPh>
    <rPh sb="3" eb="4">
      <t>ショウ</t>
    </rPh>
    <phoneticPr fontId="11"/>
  </si>
  <si>
    <t>会 長 名</t>
    <rPh sb="0" eb="1">
      <t>カイ</t>
    </rPh>
    <rPh sb="2" eb="3">
      <t>チョウ</t>
    </rPh>
    <rPh sb="4" eb="5">
      <t>ナ</t>
    </rPh>
    <phoneticPr fontId="11"/>
  </si>
  <si>
    <t>付にて利用許可を受けた学校等体育施設を利用したので、次のとおり報告します。</t>
    <phoneticPr fontId="11"/>
  </si>
  <si>
    <t>　　年　　月　　日</t>
    <rPh sb="2" eb="3">
      <t>トシ</t>
    </rPh>
    <rPh sb="5" eb="6">
      <t>ツキ</t>
    </rPh>
    <rPh sb="8" eb="9">
      <t>ヒ</t>
    </rPh>
    <phoneticPr fontId="11"/>
  </si>
  <si>
    <t>【報告表】</t>
    <rPh sb="1" eb="3">
      <t>ホウコク</t>
    </rPh>
    <phoneticPr fontId="8"/>
  </si>
  <si>
    <t>利用施設</t>
    <rPh sb="0" eb="2">
      <t>リヨウ</t>
    </rPh>
    <rPh sb="2" eb="4">
      <t>シセツ</t>
    </rPh>
    <phoneticPr fontId="11"/>
  </si>
  <si>
    <t>利用学校等名</t>
    <rPh sb="0" eb="2">
      <t>リヨウ</t>
    </rPh>
    <rPh sb="2" eb="5">
      <t>ガッコウトウ</t>
    </rPh>
    <rPh sb="5" eb="6">
      <t>メイ</t>
    </rPh>
    <phoneticPr fontId="11"/>
  </si>
  <si>
    <t>料金</t>
    <rPh sb="0" eb="2">
      <t>リョウキン</t>
    </rPh>
    <phoneticPr fontId="11"/>
  </si>
  <si>
    <t>T規模</t>
    <rPh sb="1" eb="3">
      <t>キボ</t>
    </rPh>
    <phoneticPr fontId="2"/>
  </si>
  <si>
    <t>なし</t>
    <phoneticPr fontId="2"/>
  </si>
  <si>
    <t>大型2</t>
    <phoneticPr fontId="2"/>
  </si>
  <si>
    <t>中型</t>
    <phoneticPr fontId="2"/>
  </si>
  <si>
    <t>大河内小中学校</t>
    <rPh sb="0" eb="3">
      <t>オオコウチ</t>
    </rPh>
    <rPh sb="3" eb="4">
      <t>ショウ</t>
    </rPh>
    <rPh sb="4" eb="7">
      <t>チュウガッコウ</t>
    </rPh>
    <phoneticPr fontId="2"/>
  </si>
  <si>
    <t>玉川小学校</t>
    <rPh sb="0" eb="2">
      <t>タマカワ</t>
    </rPh>
    <rPh sb="2" eb="5">
      <t>ショウガッコウ</t>
    </rPh>
    <phoneticPr fontId="11"/>
  </si>
  <si>
    <t>井宮小学校</t>
    <rPh sb="0" eb="2">
      <t>イノミヤ</t>
    </rPh>
    <rPh sb="2" eb="5">
      <t>ショウガッコウ</t>
    </rPh>
    <phoneticPr fontId="2"/>
  </si>
  <si>
    <t>安倍口小学校</t>
    <rPh sb="0" eb="3">
      <t>アベグチ</t>
    </rPh>
    <rPh sb="3" eb="6">
      <t>ショウガッコウ</t>
    </rPh>
    <phoneticPr fontId="2"/>
  </si>
  <si>
    <t>井川小学校</t>
    <rPh sb="0" eb="2">
      <t>イカワ</t>
    </rPh>
    <rPh sb="2" eb="5">
      <t>ショウガッコウ</t>
    </rPh>
    <phoneticPr fontId="2"/>
  </si>
  <si>
    <t>安倍川中学校</t>
    <rPh sb="0" eb="3">
      <t>アベカワ</t>
    </rPh>
    <rPh sb="3" eb="6">
      <t>チュウガッコウ</t>
    </rPh>
    <phoneticPr fontId="2"/>
  </si>
  <si>
    <t>観山中学校</t>
    <rPh sb="0" eb="2">
      <t>カンザン</t>
    </rPh>
    <rPh sb="2" eb="5">
      <t>チュウガッコウ</t>
    </rPh>
    <phoneticPr fontId="2"/>
  </si>
  <si>
    <t>（グラウンド）</t>
    <phoneticPr fontId="10"/>
  </si>
  <si>
    <t>　　　　　　　　　　夜間照明使用料金表（葵区内学校）</t>
    <rPh sb="14" eb="16">
      <t>シヨウ</t>
    </rPh>
    <rPh sb="20" eb="21">
      <t>アオイ</t>
    </rPh>
    <rPh sb="21" eb="22">
      <t>ク</t>
    </rPh>
    <rPh sb="22" eb="23">
      <t>ナイ</t>
    </rPh>
    <rPh sb="23" eb="25">
      <t>ガッコウ</t>
    </rPh>
    <phoneticPr fontId="2"/>
  </si>
  <si>
    <t>服織西小学校</t>
    <rPh sb="0" eb="3">
      <t>ハトリニシ</t>
    </rPh>
    <rPh sb="3" eb="4">
      <t>ショウ</t>
    </rPh>
    <rPh sb="4" eb="6">
      <t>ガッコウ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</si>
</sst>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3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176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49" fontId="25" fillId="0" borderId="0" xfId="1" applyNumberFormat="1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center" wrapText="1"/>
    </xf>
    <xf numFmtId="176" fontId="23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locked="0"/>
    </xf>
    <xf numFmtId="179" fontId="21" fillId="0" borderId="20" xfId="0" applyNumberFormat="1" applyFont="1" applyBorder="1" applyAlignment="1">
      <alignment horizontal="center" vertical="center"/>
    </xf>
    <xf numFmtId="179" fontId="21" fillId="0" borderId="19" xfId="0" applyNumberFormat="1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178" fontId="21" fillId="0" borderId="20" xfId="0" applyNumberFormat="1" applyFont="1" applyBorder="1" applyAlignment="1">
      <alignment horizontal="center" vertical="center"/>
    </xf>
    <xf numFmtId="178" fontId="21" fillId="0" borderId="19" xfId="0" applyNumberFormat="1" applyFont="1" applyBorder="1" applyAlignment="1">
      <alignment horizontal="center" vertical="center"/>
    </xf>
    <xf numFmtId="178" fontId="21" fillId="0" borderId="21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178" fontId="30" fillId="0" borderId="20" xfId="0" applyNumberFormat="1" applyFont="1" applyBorder="1" applyAlignment="1" applyProtection="1">
      <alignment horizontal="center" vertical="center"/>
      <protection locked="0"/>
    </xf>
    <xf numFmtId="178" fontId="30" fillId="0" borderId="19" xfId="0" applyNumberFormat="1" applyFont="1" applyBorder="1" applyAlignment="1" applyProtection="1">
      <alignment horizontal="center" vertical="center"/>
      <protection locked="0"/>
    </xf>
    <xf numFmtId="178" fontId="30" fillId="0" borderId="21" xfId="0" applyNumberFormat="1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9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9" fontId="30" fillId="0" borderId="20" xfId="0" applyNumberFormat="1" applyFont="1" applyBorder="1" applyAlignment="1" applyProtection="1">
      <alignment horizontal="center" vertical="center"/>
      <protection locked="0"/>
    </xf>
    <xf numFmtId="179" fontId="30" fillId="0" borderId="19" xfId="0" applyNumberFormat="1" applyFont="1" applyBorder="1" applyAlignment="1" applyProtection="1">
      <alignment horizontal="center" vertical="center"/>
      <protection locked="0"/>
    </xf>
    <xf numFmtId="179" fontId="30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right" vertical="center" wrapText="1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F5" sqref="F5"/>
    </sheetView>
  </sheetViews>
  <sheetFormatPr defaultColWidth="9" defaultRowHeight="20.100000000000001" customHeight="1"/>
  <cols>
    <col min="1" max="1" width="13.6640625" style="16" customWidth="1"/>
    <col min="2" max="2" width="15.33203125" style="16" customWidth="1"/>
    <col min="3" max="4" width="6.77734375" style="16" customWidth="1"/>
    <col min="5" max="5" width="15.33203125" style="16" customWidth="1"/>
    <col min="6" max="6" width="12.77734375" style="16" customWidth="1"/>
    <col min="7" max="8" width="10" style="16" customWidth="1"/>
    <col min="9" max="10" width="6.77734375" style="16" customWidth="1"/>
    <col min="11" max="11" width="5.6640625" style="16" customWidth="1"/>
    <col min="12" max="16384" width="9" style="16"/>
  </cols>
  <sheetData>
    <row r="1" spans="1:11" ht="20.100000000000001" customHeight="1">
      <c r="A1" s="16" t="s">
        <v>145</v>
      </c>
    </row>
    <row r="3" spans="1:11" ht="30" customHeight="1">
      <c r="A3" s="69" t="s">
        <v>146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30" customHeight="1"/>
    <row r="5" spans="1:11" ht="30" customHeight="1">
      <c r="F5" s="30"/>
      <c r="G5" s="17" t="s">
        <v>65</v>
      </c>
      <c r="H5" s="31"/>
      <c r="I5" s="17" t="s">
        <v>66</v>
      </c>
      <c r="J5" s="31"/>
      <c r="K5" s="17" t="s">
        <v>67</v>
      </c>
    </row>
    <row r="6" spans="1:11" ht="20.100000000000001" customHeight="1">
      <c r="G6" s="17"/>
      <c r="H6" s="17"/>
      <c r="I6" s="17"/>
      <c r="J6" s="17"/>
      <c r="K6" s="17"/>
    </row>
    <row r="7" spans="1:11" ht="30" customHeight="1">
      <c r="A7" s="37" t="s">
        <v>101</v>
      </c>
    </row>
    <row r="9" spans="1:11" ht="28.8" customHeight="1">
      <c r="E9" s="69" t="s">
        <v>147</v>
      </c>
      <c r="F9" s="37" t="s">
        <v>100</v>
      </c>
      <c r="G9" s="78"/>
      <c r="H9" s="78"/>
      <c r="I9" s="77" t="s">
        <v>143</v>
      </c>
      <c r="J9" s="77"/>
      <c r="K9" s="77"/>
    </row>
    <row r="10" spans="1:11" ht="28.8" customHeight="1">
      <c r="E10" s="69"/>
      <c r="F10" s="37"/>
      <c r="G10" s="35"/>
      <c r="H10" s="35"/>
      <c r="I10" s="34"/>
      <c r="J10" s="34"/>
      <c r="K10" s="34"/>
    </row>
    <row r="11" spans="1:11" ht="28.8" customHeight="1">
      <c r="E11" s="69"/>
      <c r="F11" s="37" t="s">
        <v>80</v>
      </c>
      <c r="G11" s="73"/>
      <c r="H11" s="73"/>
      <c r="I11" s="73"/>
      <c r="J11" s="73"/>
      <c r="K11" s="73"/>
    </row>
    <row r="12" spans="1:11" ht="20.100000000000001" customHeight="1">
      <c r="E12" s="36"/>
      <c r="F12" s="37"/>
      <c r="G12" s="39"/>
      <c r="H12" s="39"/>
      <c r="I12" s="39"/>
      <c r="J12" s="39"/>
      <c r="K12" s="39"/>
    </row>
    <row r="13" spans="1:11" ht="20.399999999999999" customHeight="1">
      <c r="A13" s="84" t="s">
        <v>148</v>
      </c>
      <c r="B13" s="84"/>
      <c r="C13" s="86" t="s">
        <v>149</v>
      </c>
      <c r="D13" s="86"/>
      <c r="E13" s="86"/>
      <c r="F13" s="86"/>
      <c r="G13" s="86"/>
      <c r="H13" s="86"/>
      <c r="I13" s="86"/>
      <c r="J13" s="86"/>
      <c r="K13" s="86"/>
    </row>
    <row r="14" spans="1:11" ht="20.100000000000001" customHeight="1">
      <c r="A14" s="85" t="s">
        <v>150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1" ht="38.4" customHeight="1">
      <c r="A15" s="74" t="s">
        <v>98</v>
      </c>
      <c r="B15" s="19" t="s">
        <v>74</v>
      </c>
      <c r="C15" s="76"/>
      <c r="D15" s="79"/>
      <c r="E15" s="23" t="s">
        <v>75</v>
      </c>
      <c r="F15" s="25"/>
      <c r="G15" s="80" t="s">
        <v>71</v>
      </c>
      <c r="H15" s="81"/>
      <c r="I15" s="82"/>
      <c r="J15" s="83"/>
      <c r="K15" s="24"/>
    </row>
    <row r="16" spans="1:11" ht="38.4" customHeight="1">
      <c r="A16" s="75"/>
      <c r="B16" s="23" t="s">
        <v>76</v>
      </c>
      <c r="C16" s="76"/>
      <c r="D16" s="72"/>
      <c r="E16" s="72"/>
      <c r="F16" s="72"/>
      <c r="G16" s="93" t="str">
        <f>IF(C16="〇","（　)内に施設名を記載","　")</f>
        <v>　</v>
      </c>
      <c r="H16" s="94"/>
      <c r="I16" s="94"/>
      <c r="J16" s="94"/>
      <c r="K16" s="95"/>
    </row>
    <row r="17" spans="1:11" ht="50.4" customHeight="1">
      <c r="A17" s="38" t="s">
        <v>70</v>
      </c>
      <c r="B17" s="26"/>
      <c r="C17" s="20" t="s">
        <v>65</v>
      </c>
      <c r="D17" s="27"/>
      <c r="E17" s="70" t="s">
        <v>136</v>
      </c>
      <c r="F17" s="70"/>
      <c r="G17" s="70"/>
      <c r="H17" s="70"/>
      <c r="I17" s="70"/>
      <c r="J17" s="70"/>
      <c r="K17" s="71"/>
    </row>
    <row r="18" spans="1:11" ht="94.2" customHeight="1">
      <c r="A18" s="38" t="s">
        <v>79</v>
      </c>
      <c r="B18" s="96">
        <f>G9</f>
        <v>0</v>
      </c>
      <c r="C18" s="97"/>
      <c r="D18" s="97"/>
      <c r="E18" s="97"/>
      <c r="F18" s="97"/>
      <c r="G18" s="97"/>
      <c r="H18" s="97"/>
      <c r="I18" s="97"/>
      <c r="J18" s="97"/>
      <c r="K18" s="98"/>
    </row>
    <row r="19" spans="1:11" ht="94.2" customHeight="1">
      <c r="A19" s="38" t="s">
        <v>99</v>
      </c>
      <c r="B19" s="87">
        <f>【報告表】体育館!D40+【報告表】武道場!D40+【報告表】その他!D40</f>
        <v>0</v>
      </c>
      <c r="C19" s="88"/>
      <c r="D19" s="88"/>
      <c r="E19" s="88"/>
      <c r="F19" s="88"/>
      <c r="G19" s="88"/>
      <c r="H19" s="88"/>
      <c r="I19" s="88"/>
      <c r="J19" s="88"/>
      <c r="K19" s="89"/>
    </row>
    <row r="20" spans="1:11" ht="94.2" customHeight="1">
      <c r="A20" s="38" t="s">
        <v>69</v>
      </c>
      <c r="B20" s="90">
        <f>【報告表】体育館!G40+【報告表】武道場!G40+【報告表】その他!G40</f>
        <v>0</v>
      </c>
      <c r="C20" s="91"/>
      <c r="D20" s="91"/>
      <c r="E20" s="91"/>
      <c r="F20" s="91"/>
      <c r="G20" s="91"/>
      <c r="H20" s="91"/>
      <c r="I20" s="91"/>
      <c r="J20" s="91"/>
      <c r="K20" s="92"/>
    </row>
  </sheetData>
  <sheetProtection algorithmName="SHA-512" hashValue="JIYEfH2vYcT0ZmzSvxa3BcESme+aAygaZNVYtjapePrMUtV1mNM9YRgdXr9u7Csip2k+T3mDEi3GzVhASu8snw==" saltValue="TrWQAgCEmx4LRvG/gdxEEw==" spinCount="100000" sheet="1" objects="1" scenarios="1"/>
  <mergeCells count="19"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  <mergeCell ref="A13:B13"/>
    <mergeCell ref="A14:K14"/>
    <mergeCell ref="C13:K13"/>
  </mergeCells>
  <phoneticPr fontId="11"/>
  <conditionalFormatting sqref="B17 D17">
    <cfRule type="cellIs" dxfId="153" priority="9" operator="equal">
      <formula>""</formula>
    </cfRule>
  </conditionalFormatting>
  <conditionalFormatting sqref="C15:D16">
    <cfRule type="cellIs" dxfId="152" priority="10" operator="equal">
      <formula>""</formula>
    </cfRule>
  </conditionalFormatting>
  <conditionalFormatting sqref="F5 H5 J5">
    <cfRule type="containsBlanks" dxfId="151" priority="2">
      <formula>LEN(TRIM(F5))=0</formula>
    </cfRule>
  </conditionalFormatting>
  <conditionalFormatting sqref="F15">
    <cfRule type="cellIs" dxfId="150" priority="12" operator="equal">
      <formula>""</formula>
    </cfRule>
  </conditionalFormatting>
  <conditionalFormatting sqref="G9:H9">
    <cfRule type="containsBlanks" dxfId="149" priority="8">
      <formula>LEN(TRIM(G9))=0</formula>
    </cfRule>
  </conditionalFormatting>
  <conditionalFormatting sqref="G11:K11">
    <cfRule type="containsBlanks" dxfId="148" priority="3">
      <formula>LEN(TRIM(G11))=0</formula>
    </cfRule>
    <cfRule type="cellIs" dxfId="147" priority="16" operator="equal">
      <formula>"静岡　太郎"</formula>
    </cfRule>
    <cfRule type="cellIs" dxfId="146" priority="17" operator="equal">
      <formula>"葵区〇〇二丁目１－１"</formula>
    </cfRule>
  </conditionalFormatting>
  <conditionalFormatting sqref="I15:J15">
    <cfRule type="cellIs" dxfId="145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"2024,2025"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F1" sqref="F1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77</v>
      </c>
      <c r="B1" s="5" t="s">
        <v>55</v>
      </c>
      <c r="C1" s="5" t="s">
        <v>89</v>
      </c>
      <c r="D1" t="s">
        <v>138</v>
      </c>
      <c r="E1" t="s">
        <v>141</v>
      </c>
    </row>
    <row r="2" spans="1:5">
      <c r="A2" s="5" t="s">
        <v>78</v>
      </c>
      <c r="B2" s="57">
        <v>0.25</v>
      </c>
      <c r="C2" t="s">
        <v>90</v>
      </c>
      <c r="D2" s="60">
        <v>0</v>
      </c>
      <c r="E2" s="60">
        <v>0</v>
      </c>
    </row>
    <row r="3" spans="1:5">
      <c r="A3" s="5" t="s">
        <v>88</v>
      </c>
      <c r="B3" s="57">
        <v>0.27083333333333331</v>
      </c>
      <c r="C3" t="s">
        <v>91</v>
      </c>
      <c r="D3" s="60">
        <v>4.1666666666666664E-2</v>
      </c>
      <c r="E3" s="60">
        <v>4.1666666666666664E-2</v>
      </c>
    </row>
    <row r="4" spans="1:5">
      <c r="B4" s="57">
        <v>0.29166666666666702</v>
      </c>
      <c r="C4" t="s">
        <v>92</v>
      </c>
      <c r="D4" s="60">
        <v>8.3333333333333301E-2</v>
      </c>
      <c r="E4" s="60">
        <v>8.3333333333333301E-2</v>
      </c>
    </row>
    <row r="5" spans="1:5">
      <c r="B5" s="57">
        <v>0.3125</v>
      </c>
      <c r="C5" t="s">
        <v>102</v>
      </c>
      <c r="D5" s="60">
        <v>0.125</v>
      </c>
      <c r="E5" s="60">
        <v>0.125</v>
      </c>
    </row>
    <row r="6" spans="1:5">
      <c r="B6" s="57">
        <v>0.33333333333333298</v>
      </c>
      <c r="C6" t="s">
        <v>103</v>
      </c>
      <c r="D6" s="60">
        <v>0.16666666666666699</v>
      </c>
      <c r="E6" s="60">
        <v>0.16666666666666699</v>
      </c>
    </row>
    <row r="7" spans="1:5">
      <c r="B7" s="57">
        <v>0.35416666666666702</v>
      </c>
      <c r="C7" t="s">
        <v>140</v>
      </c>
      <c r="D7" s="60">
        <v>0.20833333333333301</v>
      </c>
    </row>
    <row r="8" spans="1:5">
      <c r="B8" s="57">
        <v>0.375</v>
      </c>
      <c r="C8" t="s">
        <v>172</v>
      </c>
      <c r="D8" s="60">
        <v>0.25</v>
      </c>
    </row>
    <row r="9" spans="1:5">
      <c r="B9" s="57">
        <v>0.39583333333333298</v>
      </c>
      <c r="D9" s="60">
        <v>0.29166666666666702</v>
      </c>
    </row>
    <row r="10" spans="1:5">
      <c r="B10" s="57">
        <v>0.41666666666666702</v>
      </c>
      <c r="D10" s="60">
        <v>0.33333333333333298</v>
      </c>
    </row>
    <row r="11" spans="1:5">
      <c r="B11" s="57">
        <v>0.4375</v>
      </c>
      <c r="D11" s="60">
        <v>0.375</v>
      </c>
    </row>
    <row r="12" spans="1:5">
      <c r="B12" s="57">
        <v>0.45833333333333298</v>
      </c>
      <c r="D12" s="60">
        <v>0.41666666666666702</v>
      </c>
    </row>
    <row r="13" spans="1:5">
      <c r="B13" s="57">
        <v>0.47916666666666602</v>
      </c>
      <c r="D13" s="60">
        <v>0.45833333333333298</v>
      </c>
    </row>
    <row r="14" spans="1:5">
      <c r="B14" s="57">
        <v>0.5</v>
      </c>
      <c r="D14" s="60">
        <v>0.5</v>
      </c>
    </row>
    <row r="15" spans="1:5">
      <c r="B15" s="57">
        <v>0.52083333333333304</v>
      </c>
      <c r="D15" s="60">
        <v>0.54166666666666696</v>
      </c>
    </row>
    <row r="16" spans="1:5">
      <c r="B16" s="57">
        <v>0.54166666666666596</v>
      </c>
      <c r="D16" s="60">
        <v>0.58333333333333304</v>
      </c>
    </row>
    <row r="17" spans="2:4">
      <c r="B17" s="57">
        <v>0.5625</v>
      </c>
      <c r="D17" s="60">
        <v>0.625</v>
      </c>
    </row>
    <row r="18" spans="2:4">
      <c r="B18" s="57">
        <v>0.58333333333333304</v>
      </c>
    </row>
    <row r="19" spans="2:4">
      <c r="B19" s="57">
        <v>0.60416666666666596</v>
      </c>
    </row>
    <row r="20" spans="2:4">
      <c r="B20" s="57">
        <v>0.625</v>
      </c>
    </row>
    <row r="21" spans="2:4">
      <c r="B21" s="57">
        <v>0.64583333333333304</v>
      </c>
    </row>
    <row r="22" spans="2:4">
      <c r="B22" s="57">
        <v>0.66666666666666596</v>
      </c>
    </row>
    <row r="23" spans="2:4">
      <c r="B23" s="57">
        <v>0.6875</v>
      </c>
    </row>
    <row r="24" spans="2:4">
      <c r="B24" s="57">
        <v>0.70833333333333304</v>
      </c>
    </row>
    <row r="25" spans="2:4">
      <c r="B25" s="57">
        <v>0.72916666666666596</v>
      </c>
    </row>
    <row r="26" spans="2:4">
      <c r="B26" s="57">
        <v>0.75</v>
      </c>
    </row>
    <row r="27" spans="2:4">
      <c r="B27" s="57">
        <v>0.77083333333333304</v>
      </c>
    </row>
    <row r="28" spans="2:4">
      <c r="B28" s="57">
        <v>0.79166666666666596</v>
      </c>
    </row>
    <row r="29" spans="2:4">
      <c r="B29" s="57">
        <v>0.8125</v>
      </c>
    </row>
    <row r="30" spans="2:4">
      <c r="B30" s="57">
        <v>0.83333333333333304</v>
      </c>
    </row>
    <row r="31" spans="2:4">
      <c r="B31" s="57">
        <v>0.85416666666666596</v>
      </c>
    </row>
    <row r="32" spans="2:4">
      <c r="B32" s="57">
        <v>0.874999999999999</v>
      </c>
    </row>
  </sheetData>
  <phoneticPr fontId="1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A8BE-37DB-4C27-B2AE-17AC477DF0D4}">
  <dimension ref="A1"/>
  <sheetViews>
    <sheetView workbookViewId="0"/>
  </sheetViews>
  <sheetFormatPr defaultRowHeight="13.2"/>
  <sheetData/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151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134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81</v>
      </c>
      <c r="E3" s="111"/>
      <c r="F3" s="111" t="s">
        <v>74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133</v>
      </c>
      <c r="W5" s="100"/>
      <c r="X5" s="100"/>
      <c r="Y5" s="100"/>
      <c r="Z5" s="101"/>
      <c r="AA5" s="99" t="s">
        <v>137</v>
      </c>
      <c r="AB5" s="100"/>
      <c r="AC5" s="100"/>
      <c r="AD5" s="100"/>
      <c r="AE5" s="101"/>
      <c r="AF5" s="109" t="s">
        <v>94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83</v>
      </c>
      <c r="AH6" s="12" t="s">
        <v>84</v>
      </c>
      <c r="AI6" s="12" t="s">
        <v>85</v>
      </c>
      <c r="AJ6" s="12" t="s">
        <v>86</v>
      </c>
      <c r="AK6" s="12" t="s">
        <v>87</v>
      </c>
      <c r="AL6" s="12" t="s">
        <v>135</v>
      </c>
      <c r="AM6" s="6" t="s">
        <v>139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ref="AH11:AH18" si="9">IF(AND(B11&lt;&gt;"",E11=""),"NG団体1","")</f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9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9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9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9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9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9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9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95</v>
      </c>
      <c r="C39" s="114"/>
      <c r="D39" s="114" t="s">
        <v>63</v>
      </c>
      <c r="E39" s="115"/>
      <c r="G39" s="99" t="s">
        <v>69</v>
      </c>
      <c r="H39" s="100"/>
      <c r="I39" s="101"/>
    </row>
    <row r="40" spans="1:39">
      <c r="A40" s="116" t="s">
        <v>82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93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dEheCqZJotr2R6XI3MAAzYJykHVKiUlvxPy3cj27frKTcD4J0x39ExVhPDJxbUj1YbSuR3z8N0FklHdwK5CKqQ==" saltValue="Gq8jeG7PI6z7OCjk7IH5Uw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10"/>
  <conditionalFormatting sqref="A7:A37">
    <cfRule type="expression" dxfId="144" priority="59" stopIfTrue="1">
      <formula>WEEKDAY($A7)=1</formula>
    </cfRule>
    <cfRule type="expression" dxfId="143" priority="60" stopIfTrue="1">
      <formula>WEEKDAY($A7)=7</formula>
    </cfRule>
    <cfRule type="expression" priority="61" stopIfTrue="1">
      <formula>"WEEKDAY($A6)=7"</formula>
    </cfRule>
    <cfRule type="expression" dxfId="142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cellIs" dxfId="141" priority="49" operator="greaterThan">
      <formula>CEILING(C7-B7,"1:00")</formula>
    </cfRule>
  </conditionalFormatting>
  <conditionalFormatting sqref="D7:D377">
    <cfRule type="expression" dxfId="140" priority="36">
      <formula>IF(NOT(ISBLANK(C7)),IF(ISBLANK(D7),TRUE,FALSE),FALSE)</formula>
    </cfRule>
  </conditionalFormatting>
  <conditionalFormatting sqref="E7:E37">
    <cfRule type="expression" dxfId="139" priority="45">
      <formula>IF($AH7="NG団体1",1,0)</formula>
    </cfRule>
  </conditionalFormatting>
  <conditionalFormatting sqref="F7:F37">
    <cfRule type="expression" dxfId="138" priority="24">
      <formula>IF(NOT(ISBLANK(E7)),IF(ISBLANK(F7),TRUE,FALSE),FALSE)</formula>
    </cfRule>
  </conditionalFormatting>
  <conditionalFormatting sqref="I7:I37">
    <cfRule type="expression" dxfId="137" priority="34">
      <formula>IF(NOT(ISBLANK(H7)),IF(ISBLANK(I7),TRUE,FALSE),FALSE)</formula>
    </cfRule>
    <cfRule type="cellIs" dxfId="136" priority="35" operator="greaterThan">
      <formula>CEILING(H7-G7,"1:00")</formula>
    </cfRule>
  </conditionalFormatting>
  <conditionalFormatting sqref="J7:J37">
    <cfRule type="expression" dxfId="135" priority="44">
      <formula>IF($AI7="NG団体2",1,0)</formula>
    </cfRule>
  </conditionalFormatting>
  <conditionalFormatting sqref="K7:K37">
    <cfRule type="expression" dxfId="134" priority="23">
      <formula>IF(NOT(ISBLANK(J7)),IF(ISBLANK(K7),TRUE,FALSE),FALSE)</formula>
    </cfRule>
  </conditionalFormatting>
  <conditionalFormatting sqref="N7:N37">
    <cfRule type="expression" dxfId="133" priority="32">
      <formula>IF(NOT(ISBLANK(M7)),IF(ISBLANK(N7),TRUE,FALSE),FALSE)</formula>
    </cfRule>
    <cfRule type="cellIs" dxfId="132" priority="33" operator="greaterThan">
      <formula>CEILING(M7-L7,"1:00")</formula>
    </cfRule>
  </conditionalFormatting>
  <conditionalFormatting sqref="O7:O37">
    <cfRule type="expression" dxfId="131" priority="43">
      <formula>IF($AJ7="NG団体3",1,0)</formula>
    </cfRule>
  </conditionalFormatting>
  <conditionalFormatting sqref="P7:P37">
    <cfRule type="expression" dxfId="130" priority="5">
      <formula>IF(NOT(ISBLANK(O7)),IF(ISBLANK(P7),TRUE,FALSE),FALSE)</formula>
    </cfRule>
  </conditionalFormatting>
  <conditionalFormatting sqref="S7:S37">
    <cfRule type="cellIs" dxfId="129" priority="11" operator="greaterThan">
      <formula>CEILING(R7-Q7,"1:00")</formula>
    </cfRule>
    <cfRule type="expression" dxfId="128" priority="12">
      <formula>IF(NOT(ISBLANK(R7)),IF(ISBLANK(S7),TRUE,FALSE),FALSE)</formula>
    </cfRule>
  </conditionalFormatting>
  <conditionalFormatting sqref="T7:T37">
    <cfRule type="expression" dxfId="127" priority="42">
      <formula>IF($AK7="NG団体4",1,0)</formula>
    </cfRule>
  </conditionalFormatting>
  <conditionalFormatting sqref="U7:U37">
    <cfRule type="expression" dxfId="126" priority="4">
      <formula>IF(NOT(ISBLANK(T7)),IF(ISBLANK(U7),TRUE,FALSE),FALSE)</formula>
    </cfRule>
  </conditionalFormatting>
  <conditionalFormatting sqref="X7:X37">
    <cfRule type="cellIs" dxfId="125" priority="9" operator="greaterThan">
      <formula>CEILING(W7-V7,"1:00")</formula>
    </cfRule>
    <cfRule type="expression" dxfId="124" priority="10">
      <formula>IF(NOT(ISBLANK(W7)),IF(ISBLANK(X7),TRUE,FALSE),FALSE)</formula>
    </cfRule>
  </conditionalFormatting>
  <conditionalFormatting sqref="Y7:Y37">
    <cfRule type="expression" dxfId="123" priority="15">
      <formula>IF($AL7="NG団体5",1,0)</formula>
    </cfRule>
  </conditionalFormatting>
  <conditionalFormatting sqref="Z7:Z37">
    <cfRule type="expression" dxfId="122" priority="3">
      <formula>IF(NOT(ISBLANK(Y7)),IF(ISBLANK(Z7),TRUE,FALSE),FALSE)</formula>
    </cfRule>
  </conditionalFormatting>
  <conditionalFormatting sqref="AC7:AC37">
    <cfRule type="cellIs" dxfId="121" priority="7" operator="greaterThan">
      <formula>CEILING(AB7-AA7,"1:00")</formula>
    </cfRule>
    <cfRule type="expression" dxfId="120" priority="8">
      <formula>IF(NOT(ISBLANK(AB7)),IF(ISBLANK(AC7),TRUE,FALSE),FALSE)</formula>
    </cfRule>
  </conditionalFormatting>
  <conditionalFormatting sqref="AD7:AD37">
    <cfRule type="expression" dxfId="119" priority="6">
      <formula>IF($AM7="NG団体6",1,0)</formula>
    </cfRule>
  </conditionalFormatting>
  <conditionalFormatting sqref="AE7:AE37">
    <cfRule type="expression" dxfId="118" priority="1">
      <formula>IF(NOT(ISBLANK(AD7)),IF(ISBLANK(AE7),TRUE,FALSE),FALSE)</formula>
    </cfRule>
  </conditionalFormatting>
  <conditionalFormatting sqref="AG7:AG37">
    <cfRule type="cellIs" dxfId="117" priority="53" operator="notEqual">
      <formula>"OK"</formula>
    </cfRule>
  </conditionalFormatting>
  <conditionalFormatting sqref="AH7:AM7 AH8 AK8:AM37">
    <cfRule type="cellIs" dxfId="116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B25-EFBD-4E84-9954-42FE0C319722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151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96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81</v>
      </c>
      <c r="E3" s="111"/>
      <c r="F3" s="111" t="s">
        <v>75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133</v>
      </c>
      <c r="W5" s="100"/>
      <c r="X5" s="100"/>
      <c r="Y5" s="100"/>
      <c r="Z5" s="101"/>
      <c r="AA5" s="99" t="s">
        <v>137</v>
      </c>
      <c r="AB5" s="100"/>
      <c r="AC5" s="100"/>
      <c r="AD5" s="100"/>
      <c r="AE5" s="101"/>
      <c r="AF5" s="109" t="s">
        <v>94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83</v>
      </c>
      <c r="AH6" s="12" t="s">
        <v>84</v>
      </c>
      <c r="AI6" s="12" t="s">
        <v>85</v>
      </c>
      <c r="AJ6" s="12" t="s">
        <v>86</v>
      </c>
      <c r="AK6" s="12" t="s">
        <v>87</v>
      </c>
      <c r="AL6" s="12" t="s">
        <v>135</v>
      </c>
      <c r="AM6" s="6" t="s">
        <v>139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95</v>
      </c>
      <c r="C39" s="114"/>
      <c r="D39" s="114" t="s">
        <v>63</v>
      </c>
      <c r="E39" s="115"/>
      <c r="G39" s="99" t="s">
        <v>69</v>
      </c>
      <c r="H39" s="100"/>
      <c r="I39" s="101"/>
    </row>
    <row r="40" spans="1:39">
      <c r="A40" s="116" t="s">
        <v>82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93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yYNCcIgJkifVNsh8KX1Spu8iBN4bufkplTE6w9qTRatAovmz+p/FZdOKQSlRGXcYJoitjI/QaO2B3aeNxHuczg==" saltValue="9Ye3kuXBUgbaePbBUj1PyA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11"/>
  <conditionalFormatting sqref="A7:A37">
    <cfRule type="expression" dxfId="115" priority="27" stopIfTrue="1">
      <formula>WEEKDAY($A7)=1</formula>
    </cfRule>
    <cfRule type="expression" dxfId="114" priority="28" stopIfTrue="1">
      <formula>WEEKDAY($A7)=7</formula>
    </cfRule>
    <cfRule type="expression" priority="29" stopIfTrue="1">
      <formula>"WEEKDAY($A6)=7"</formula>
    </cfRule>
    <cfRule type="expression" dxfId="113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12" priority="25" operator="greaterThan">
      <formula>CEILING(C7-B7,"1:00")</formula>
    </cfRule>
  </conditionalFormatting>
  <conditionalFormatting sqref="D7:D377">
    <cfRule type="expression" dxfId="111" priority="19">
      <formula>IF(NOT(ISBLANK(C7)),IF(ISBLANK(D7),TRUE,FALSE),FALSE)</formula>
    </cfRule>
  </conditionalFormatting>
  <conditionalFormatting sqref="E7:E37">
    <cfRule type="expression" dxfId="110" priority="24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3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2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10" operator="greaterThan">
      <formula>CEILING(R7-Q7,"1:00")</formula>
    </cfRule>
    <cfRule type="expression" dxfId="99" priority="11">
      <formula>IF(NOT(ISBLANK(R7)),IF(ISBLANK(S7),TRUE,FALSE),FALSE)</formula>
    </cfRule>
  </conditionalFormatting>
  <conditionalFormatting sqref="T7:T37">
    <cfRule type="expression" dxfId="98" priority="21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8" operator="greaterThan">
      <formula>CEILING(W7-V7,"1:00")</formula>
    </cfRule>
    <cfRule type="expression" dxfId="95" priority="9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6" operator="greaterThan">
      <formula>CEILING(AB7-AA7,"1:00")</formula>
    </cfRule>
    <cfRule type="expression" dxfId="91" priority="7">
      <formula>IF(NOT(ISBLANK(AB7)),IF(ISBLANK(AC7),TRUE,FALSE),FALSE)</formula>
    </cfRule>
  </conditionalFormatting>
  <conditionalFormatting sqref="AD7:AD37">
    <cfRule type="expression" dxfId="90" priority="5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26" operator="notEqual">
      <formula>"OK"</formula>
    </cfRule>
  </conditionalFormatting>
  <conditionalFormatting sqref="AH7:AM7 AH8 AK8:AM37">
    <cfRule type="cellIs" dxfId="87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DBDDA-527C-4D2D-A81B-D324BD2C922A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D8D74512-49A4-4944-9C1D-34E5776A4128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8465-5D88-474D-9205-D0CED31258F2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151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89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81</v>
      </c>
      <c r="E3" s="111"/>
      <c r="F3" s="111" t="s">
        <v>76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133</v>
      </c>
      <c r="W5" s="100"/>
      <c r="X5" s="100"/>
      <c r="Y5" s="100"/>
      <c r="Z5" s="101"/>
      <c r="AA5" s="99" t="s">
        <v>137</v>
      </c>
      <c r="AB5" s="100"/>
      <c r="AC5" s="100"/>
      <c r="AD5" s="100"/>
      <c r="AE5" s="101"/>
      <c r="AF5" s="109" t="s">
        <v>94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83</v>
      </c>
      <c r="AH6" s="12" t="s">
        <v>84</v>
      </c>
      <c r="AI6" s="12" t="s">
        <v>85</v>
      </c>
      <c r="AJ6" s="12" t="s">
        <v>86</v>
      </c>
      <c r="AK6" s="12" t="s">
        <v>87</v>
      </c>
      <c r="AL6" s="12" t="s">
        <v>135</v>
      </c>
      <c r="AM6" s="6" t="s">
        <v>139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95</v>
      </c>
      <c r="C39" s="114"/>
      <c r="D39" s="114" t="s">
        <v>63</v>
      </c>
      <c r="E39" s="115"/>
      <c r="G39" s="99" t="s">
        <v>69</v>
      </c>
      <c r="H39" s="100"/>
      <c r="I39" s="101"/>
    </row>
    <row r="40" spans="1:39">
      <c r="A40" s="116" t="s">
        <v>82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93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nFkeoXayr0P6LhJeD34lX+SFxDTUUlRRn/KC1qZFbMMDv5ZHDTRpqx0muMu7ae6KrkumIkbDA1XFQdgRZiOsSQ==" saltValue="0n5JXWjUGsaOfAyFlrLPjg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11"/>
  <conditionalFormatting sqref="A7:A37">
    <cfRule type="expression" dxfId="86" priority="27" stopIfTrue="1">
      <formula>WEEKDAY($A7)=1</formula>
    </cfRule>
    <cfRule type="expression" dxfId="85" priority="28" stopIfTrue="1">
      <formula>WEEKDAY($A7)=7</formula>
    </cfRule>
    <cfRule type="expression" priority="29" stopIfTrue="1">
      <formula>"WEEKDAY($A6)=7"</formula>
    </cfRule>
    <cfRule type="expression" dxfId="8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83" priority="25" operator="greaterThan">
      <formula>CEILING(C7-B7,"1:00")</formula>
    </cfRule>
  </conditionalFormatting>
  <conditionalFormatting sqref="D7:D377">
    <cfRule type="expression" dxfId="82" priority="19">
      <formula>IF(NOT(ISBLANK(C7)),IF(ISBLANK(D7),TRUE,FALSE),FALSE)</formula>
    </cfRule>
  </conditionalFormatting>
  <conditionalFormatting sqref="E7:E37">
    <cfRule type="expression" dxfId="81" priority="24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3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2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10" operator="greaterThan">
      <formula>CEILING(R7-Q7,"1:00")</formula>
    </cfRule>
    <cfRule type="expression" dxfId="70" priority="11">
      <formula>IF(NOT(ISBLANK(R7)),IF(ISBLANK(S7),TRUE,FALSE),FALSE)</formula>
    </cfRule>
  </conditionalFormatting>
  <conditionalFormatting sqref="T7:T37">
    <cfRule type="expression" dxfId="69" priority="21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8" operator="greaterThan">
      <formula>CEILING(W7-V7,"1:00")</formula>
    </cfRule>
    <cfRule type="expression" dxfId="66" priority="9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6" operator="greaterThan">
      <formula>CEILING(AB7-AA7,"1:00")</formula>
    </cfRule>
    <cfRule type="expression" dxfId="62" priority="7">
      <formula>IF(NOT(ISBLANK(AB7)),IF(ISBLANK(AC7),TRUE,FALSE),FALSE)</formula>
    </cfRule>
  </conditionalFormatting>
  <conditionalFormatting sqref="AD7:AD37">
    <cfRule type="expression" dxfId="61" priority="5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26" operator="notEqual">
      <formula>"OK"</formula>
    </cfRule>
  </conditionalFormatting>
  <conditionalFormatting sqref="AH7:AM7 AH8 AK8:AM37">
    <cfRule type="cellIs" dxfId="5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ABAC5E-29D8-4C60-AD42-507346DBC29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209B8693-DDB0-44DF-B39F-AE0805C80F67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U31"/>
  <sheetViews>
    <sheetView zoomScale="110" zoomScaleNormal="110" workbookViewId="0">
      <selection activeCell="F5" sqref="F5"/>
    </sheetView>
  </sheetViews>
  <sheetFormatPr defaultColWidth="9" defaultRowHeight="20.100000000000001" customHeight="1"/>
  <cols>
    <col min="1" max="1" width="13.6640625" style="16" customWidth="1"/>
    <col min="2" max="2" width="11.77734375" style="16" customWidth="1"/>
    <col min="3" max="3" width="8.88671875" style="16" customWidth="1"/>
    <col min="4" max="4" width="11.77734375" style="16" customWidth="1"/>
    <col min="5" max="5" width="9" style="16" customWidth="1"/>
    <col min="6" max="6" width="11.109375" style="16" customWidth="1"/>
    <col min="7" max="7" width="8.109375" style="16" customWidth="1"/>
    <col min="8" max="8" width="11.109375" style="16" customWidth="1"/>
    <col min="9" max="9" width="8.109375" style="16" customWidth="1"/>
    <col min="10" max="10" width="11.109375" style="16" customWidth="1"/>
    <col min="11" max="11" width="8.109375" style="16" customWidth="1"/>
    <col min="12" max="16384" width="9" style="16"/>
  </cols>
  <sheetData>
    <row r="3" spans="1:21" ht="30" customHeight="1">
      <c r="A3" s="128" t="s">
        <v>152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21" ht="30" customHeight="1">
      <c r="A4" s="131" t="str">
        <f>IF('報告書(体育施設利用実績)'!I15="〇","　","提出不要")</f>
        <v>提出不要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21" ht="30" customHeight="1">
      <c r="F5" s="30"/>
      <c r="G5" s="17" t="s">
        <v>65</v>
      </c>
      <c r="H5" s="31"/>
      <c r="I5" s="17" t="s">
        <v>66</v>
      </c>
      <c r="J5" s="31"/>
      <c r="K5" s="17" t="s">
        <v>67</v>
      </c>
    </row>
    <row r="6" spans="1:21" ht="20.100000000000001" customHeight="1">
      <c r="G6" s="17"/>
      <c r="H6" s="17"/>
      <c r="I6" s="17"/>
      <c r="J6" s="17"/>
      <c r="K6" s="17"/>
    </row>
    <row r="7" spans="1:21" ht="30" customHeight="1">
      <c r="A7" s="16" t="s">
        <v>68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9.4" customHeight="1">
      <c r="B9" s="30"/>
      <c r="C9" s="30"/>
      <c r="D9" s="30"/>
      <c r="E9" s="144" t="s">
        <v>147</v>
      </c>
      <c r="F9" s="30" t="s">
        <v>153</v>
      </c>
      <c r="G9" s="78"/>
      <c r="H9" s="78"/>
      <c r="I9" s="78" t="s">
        <v>143</v>
      </c>
      <c r="J9" s="78"/>
      <c r="K9" s="78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16.95" customHeight="1">
      <c r="B10" s="30"/>
      <c r="C10" s="30"/>
      <c r="D10" s="30"/>
      <c r="E10" s="144"/>
      <c r="F10" s="30"/>
      <c r="G10" s="73"/>
      <c r="H10" s="73"/>
      <c r="I10" s="73"/>
      <c r="J10" s="73"/>
      <c r="K10" s="73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29.4" customHeight="1">
      <c r="B11" s="30"/>
      <c r="C11" s="30"/>
      <c r="D11" s="30"/>
      <c r="E11" s="144"/>
      <c r="F11" s="30" t="s">
        <v>154</v>
      </c>
      <c r="G11" s="73"/>
      <c r="H11" s="73"/>
      <c r="I11" s="73"/>
      <c r="J11" s="73"/>
      <c r="K11" s="73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17.55" customHeight="1">
      <c r="B12" s="30"/>
      <c r="C12" s="30"/>
      <c r="D12" s="30"/>
      <c r="E12" s="31"/>
      <c r="F12" s="30"/>
      <c r="G12" s="73"/>
      <c r="H12" s="73"/>
      <c r="I12" s="73"/>
      <c r="J12" s="73"/>
      <c r="K12" s="73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13.5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32.549999999999997" customHeight="1">
      <c r="A14" s="149" t="s">
        <v>156</v>
      </c>
      <c r="B14" s="149"/>
      <c r="C14" s="149"/>
      <c r="D14" s="148" t="s">
        <v>155</v>
      </c>
      <c r="E14" s="148"/>
      <c r="F14" s="148"/>
      <c r="G14" s="148"/>
      <c r="H14" s="148"/>
      <c r="I14" s="148"/>
      <c r="J14" s="148"/>
      <c r="K14" s="148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48" customHeight="1">
      <c r="A15" s="132" t="s">
        <v>158</v>
      </c>
      <c r="B15" s="133">
        <f>G9</f>
        <v>0</v>
      </c>
      <c r="C15" s="134"/>
      <c r="D15" s="134"/>
      <c r="E15" s="140" t="s">
        <v>71</v>
      </c>
      <c r="F15" s="140"/>
      <c r="G15" s="140" t="s">
        <v>132</v>
      </c>
      <c r="H15" s="140"/>
      <c r="I15" s="140"/>
      <c r="J15" s="140"/>
      <c r="K15" s="141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48" customHeight="1">
      <c r="A16" s="132"/>
      <c r="B16" s="135" t="s">
        <v>73</v>
      </c>
      <c r="C16" s="136"/>
      <c r="D16" s="136"/>
      <c r="E16" s="142" t="e">
        <f>INDEX('葵区小・中・特支学校 '!C4:C58,MATCH(B15,'葵区小・中・特支学校 '!B4:B58,0))</f>
        <v>#N/A</v>
      </c>
      <c r="F16" s="142"/>
      <c r="G16" s="142" t="e">
        <f>INDEX('葵区小・中・特支学校 '!D4:D58,MATCH(B15,'葵区小・中・特支学校 '!B4:B58,0))</f>
        <v>#N/A</v>
      </c>
      <c r="H16" s="142"/>
      <c r="I16" s="142"/>
      <c r="J16" s="142"/>
      <c r="K16" s="143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81.45" customHeight="1">
      <c r="A17" s="18" t="s">
        <v>70</v>
      </c>
      <c r="B17" s="66"/>
      <c r="C17" s="67" t="s">
        <v>65</v>
      </c>
      <c r="D17" s="67"/>
      <c r="E17" s="129" t="s">
        <v>131</v>
      </c>
      <c r="F17" s="129"/>
      <c r="G17" s="129"/>
      <c r="H17" s="129"/>
      <c r="I17" s="129"/>
      <c r="J17" s="129"/>
      <c r="K17" s="1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14" customHeight="1">
      <c r="A18" s="18" t="s">
        <v>159</v>
      </c>
      <c r="B18" s="150">
        <f>G9</f>
        <v>0</v>
      </c>
      <c r="C18" s="151"/>
      <c r="D18" s="151"/>
      <c r="E18" s="151"/>
      <c r="F18" s="151"/>
      <c r="G18" s="151"/>
      <c r="H18" s="151"/>
      <c r="I18" s="151"/>
      <c r="J18" s="151"/>
      <c r="K18" s="152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14" customHeight="1">
      <c r="A19" s="18" t="s">
        <v>160</v>
      </c>
      <c r="B19" s="145" t="e">
        <f>【報告表】グラウンド!L42+【報告表】テニスコート!L42</f>
        <v>#N/A</v>
      </c>
      <c r="C19" s="146"/>
      <c r="D19" s="146"/>
      <c r="E19" s="146"/>
      <c r="F19" s="146"/>
      <c r="G19" s="146"/>
      <c r="H19" s="146"/>
      <c r="I19" s="146"/>
      <c r="J19" s="146"/>
      <c r="K19" s="147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14" customHeight="1">
      <c r="A20" s="18" t="s">
        <v>69</v>
      </c>
      <c r="B20" s="137">
        <f>【報告表】グラウンド!O42+【報告表】テニスコート!O42</f>
        <v>0</v>
      </c>
      <c r="C20" s="138"/>
      <c r="D20" s="138"/>
      <c r="E20" s="138"/>
      <c r="F20" s="138"/>
      <c r="G20" s="138"/>
      <c r="H20" s="138"/>
      <c r="I20" s="138"/>
      <c r="J20" s="138"/>
      <c r="K20" s="139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20.100000000000001" customHeight="1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20.100000000000001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20.100000000000001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20.100000000000001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20.100000000000001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20.100000000000001" customHeight="1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20.100000000000001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20.100000000000001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20.100000000000001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20.100000000000001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20.100000000000001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</sheetData>
  <sheetProtection algorithmName="SHA-512" hashValue="ZR1ixo8bfqyuueLYT+CJGjGbnLsFDh6C6BKe9P1zZBnTYSWhqGdsCa6LKTj6HFMZHIjT7nEbLf/KABLG3fQ/nw==" saltValue="MmMHi2pOz13mpDjsN7b+qw==" spinCount="100000" sheet="1" objects="1" scenarios="1"/>
  <mergeCells count="21">
    <mergeCell ref="B20:K20"/>
    <mergeCell ref="G9:H9"/>
    <mergeCell ref="I9:K9"/>
    <mergeCell ref="G10:K10"/>
    <mergeCell ref="G15:K15"/>
    <mergeCell ref="E16:F16"/>
    <mergeCell ref="G16:K16"/>
    <mergeCell ref="E15:F15"/>
    <mergeCell ref="G11:K11"/>
    <mergeCell ref="E9:E11"/>
    <mergeCell ref="B19:K19"/>
    <mergeCell ref="D14:K14"/>
    <mergeCell ref="A14:C14"/>
    <mergeCell ref="B18:K18"/>
    <mergeCell ref="A3:J3"/>
    <mergeCell ref="E17:K17"/>
    <mergeCell ref="A4:K4"/>
    <mergeCell ref="G12:K12"/>
    <mergeCell ref="A15:A16"/>
    <mergeCell ref="B15:D15"/>
    <mergeCell ref="B16:D16"/>
  </mergeCells>
  <phoneticPr fontId="11"/>
  <conditionalFormatting sqref="B17">
    <cfRule type="cellIs" dxfId="57" priority="6" operator="equal">
      <formula>""</formula>
    </cfRule>
  </conditionalFormatting>
  <conditionalFormatting sqref="D17">
    <cfRule type="cellIs" dxfId="56" priority="5" operator="equal">
      <formula>""</formula>
    </cfRule>
  </conditionalFormatting>
  <conditionalFormatting sqref="F5 H5">
    <cfRule type="containsBlanks" dxfId="55" priority="12">
      <formula>LEN(TRIM(F5))=0</formula>
    </cfRule>
  </conditionalFormatting>
  <conditionalFormatting sqref="G11">
    <cfRule type="containsBlanks" dxfId="54" priority="2">
      <formula>LEN(TRIM(G11))=0</formula>
    </cfRule>
    <cfRule type="cellIs" dxfId="53" priority="10" operator="equal">
      <formula>"静岡　太郎"</formula>
    </cfRule>
    <cfRule type="cellIs" dxfId="52" priority="11" operator="equal">
      <formula>"葵区〇〇二丁目１－１"</formula>
    </cfRule>
  </conditionalFormatting>
  <conditionalFormatting sqref="G9:H9">
    <cfRule type="containsBlanks" dxfId="51" priority="8">
      <formula>LEN(TRIM(G9))=0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7" xr:uid="{B24BF2E6-1A78-4A85-9BB4-6FBEB89ED573}">
      <formula1>"1,2,3,4,5,6,7,8,9,10,11,12"</formula1>
    </dataValidation>
    <dataValidation type="list" allowBlank="1" showInputMessage="1" showErrorMessage="1" sqref="F5 B17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topLeftCell="A2"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5" t="s">
        <v>157</v>
      </c>
    </row>
    <row r="2" spans="1:38" ht="28.05" customHeight="1">
      <c r="A2" s="10" t="s">
        <v>49</v>
      </c>
      <c r="B2" s="111">
        <f>'報告書（グラウンド夜間照明実績)'!B17</f>
        <v>0</v>
      </c>
      <c r="C2" s="111"/>
      <c r="D2" s="111" t="s">
        <v>50</v>
      </c>
      <c r="E2" s="111"/>
      <c r="F2" s="111">
        <f>'報告書（グラウンド夜間照明実績)'!D17</f>
        <v>0</v>
      </c>
      <c r="G2" s="111"/>
      <c r="AA2" s="173" t="s">
        <v>97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'報告書（グラウンド夜間照明実績)'!B15:D15</f>
        <v>0</v>
      </c>
      <c r="C3" s="111"/>
      <c r="D3" s="111" t="s">
        <v>42</v>
      </c>
      <c r="E3" s="111"/>
      <c r="F3" s="111" t="e">
        <f>INDEX('葵区小・中・特支学校 '!C4:C58,MATCH(【報告表】グラウンド!B3,'葵区小・中・特支学校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133</v>
      </c>
      <c r="W5" s="100"/>
      <c r="X5" s="100"/>
      <c r="Y5" s="100"/>
      <c r="Z5" s="101"/>
      <c r="AA5" s="99" t="s">
        <v>137</v>
      </c>
      <c r="AB5" s="100"/>
      <c r="AC5" s="100"/>
      <c r="AD5" s="100"/>
      <c r="AE5" s="101"/>
    </row>
    <row r="6" spans="1:38" ht="18.4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83</v>
      </c>
      <c r="AG6" s="12" t="s">
        <v>84</v>
      </c>
      <c r="AH6" s="12" t="s">
        <v>85</v>
      </c>
      <c r="AI6" s="12" t="s">
        <v>86</v>
      </c>
      <c r="AJ6" s="12" t="s">
        <v>87</v>
      </c>
      <c r="AK6" s="6" t="s">
        <v>142</v>
      </c>
      <c r="AL6" s="6" t="s">
        <v>139</v>
      </c>
    </row>
    <row r="7" spans="1:38" ht="23.55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3.55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3.55" customHeight="1">
      <c r="A9" s="21" t="e">
        <f t="shared" ref="A9:A34" si="7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3.55" customHeight="1">
      <c r="A10" s="21" t="e">
        <f t="shared" si="7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3.55" customHeight="1">
      <c r="A11" s="21" t="e">
        <f t="shared" si="7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3.55" customHeight="1">
      <c r="A12" s="21" t="e">
        <f t="shared" si="7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3.55" customHeight="1">
      <c r="A13" s="21" t="e">
        <f t="shared" si="7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3.55" customHeight="1">
      <c r="A14" s="21" t="e">
        <f t="shared" si="7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3.55" customHeight="1">
      <c r="A15" s="21" t="e">
        <f t="shared" si="7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3.55" customHeight="1">
      <c r="A16" s="21" t="e">
        <f t="shared" si="7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3.55" customHeight="1">
      <c r="A17" s="21" t="e">
        <f t="shared" si="7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3.55" customHeight="1">
      <c r="A18" s="21" t="e">
        <f t="shared" si="7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3.55" customHeight="1">
      <c r="A19" s="21" t="e">
        <f t="shared" si="7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3.55" customHeight="1">
      <c r="A20" s="21" t="e">
        <f t="shared" si="7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3.55" customHeight="1">
      <c r="A21" s="21" t="e">
        <f t="shared" si="7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3.55" customHeight="1">
      <c r="A22" s="21" t="e">
        <f t="shared" si="7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3.55" customHeight="1">
      <c r="A23" s="21" t="e">
        <f t="shared" si="7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3.55" customHeight="1">
      <c r="A24" s="21" t="e">
        <f t="shared" si="7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3.55" customHeight="1">
      <c r="A25" s="21" t="e">
        <f t="shared" si="7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3.55" customHeight="1">
      <c r="A26" s="21" t="e">
        <f t="shared" si="7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3.55" customHeight="1">
      <c r="A27" s="21" t="e">
        <f t="shared" si="7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3.55" customHeight="1">
      <c r="A28" s="21" t="e">
        <f t="shared" si="7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3.55" customHeight="1">
      <c r="A29" s="21" t="e">
        <f t="shared" si="7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3.55" customHeight="1">
      <c r="A30" s="21" t="e">
        <f t="shared" si="7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3.55" customHeight="1">
      <c r="A31" s="21" t="e">
        <f t="shared" si="7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3.55" customHeight="1">
      <c r="A32" s="21" t="e">
        <f t="shared" si="7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3.55" customHeight="1">
      <c r="A33" s="21" t="e">
        <f t="shared" si="7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3.55" customHeight="1">
      <c r="A34" s="21" t="e">
        <f t="shared" si="7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3.55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3.55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3.55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72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nRuEM9AcCo/CNneuh0oEuvt00Wr8kxL10Mvua6leqFBqCY/AQFCRcfReQUJ1xL9Lw4yXHM56q12vzzmjHhRh2A==" saltValue="/X9g8Tac+ovQomr5cX3OKA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10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topLeftCell="A5"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5" t="s">
        <v>157</v>
      </c>
    </row>
    <row r="2" spans="1:38" ht="28.05" customHeight="1">
      <c r="A2" s="10" t="s">
        <v>49</v>
      </c>
      <c r="B2" s="111">
        <f>'報告書（グラウンド夜間照明実績)'!B17</f>
        <v>0</v>
      </c>
      <c r="C2" s="111"/>
      <c r="D2" s="111" t="s">
        <v>50</v>
      </c>
      <c r="E2" s="111"/>
      <c r="F2" s="111">
        <f>'報告書（グラウンド夜間照明実績)'!D17</f>
        <v>0</v>
      </c>
      <c r="G2" s="111"/>
      <c r="AA2" s="173" t="s">
        <v>144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'報告書（グラウンド夜間照明実績)'!B15:D15</f>
        <v>0</v>
      </c>
      <c r="C3" s="111"/>
      <c r="D3" s="111" t="s">
        <v>42</v>
      </c>
      <c r="E3" s="111"/>
      <c r="F3" s="111" t="e">
        <f>INDEX('葵区小・中・特支学校 '!D4:D58,MATCH(【報告表】テニスコート!B3,'葵区小・中・特支学校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133</v>
      </c>
      <c r="W5" s="100"/>
      <c r="X5" s="100"/>
      <c r="Y5" s="100"/>
      <c r="Z5" s="101"/>
      <c r="AA5" s="99" t="s">
        <v>137</v>
      </c>
      <c r="AB5" s="100"/>
      <c r="AC5" s="100"/>
      <c r="AD5" s="100"/>
      <c r="AE5" s="101"/>
    </row>
    <row r="6" spans="1:38" ht="19.0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83</v>
      </c>
      <c r="AG6" s="12" t="s">
        <v>84</v>
      </c>
      <c r="AH6" s="12" t="s">
        <v>85</v>
      </c>
      <c r="AI6" s="12" t="s">
        <v>86</v>
      </c>
      <c r="AJ6" s="12" t="s">
        <v>87</v>
      </c>
      <c r="AK6" s="6" t="s">
        <v>142</v>
      </c>
      <c r="AL6" s="6" t="s">
        <v>139</v>
      </c>
    </row>
    <row r="7" spans="1:38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4" customHeight="1">
      <c r="A9" s="21" t="e">
        <f t="shared" ref="A9:A34" si="7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4" customHeight="1">
      <c r="A10" s="21" t="e">
        <f t="shared" si="7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4" customHeight="1">
      <c r="A11" s="21" t="e">
        <f t="shared" si="7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4" customHeight="1">
      <c r="A12" s="21" t="e">
        <f t="shared" si="7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4" customHeight="1">
      <c r="A13" s="21" t="e">
        <f t="shared" si="7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4" customHeight="1">
      <c r="A14" s="21" t="e">
        <f t="shared" si="7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4" customHeight="1">
      <c r="A15" s="21" t="e">
        <f t="shared" si="7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4" customHeight="1">
      <c r="A16" s="21" t="e">
        <f t="shared" si="7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4" customHeight="1">
      <c r="A17" s="21" t="e">
        <f t="shared" si="7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4" customHeight="1">
      <c r="A18" s="21" t="e">
        <f t="shared" si="7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4" customHeight="1">
      <c r="A19" s="21" t="e">
        <f t="shared" si="7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4" customHeight="1">
      <c r="A20" s="21" t="e">
        <f t="shared" si="7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4" customHeight="1">
      <c r="A21" s="21" t="e">
        <f t="shared" si="7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4" customHeight="1">
      <c r="A22" s="21" t="e">
        <f t="shared" si="7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4" customHeight="1">
      <c r="A23" s="21" t="e">
        <f t="shared" si="7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4" customHeight="1">
      <c r="A24" s="21" t="e">
        <f t="shared" si="7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4" customHeight="1">
      <c r="A25" s="21" t="e">
        <f t="shared" si="7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4" customHeight="1">
      <c r="A26" s="21" t="e">
        <f t="shared" si="7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4" customHeight="1">
      <c r="A27" s="21" t="e">
        <f t="shared" si="7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4" customHeight="1">
      <c r="A28" s="21" t="e">
        <f t="shared" si="7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4" customHeight="1">
      <c r="A29" s="21" t="e">
        <f t="shared" si="7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4" customHeight="1">
      <c r="A30" s="21" t="e">
        <f t="shared" si="7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4" customHeight="1">
      <c r="A31" s="21" t="e">
        <f t="shared" si="7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4" customHeight="1">
      <c r="A32" s="21" t="e">
        <f t="shared" si="7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4" customHeight="1">
      <c r="A33" s="21" t="e">
        <f t="shared" si="7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4" customHeight="1">
      <c r="A34" s="21" t="e">
        <f t="shared" si="7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72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fr8G+2muHgNBd+Q80ZfBHjJEziDzlJvMlzlqAeimkK5dvifzoyxKAWE1BtYrKEoRWBraf10Ttb6OfdtbBM4PNg==" saltValue="ZZ61tH6gZaM9uDQJEE3+mQ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zoomScale="70" zoomScaleNormal="70" zoomScaleSheetLayoutView="115" workbookViewId="0">
      <selection activeCell="C58" sqref="C58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80" t="s">
        <v>173</v>
      </c>
      <c r="B1" s="180"/>
      <c r="C1" s="180"/>
      <c r="D1" s="180"/>
      <c r="E1" s="180"/>
      <c r="F1" s="180"/>
      <c r="G1" s="180"/>
      <c r="H1" s="180"/>
    </row>
    <row r="2" spans="1:8" ht="23.1" customHeight="1">
      <c r="E2" s="181"/>
      <c r="F2" s="181"/>
      <c r="G2" s="181"/>
      <c r="H2" s="181"/>
    </row>
    <row r="3" spans="1:8" ht="21" customHeight="1">
      <c r="A3" s="1"/>
      <c r="B3" s="2" t="s">
        <v>23</v>
      </c>
      <c r="C3" s="2" t="s">
        <v>24</v>
      </c>
      <c r="D3" s="46" t="s">
        <v>161</v>
      </c>
      <c r="E3" s="3" t="s">
        <v>34</v>
      </c>
      <c r="F3" s="3" t="s">
        <v>35</v>
      </c>
      <c r="G3" s="3" t="s">
        <v>36</v>
      </c>
      <c r="H3" s="3" t="s">
        <v>37</v>
      </c>
    </row>
    <row r="4" spans="1:8" ht="22.2" customHeight="1">
      <c r="A4" s="47">
        <v>1</v>
      </c>
      <c r="B4" s="48" t="s">
        <v>32</v>
      </c>
      <c r="C4" s="49" t="s">
        <v>21</v>
      </c>
      <c r="D4" s="49" t="s">
        <v>162</v>
      </c>
      <c r="E4" s="4">
        <v>360</v>
      </c>
      <c r="F4" s="4">
        <v>740</v>
      </c>
      <c r="G4" s="4">
        <v>1120</v>
      </c>
      <c r="H4" s="4">
        <v>1480</v>
      </c>
    </row>
    <row r="5" spans="1:8" ht="22.2" customHeight="1">
      <c r="A5" s="47">
        <v>2</v>
      </c>
      <c r="B5" s="48" t="s">
        <v>0</v>
      </c>
      <c r="C5" s="49" t="s">
        <v>25</v>
      </c>
      <c r="D5" s="49" t="s">
        <v>162</v>
      </c>
      <c r="E5" s="4">
        <v>360</v>
      </c>
      <c r="F5" s="4">
        <v>740</v>
      </c>
      <c r="G5" s="4">
        <v>1120</v>
      </c>
      <c r="H5" s="4">
        <v>1480</v>
      </c>
    </row>
    <row r="6" spans="1:8" ht="22.2" customHeight="1">
      <c r="A6" s="47">
        <v>3</v>
      </c>
      <c r="B6" s="48" t="s">
        <v>1</v>
      </c>
      <c r="C6" s="49" t="s">
        <v>25</v>
      </c>
      <c r="D6" s="49" t="s">
        <v>162</v>
      </c>
      <c r="E6" s="4">
        <v>360</v>
      </c>
      <c r="F6" s="4">
        <v>740</v>
      </c>
      <c r="G6" s="4">
        <v>1120</v>
      </c>
      <c r="H6" s="4">
        <v>1480</v>
      </c>
    </row>
    <row r="7" spans="1:8" ht="22.2" customHeight="1">
      <c r="A7" s="47">
        <v>4</v>
      </c>
      <c r="B7" s="48" t="s">
        <v>2</v>
      </c>
      <c r="C7" s="49" t="s">
        <v>22</v>
      </c>
      <c r="D7" s="49" t="s">
        <v>162</v>
      </c>
      <c r="E7" s="4">
        <v>100</v>
      </c>
      <c r="F7" s="4">
        <v>200</v>
      </c>
      <c r="G7" s="4">
        <v>310</v>
      </c>
      <c r="H7" s="4">
        <v>410</v>
      </c>
    </row>
    <row r="8" spans="1:8" ht="22.2" customHeight="1">
      <c r="A8" s="47">
        <v>5</v>
      </c>
      <c r="B8" s="48" t="s">
        <v>26</v>
      </c>
      <c r="C8" s="49" t="s">
        <v>25</v>
      </c>
      <c r="D8" s="49" t="s">
        <v>162</v>
      </c>
      <c r="E8" s="4">
        <v>360</v>
      </c>
      <c r="F8" s="4">
        <v>740</v>
      </c>
      <c r="G8" s="4">
        <v>1120</v>
      </c>
      <c r="H8" s="4">
        <v>1480</v>
      </c>
    </row>
    <row r="9" spans="1:8" ht="22.2" customHeight="1">
      <c r="A9" s="47">
        <v>6</v>
      </c>
      <c r="B9" s="48" t="s">
        <v>167</v>
      </c>
      <c r="C9" s="49" t="s">
        <v>162</v>
      </c>
      <c r="D9" s="49" t="s">
        <v>162</v>
      </c>
      <c r="E9" s="4">
        <v>0</v>
      </c>
      <c r="F9" s="4">
        <v>0</v>
      </c>
      <c r="G9" s="4">
        <v>0</v>
      </c>
      <c r="H9" s="4">
        <v>0</v>
      </c>
    </row>
    <row r="10" spans="1:8" ht="22.2" customHeight="1">
      <c r="A10" s="47">
        <v>7</v>
      </c>
      <c r="B10" s="48" t="s">
        <v>3</v>
      </c>
      <c r="C10" s="49" t="s">
        <v>25</v>
      </c>
      <c r="D10" s="49" t="s">
        <v>162</v>
      </c>
      <c r="E10" s="4">
        <v>360</v>
      </c>
      <c r="F10" s="4">
        <v>740</v>
      </c>
      <c r="G10" s="4">
        <v>1120</v>
      </c>
      <c r="H10" s="4">
        <v>1480</v>
      </c>
    </row>
    <row r="11" spans="1:8" ht="22.2" customHeight="1">
      <c r="A11" s="47">
        <v>8</v>
      </c>
      <c r="B11" s="48" t="s">
        <v>168</v>
      </c>
      <c r="C11" s="49" t="s">
        <v>162</v>
      </c>
      <c r="D11" s="49" t="s">
        <v>162</v>
      </c>
      <c r="E11" s="4">
        <v>0</v>
      </c>
      <c r="F11" s="4">
        <v>0</v>
      </c>
      <c r="G11" s="4">
        <v>0</v>
      </c>
      <c r="H11" s="4">
        <v>0</v>
      </c>
    </row>
    <row r="12" spans="1:8" ht="22.2" customHeight="1">
      <c r="A12" s="47">
        <v>9</v>
      </c>
      <c r="B12" s="48" t="s">
        <v>27</v>
      </c>
      <c r="C12" s="49" t="s">
        <v>25</v>
      </c>
      <c r="D12" s="49" t="s">
        <v>162</v>
      </c>
      <c r="E12" s="4">
        <v>360</v>
      </c>
      <c r="F12" s="4">
        <v>740</v>
      </c>
      <c r="G12" s="4">
        <v>1120</v>
      </c>
      <c r="H12" s="4">
        <v>1480</v>
      </c>
    </row>
    <row r="13" spans="1:8" ht="22.2" customHeight="1">
      <c r="A13" s="47">
        <v>10</v>
      </c>
      <c r="B13" s="48" t="s">
        <v>4</v>
      </c>
      <c r="C13" s="49" t="s">
        <v>22</v>
      </c>
      <c r="D13" s="49" t="s">
        <v>162</v>
      </c>
      <c r="E13" s="4">
        <v>100</v>
      </c>
      <c r="F13" s="4">
        <v>200</v>
      </c>
      <c r="G13" s="4">
        <v>310</v>
      </c>
      <c r="H13" s="4">
        <v>410</v>
      </c>
    </row>
    <row r="14" spans="1:8" ht="22.2" customHeight="1">
      <c r="A14" s="47">
        <v>11</v>
      </c>
      <c r="B14" s="48" t="s">
        <v>5</v>
      </c>
      <c r="C14" s="49" t="s">
        <v>25</v>
      </c>
      <c r="D14" s="49" t="s">
        <v>162</v>
      </c>
      <c r="E14" s="4">
        <v>360</v>
      </c>
      <c r="F14" s="4">
        <v>740</v>
      </c>
      <c r="G14" s="4">
        <v>1120</v>
      </c>
      <c r="H14" s="4">
        <v>1480</v>
      </c>
    </row>
    <row r="15" spans="1:8" ht="22.2" customHeight="1">
      <c r="A15" s="47">
        <v>12</v>
      </c>
      <c r="B15" s="48" t="s">
        <v>31</v>
      </c>
      <c r="C15" s="49" t="s">
        <v>25</v>
      </c>
      <c r="D15" s="49" t="s">
        <v>162</v>
      </c>
      <c r="E15" s="4">
        <v>360</v>
      </c>
      <c r="F15" s="4">
        <v>740</v>
      </c>
      <c r="G15" s="4">
        <v>1120</v>
      </c>
      <c r="H15" s="4">
        <v>1480</v>
      </c>
    </row>
    <row r="16" spans="1:8" ht="22.2" customHeight="1">
      <c r="A16" s="47">
        <v>13</v>
      </c>
      <c r="B16" s="48" t="s">
        <v>28</v>
      </c>
      <c r="C16" s="49" t="s">
        <v>25</v>
      </c>
      <c r="D16" s="49" t="s">
        <v>162</v>
      </c>
      <c r="E16" s="4">
        <v>360</v>
      </c>
      <c r="F16" s="4">
        <v>740</v>
      </c>
      <c r="G16" s="4">
        <v>1120</v>
      </c>
      <c r="H16" s="4">
        <v>1480</v>
      </c>
    </row>
    <row r="17" spans="1:8" ht="22.2" customHeight="1">
      <c r="A17" s="47">
        <v>14</v>
      </c>
      <c r="B17" s="48" t="s">
        <v>40</v>
      </c>
      <c r="C17" s="49" t="s">
        <v>21</v>
      </c>
      <c r="D17" s="49" t="s">
        <v>162</v>
      </c>
      <c r="E17" s="4">
        <v>360</v>
      </c>
      <c r="F17" s="4">
        <v>740</v>
      </c>
      <c r="G17" s="4">
        <v>1120</v>
      </c>
      <c r="H17" s="4">
        <v>1480</v>
      </c>
    </row>
    <row r="18" spans="1:8" ht="22.2" customHeight="1">
      <c r="A18" s="47">
        <v>15</v>
      </c>
      <c r="B18" s="48" t="s">
        <v>6</v>
      </c>
      <c r="C18" s="49" t="s">
        <v>25</v>
      </c>
      <c r="D18" s="49" t="s">
        <v>162</v>
      </c>
      <c r="E18" s="4">
        <v>360</v>
      </c>
      <c r="F18" s="4">
        <v>740</v>
      </c>
      <c r="G18" s="4">
        <v>1120</v>
      </c>
      <c r="H18" s="4">
        <v>1480</v>
      </c>
    </row>
    <row r="19" spans="1:8" ht="22.2" customHeight="1">
      <c r="A19" s="47">
        <v>16</v>
      </c>
      <c r="B19" s="48" t="s">
        <v>39</v>
      </c>
      <c r="C19" s="49" t="s">
        <v>25</v>
      </c>
      <c r="D19" s="49" t="s">
        <v>162</v>
      </c>
      <c r="E19" s="4">
        <v>360</v>
      </c>
      <c r="F19" s="4">
        <v>740</v>
      </c>
      <c r="G19" s="4">
        <v>1120</v>
      </c>
      <c r="H19" s="4">
        <v>1480</v>
      </c>
    </row>
    <row r="20" spans="1:8" ht="22.2" customHeight="1">
      <c r="A20" s="47">
        <v>17</v>
      </c>
      <c r="B20" s="48" t="s">
        <v>7</v>
      </c>
      <c r="C20" s="49" t="s">
        <v>25</v>
      </c>
      <c r="D20" s="49" t="s">
        <v>162</v>
      </c>
      <c r="E20" s="4">
        <v>360</v>
      </c>
      <c r="F20" s="4">
        <v>740</v>
      </c>
      <c r="G20" s="4">
        <v>1120</v>
      </c>
      <c r="H20" s="4">
        <v>1480</v>
      </c>
    </row>
    <row r="21" spans="1:8" ht="22.2" customHeight="1">
      <c r="A21" s="47">
        <v>18</v>
      </c>
      <c r="B21" s="48" t="s">
        <v>8</v>
      </c>
      <c r="C21" s="49" t="s">
        <v>25</v>
      </c>
      <c r="D21" s="49" t="s">
        <v>162</v>
      </c>
      <c r="E21" s="4">
        <v>360</v>
      </c>
      <c r="F21" s="4">
        <v>740</v>
      </c>
      <c r="G21" s="4">
        <v>1120</v>
      </c>
      <c r="H21" s="4">
        <v>1480</v>
      </c>
    </row>
    <row r="22" spans="1:8" ht="22.2" customHeight="1">
      <c r="A22" s="47">
        <v>19</v>
      </c>
      <c r="B22" s="48" t="s">
        <v>9</v>
      </c>
      <c r="C22" s="49" t="s">
        <v>22</v>
      </c>
      <c r="D22" s="49" t="s">
        <v>162</v>
      </c>
      <c r="E22" s="4">
        <v>100</v>
      </c>
      <c r="F22" s="4">
        <v>200</v>
      </c>
      <c r="G22" s="4">
        <v>310</v>
      </c>
      <c r="H22" s="4">
        <v>410</v>
      </c>
    </row>
    <row r="23" spans="1:8" ht="22.2" customHeight="1">
      <c r="A23" s="47">
        <v>20</v>
      </c>
      <c r="B23" s="48" t="s">
        <v>10</v>
      </c>
      <c r="C23" s="50" t="s">
        <v>38</v>
      </c>
      <c r="D23" s="49" t="s">
        <v>162</v>
      </c>
      <c r="E23" s="4">
        <v>1170</v>
      </c>
      <c r="F23" s="4">
        <v>2340</v>
      </c>
      <c r="G23" s="4">
        <v>3520</v>
      </c>
      <c r="H23" s="4">
        <v>4690</v>
      </c>
    </row>
    <row r="24" spans="1:8" ht="22.2" customHeight="1">
      <c r="A24" s="47">
        <v>21</v>
      </c>
      <c r="B24" s="48" t="s">
        <v>11</v>
      </c>
      <c r="C24" s="49" t="s">
        <v>25</v>
      </c>
      <c r="D24" s="49" t="s">
        <v>162</v>
      </c>
      <c r="E24" s="4">
        <v>360</v>
      </c>
      <c r="F24" s="4">
        <v>740</v>
      </c>
      <c r="G24" s="4">
        <v>1120</v>
      </c>
      <c r="H24" s="4">
        <v>1480</v>
      </c>
    </row>
    <row r="25" spans="1:8" ht="22.2" customHeight="1">
      <c r="A25" s="47">
        <v>22</v>
      </c>
      <c r="B25" s="48" t="s">
        <v>12</v>
      </c>
      <c r="C25" s="49" t="s">
        <v>25</v>
      </c>
      <c r="D25" s="49" t="s">
        <v>162</v>
      </c>
      <c r="E25" s="4">
        <v>360</v>
      </c>
      <c r="F25" s="4">
        <v>740</v>
      </c>
      <c r="G25" s="4">
        <v>1120</v>
      </c>
      <c r="H25" s="4">
        <v>1480</v>
      </c>
    </row>
    <row r="26" spans="1:8" ht="22.2" customHeight="1">
      <c r="A26" s="47">
        <v>23</v>
      </c>
      <c r="B26" s="48" t="s">
        <v>33</v>
      </c>
      <c r="C26" s="49" t="s">
        <v>21</v>
      </c>
      <c r="D26" s="49" t="s">
        <v>162</v>
      </c>
      <c r="E26" s="4">
        <v>360</v>
      </c>
      <c r="F26" s="4">
        <v>740</v>
      </c>
      <c r="G26" s="4">
        <v>1120</v>
      </c>
      <c r="H26" s="4">
        <v>1480</v>
      </c>
    </row>
    <row r="27" spans="1:8" ht="22.2" customHeight="1">
      <c r="A27" s="47">
        <v>24</v>
      </c>
      <c r="B27" s="48" t="s">
        <v>13</v>
      </c>
      <c r="C27" s="49" t="s">
        <v>22</v>
      </c>
      <c r="D27" s="49" t="s">
        <v>162</v>
      </c>
      <c r="E27" s="4">
        <v>100</v>
      </c>
      <c r="F27" s="4">
        <v>200</v>
      </c>
      <c r="G27" s="4">
        <v>310</v>
      </c>
      <c r="H27" s="4">
        <v>410</v>
      </c>
    </row>
    <row r="28" spans="1:8" ht="22.2" customHeight="1">
      <c r="A28" s="47">
        <v>25</v>
      </c>
      <c r="B28" s="48" t="s">
        <v>14</v>
      </c>
      <c r="C28" s="49" t="s">
        <v>25</v>
      </c>
      <c r="D28" s="49" t="s">
        <v>162</v>
      </c>
      <c r="E28" s="4">
        <v>360</v>
      </c>
      <c r="F28" s="4">
        <v>740</v>
      </c>
      <c r="G28" s="4">
        <v>1120</v>
      </c>
      <c r="H28" s="4">
        <v>1480</v>
      </c>
    </row>
    <row r="29" spans="1:8" ht="22.2" customHeight="1">
      <c r="A29" s="47">
        <v>26</v>
      </c>
      <c r="B29" s="48" t="s">
        <v>15</v>
      </c>
      <c r="C29" s="49" t="s">
        <v>25</v>
      </c>
      <c r="D29" s="49" t="s">
        <v>162</v>
      </c>
      <c r="E29" s="4">
        <v>360</v>
      </c>
      <c r="F29" s="4">
        <v>740</v>
      </c>
      <c r="G29" s="4">
        <v>1120</v>
      </c>
      <c r="H29" s="4">
        <v>1480</v>
      </c>
    </row>
    <row r="30" spans="1:8" ht="22.2" customHeight="1">
      <c r="A30" s="47">
        <v>27</v>
      </c>
      <c r="B30" s="48" t="s">
        <v>165</v>
      </c>
      <c r="C30" s="49" t="s">
        <v>25</v>
      </c>
      <c r="D30" s="49" t="s">
        <v>162</v>
      </c>
      <c r="E30" s="4">
        <v>360</v>
      </c>
      <c r="F30" s="4">
        <v>740</v>
      </c>
      <c r="G30" s="4">
        <v>1120</v>
      </c>
      <c r="H30" s="4">
        <v>1480</v>
      </c>
    </row>
    <row r="31" spans="1:8" ht="22.2" customHeight="1">
      <c r="A31" s="47">
        <v>28</v>
      </c>
      <c r="B31" s="48" t="s">
        <v>166</v>
      </c>
      <c r="C31" s="49" t="s">
        <v>162</v>
      </c>
      <c r="D31" s="49" t="s">
        <v>162</v>
      </c>
      <c r="E31" s="4">
        <v>0</v>
      </c>
      <c r="F31" s="4">
        <v>0</v>
      </c>
      <c r="G31" s="4">
        <v>0</v>
      </c>
      <c r="H31" s="4">
        <v>0</v>
      </c>
    </row>
    <row r="32" spans="1:8" ht="22.2" customHeight="1">
      <c r="A32" s="47">
        <v>29</v>
      </c>
      <c r="B32" s="48" t="s">
        <v>169</v>
      </c>
      <c r="C32" s="49" t="s">
        <v>162</v>
      </c>
      <c r="D32" s="49" t="s">
        <v>162</v>
      </c>
      <c r="E32" s="4">
        <v>0</v>
      </c>
      <c r="F32" s="4">
        <v>0</v>
      </c>
      <c r="G32" s="4">
        <v>0</v>
      </c>
      <c r="H32" s="4">
        <v>0</v>
      </c>
    </row>
    <row r="33" spans="1:8" ht="22.2" customHeight="1">
      <c r="A33" s="47">
        <v>30</v>
      </c>
      <c r="B33" s="48" t="s">
        <v>16</v>
      </c>
      <c r="C33" s="49" t="s">
        <v>25</v>
      </c>
      <c r="D33" s="49" t="s">
        <v>162</v>
      </c>
      <c r="E33" s="4">
        <v>360</v>
      </c>
      <c r="F33" s="4">
        <v>740</v>
      </c>
      <c r="G33" s="4">
        <v>1120</v>
      </c>
      <c r="H33" s="4">
        <v>1480</v>
      </c>
    </row>
    <row r="34" spans="1:8" ht="22.2" customHeight="1">
      <c r="A34" s="47">
        <v>31</v>
      </c>
      <c r="B34" s="48" t="s">
        <v>174</v>
      </c>
      <c r="C34" s="49" t="s">
        <v>162</v>
      </c>
      <c r="D34" s="49" t="s">
        <v>162</v>
      </c>
      <c r="E34" s="4">
        <v>0</v>
      </c>
      <c r="F34" s="4">
        <v>0</v>
      </c>
      <c r="G34" s="4">
        <v>0</v>
      </c>
      <c r="H34" s="4">
        <v>0</v>
      </c>
    </row>
    <row r="35" spans="1:8" ht="22.2" customHeight="1">
      <c r="A35" s="47">
        <v>32</v>
      </c>
      <c r="B35" s="48" t="s">
        <v>17</v>
      </c>
      <c r="C35" s="49" t="s">
        <v>25</v>
      </c>
      <c r="D35" s="49" t="s">
        <v>162</v>
      </c>
      <c r="E35" s="4">
        <v>360</v>
      </c>
      <c r="F35" s="4">
        <v>740</v>
      </c>
      <c r="G35" s="4">
        <v>1120</v>
      </c>
      <c r="H35" s="4">
        <v>1480</v>
      </c>
    </row>
    <row r="36" spans="1:8" ht="22.2" customHeight="1">
      <c r="A36" s="47">
        <v>33</v>
      </c>
      <c r="B36" s="48" t="s">
        <v>29</v>
      </c>
      <c r="C36" s="49" t="s">
        <v>25</v>
      </c>
      <c r="D36" s="49" t="s">
        <v>162</v>
      </c>
      <c r="E36" s="4">
        <v>360</v>
      </c>
      <c r="F36" s="4">
        <v>740</v>
      </c>
      <c r="G36" s="4">
        <v>1120</v>
      </c>
      <c r="H36" s="4">
        <v>1480</v>
      </c>
    </row>
    <row r="37" spans="1:8" ht="22.2" customHeight="1">
      <c r="A37" s="47">
        <v>34</v>
      </c>
      <c r="B37" s="48" t="s">
        <v>18</v>
      </c>
      <c r="C37" s="49" t="s">
        <v>22</v>
      </c>
      <c r="D37" s="49" t="s">
        <v>162</v>
      </c>
      <c r="E37" s="4">
        <v>100</v>
      </c>
      <c r="F37" s="4">
        <v>200</v>
      </c>
      <c r="G37" s="4">
        <v>310</v>
      </c>
      <c r="H37" s="4">
        <v>410</v>
      </c>
    </row>
    <row r="38" spans="1:8" ht="22.2" customHeight="1">
      <c r="A38" s="47">
        <v>35</v>
      </c>
      <c r="B38" s="48" t="s">
        <v>30</v>
      </c>
      <c r="C38" s="49" t="s">
        <v>22</v>
      </c>
      <c r="D38" s="49" t="s">
        <v>162</v>
      </c>
      <c r="E38" s="4">
        <v>100</v>
      </c>
      <c r="F38" s="4">
        <v>200</v>
      </c>
      <c r="G38" s="4">
        <v>310</v>
      </c>
      <c r="H38" s="4">
        <v>410</v>
      </c>
    </row>
    <row r="39" spans="1:8" ht="22.2" customHeight="1">
      <c r="A39" s="47">
        <v>36</v>
      </c>
      <c r="B39" s="48" t="s">
        <v>19</v>
      </c>
      <c r="C39" s="49" t="s">
        <v>22</v>
      </c>
      <c r="D39" s="49" t="s">
        <v>162</v>
      </c>
      <c r="E39" s="4">
        <v>100</v>
      </c>
      <c r="F39" s="4">
        <v>200</v>
      </c>
      <c r="G39" s="4">
        <v>310</v>
      </c>
      <c r="H39" s="4">
        <v>410</v>
      </c>
    </row>
    <row r="40" spans="1:8" ht="22.2" customHeight="1">
      <c r="A40" s="47">
        <v>37</v>
      </c>
      <c r="B40" s="48" t="s">
        <v>20</v>
      </c>
      <c r="C40" s="49" t="s">
        <v>22</v>
      </c>
      <c r="D40" s="49" t="s">
        <v>162</v>
      </c>
      <c r="E40" s="4">
        <v>100</v>
      </c>
      <c r="F40" s="4">
        <v>200</v>
      </c>
      <c r="G40" s="4">
        <v>310</v>
      </c>
      <c r="H40" s="4">
        <v>410</v>
      </c>
    </row>
    <row r="41" spans="1:8" ht="22.2" customHeight="1">
      <c r="A41" s="47">
        <v>38</v>
      </c>
      <c r="B41" s="51" t="s">
        <v>111</v>
      </c>
      <c r="C41" s="52" t="s">
        <v>107</v>
      </c>
      <c r="D41" s="52" t="s">
        <v>163</v>
      </c>
      <c r="E41" s="45">
        <v>880</v>
      </c>
      <c r="F41" s="45">
        <v>1760</v>
      </c>
      <c r="G41" s="45">
        <v>2640</v>
      </c>
      <c r="H41" s="45">
        <v>3520</v>
      </c>
    </row>
    <row r="42" spans="1:8" ht="22.2" customHeight="1">
      <c r="A42" s="47">
        <v>39</v>
      </c>
      <c r="B42" s="51" t="s">
        <v>112</v>
      </c>
      <c r="C42" s="53" t="s">
        <v>113</v>
      </c>
      <c r="D42" s="53" t="s">
        <v>162</v>
      </c>
      <c r="E42" s="45">
        <v>360</v>
      </c>
      <c r="F42" s="45">
        <v>740</v>
      </c>
      <c r="G42" s="45">
        <v>1120</v>
      </c>
      <c r="H42" s="45">
        <v>1480</v>
      </c>
    </row>
    <row r="43" spans="1:8" ht="22.2" customHeight="1">
      <c r="A43" s="47">
        <v>40</v>
      </c>
      <c r="B43" s="51" t="s">
        <v>170</v>
      </c>
      <c r="C43" s="53" t="s">
        <v>162</v>
      </c>
      <c r="D43" s="53" t="s">
        <v>162</v>
      </c>
      <c r="E43" s="45">
        <v>0</v>
      </c>
      <c r="F43" s="45">
        <v>0</v>
      </c>
      <c r="G43" s="45">
        <v>0</v>
      </c>
      <c r="H43" s="45">
        <v>0</v>
      </c>
    </row>
    <row r="44" spans="1:8" ht="22.2" customHeight="1">
      <c r="A44" s="47">
        <v>41</v>
      </c>
      <c r="B44" s="51" t="s">
        <v>114</v>
      </c>
      <c r="C44" s="53" t="s">
        <v>105</v>
      </c>
      <c r="D44" s="53" t="s">
        <v>162</v>
      </c>
      <c r="E44" s="45">
        <v>1170</v>
      </c>
      <c r="F44" s="45">
        <v>2340</v>
      </c>
      <c r="G44" s="45">
        <v>3520</v>
      </c>
      <c r="H44" s="45">
        <v>4690</v>
      </c>
    </row>
    <row r="45" spans="1:8" ht="22.2" customHeight="1">
      <c r="A45" s="47">
        <v>42</v>
      </c>
      <c r="B45" s="51" t="s">
        <v>115</v>
      </c>
      <c r="C45" s="53" t="s">
        <v>113</v>
      </c>
      <c r="D45" s="53" t="s">
        <v>162</v>
      </c>
      <c r="E45" s="45">
        <v>360</v>
      </c>
      <c r="F45" s="45">
        <v>740</v>
      </c>
      <c r="G45" s="45">
        <v>1120</v>
      </c>
      <c r="H45" s="45">
        <v>1480</v>
      </c>
    </row>
    <row r="46" spans="1:8" ht="22.2" customHeight="1">
      <c r="A46" s="47">
        <v>43</v>
      </c>
      <c r="B46" s="51" t="s">
        <v>116</v>
      </c>
      <c r="C46" s="53" t="s">
        <v>113</v>
      </c>
      <c r="D46" s="53" t="s">
        <v>164</v>
      </c>
      <c r="E46" s="45">
        <v>360</v>
      </c>
      <c r="F46" s="45">
        <v>740</v>
      </c>
      <c r="G46" s="45">
        <v>1120</v>
      </c>
      <c r="H46" s="45">
        <v>1480</v>
      </c>
    </row>
    <row r="47" spans="1:8" ht="22.2" customHeight="1">
      <c r="A47" s="47">
        <v>44</v>
      </c>
      <c r="B47" s="51" t="s">
        <v>117</v>
      </c>
      <c r="C47" s="53" t="s">
        <v>113</v>
      </c>
      <c r="D47" s="53" t="s">
        <v>162</v>
      </c>
      <c r="E47" s="45">
        <v>360</v>
      </c>
      <c r="F47" s="45">
        <v>740</v>
      </c>
      <c r="G47" s="45">
        <v>1120</v>
      </c>
      <c r="H47" s="45">
        <v>1480</v>
      </c>
    </row>
    <row r="48" spans="1:8" ht="22.2" customHeight="1">
      <c r="A48" s="47">
        <v>45</v>
      </c>
      <c r="B48" s="51" t="s">
        <v>118</v>
      </c>
      <c r="C48" s="53" t="s">
        <v>105</v>
      </c>
      <c r="D48" s="53" t="s">
        <v>162</v>
      </c>
      <c r="E48" s="45">
        <v>1170</v>
      </c>
      <c r="F48" s="45">
        <v>2340</v>
      </c>
      <c r="G48" s="45">
        <v>3520</v>
      </c>
      <c r="H48" s="45">
        <v>4690</v>
      </c>
    </row>
    <row r="49" spans="1:8" ht="22.2" customHeight="1">
      <c r="A49" s="47">
        <v>46</v>
      </c>
      <c r="B49" s="51" t="s">
        <v>171</v>
      </c>
      <c r="C49" s="53" t="s">
        <v>162</v>
      </c>
      <c r="D49" s="53" t="s">
        <v>162</v>
      </c>
      <c r="E49" s="68">
        <v>0</v>
      </c>
      <c r="F49" s="68">
        <v>0</v>
      </c>
      <c r="G49" s="68">
        <v>0</v>
      </c>
      <c r="H49" s="68">
        <v>0</v>
      </c>
    </row>
    <row r="50" spans="1:8" ht="22.2" customHeight="1">
      <c r="A50" s="47">
        <v>47</v>
      </c>
      <c r="B50" s="51" t="s">
        <v>119</v>
      </c>
      <c r="C50" s="53" t="s">
        <v>107</v>
      </c>
      <c r="D50" s="53" t="s">
        <v>162</v>
      </c>
      <c r="E50" s="45">
        <v>880</v>
      </c>
      <c r="F50" s="45">
        <v>1760</v>
      </c>
      <c r="G50" s="45">
        <v>2640</v>
      </c>
      <c r="H50" s="45">
        <v>3520</v>
      </c>
    </row>
    <row r="51" spans="1:8" ht="22.2" customHeight="1">
      <c r="A51" s="47">
        <v>48</v>
      </c>
      <c r="B51" s="51" t="s">
        <v>120</v>
      </c>
      <c r="C51" s="53" t="s">
        <v>113</v>
      </c>
      <c r="D51" s="53" t="s">
        <v>162</v>
      </c>
      <c r="E51" s="45">
        <v>360</v>
      </c>
      <c r="F51" s="45">
        <v>740</v>
      </c>
      <c r="G51" s="45">
        <v>1120</v>
      </c>
      <c r="H51" s="45">
        <v>1480</v>
      </c>
    </row>
    <row r="52" spans="1:8" ht="22.2" customHeight="1">
      <c r="A52" s="47">
        <v>49</v>
      </c>
      <c r="B52" s="51" t="s">
        <v>121</v>
      </c>
      <c r="C52" s="53" t="s">
        <v>113</v>
      </c>
      <c r="D52" s="53" t="s">
        <v>162</v>
      </c>
      <c r="E52" s="45">
        <v>360</v>
      </c>
      <c r="F52" s="45">
        <v>740</v>
      </c>
      <c r="G52" s="45">
        <v>1120</v>
      </c>
      <c r="H52" s="45">
        <v>1480</v>
      </c>
    </row>
    <row r="53" spans="1:8" ht="22.2" customHeight="1">
      <c r="A53" s="47">
        <v>50</v>
      </c>
      <c r="B53" s="51" t="s">
        <v>122</v>
      </c>
      <c r="C53" s="53" t="s">
        <v>113</v>
      </c>
      <c r="D53" s="53" t="s">
        <v>162</v>
      </c>
      <c r="E53" s="45">
        <v>360</v>
      </c>
      <c r="F53" s="45">
        <v>740</v>
      </c>
      <c r="G53" s="45">
        <v>1120</v>
      </c>
      <c r="H53" s="45">
        <v>1480</v>
      </c>
    </row>
    <row r="54" spans="1:8" ht="22.2" customHeight="1">
      <c r="A54" s="47">
        <v>51</v>
      </c>
      <c r="B54" s="51" t="s">
        <v>123</v>
      </c>
      <c r="C54" s="53" t="s">
        <v>113</v>
      </c>
      <c r="D54" s="53" t="s">
        <v>162</v>
      </c>
      <c r="E54" s="45">
        <v>360</v>
      </c>
      <c r="F54" s="45">
        <v>740</v>
      </c>
      <c r="G54" s="45">
        <v>1120</v>
      </c>
      <c r="H54" s="45">
        <v>1480</v>
      </c>
    </row>
    <row r="55" spans="1:8" ht="22.2" customHeight="1">
      <c r="A55" s="47">
        <v>52</v>
      </c>
      <c r="B55" s="51" t="s">
        <v>124</v>
      </c>
      <c r="C55" s="53" t="s">
        <v>113</v>
      </c>
      <c r="D55" s="53" t="s">
        <v>162</v>
      </c>
      <c r="E55" s="45">
        <v>360</v>
      </c>
      <c r="F55" s="45">
        <v>740</v>
      </c>
      <c r="G55" s="45">
        <v>1120</v>
      </c>
      <c r="H55" s="45">
        <v>1480</v>
      </c>
    </row>
    <row r="56" spans="1:8" ht="22.2" customHeight="1">
      <c r="A56" s="47">
        <v>53</v>
      </c>
      <c r="B56" s="54" t="s">
        <v>125</v>
      </c>
      <c r="C56" s="52" t="s">
        <v>105</v>
      </c>
      <c r="D56" s="53" t="s">
        <v>162</v>
      </c>
      <c r="E56" s="45">
        <v>1170</v>
      </c>
      <c r="F56" s="45">
        <v>2340</v>
      </c>
      <c r="G56" s="45">
        <v>3520</v>
      </c>
      <c r="H56" s="45">
        <v>4690</v>
      </c>
    </row>
    <row r="57" spans="1:8" ht="22.2" customHeight="1">
      <c r="A57" s="47">
        <v>54</v>
      </c>
      <c r="B57" s="51" t="s">
        <v>126</v>
      </c>
      <c r="C57" s="53" t="s">
        <v>127</v>
      </c>
      <c r="D57" s="53" t="s">
        <v>162</v>
      </c>
      <c r="E57" s="45">
        <v>100</v>
      </c>
      <c r="F57" s="45">
        <v>200</v>
      </c>
      <c r="G57" s="45">
        <v>310</v>
      </c>
      <c r="H57" s="45">
        <v>410</v>
      </c>
    </row>
    <row r="58" spans="1:8" ht="24.6" customHeight="1">
      <c r="A58" s="47">
        <v>55</v>
      </c>
      <c r="B58" s="55" t="s">
        <v>128</v>
      </c>
      <c r="C58" s="53" t="s">
        <v>129</v>
      </c>
      <c r="D58" s="10" t="s">
        <v>162</v>
      </c>
      <c r="E58" s="45">
        <v>360</v>
      </c>
      <c r="F58" s="45">
        <v>740</v>
      </c>
      <c r="G58" s="45">
        <v>1120</v>
      </c>
      <c r="H58" s="45">
        <v>1480</v>
      </c>
    </row>
  </sheetData>
  <autoFilter ref="A3:H36" xr:uid="{00000000-0009-0000-0000-000006000000}"/>
  <mergeCells count="2">
    <mergeCell ref="A1:H1"/>
    <mergeCell ref="E2:H2"/>
  </mergeCells>
  <phoneticPr fontId="10"/>
  <pageMargins left="0.59055118110236227" right="0" top="0.98425196850393704" bottom="0.98425196850393704" header="0.51181102362204722" footer="0.51181102362204722"/>
  <pageSetup paperSize="9" scale="90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J9" sqref="J9"/>
    </sheetView>
  </sheetViews>
  <sheetFormatPr defaultRowHeight="24.75" customHeight="1"/>
  <sheetData>
    <row r="2" spans="1:5" ht="24.75" customHeight="1">
      <c r="A2" s="40" t="s">
        <v>22</v>
      </c>
      <c r="B2" s="41">
        <v>100</v>
      </c>
      <c r="C2" s="41">
        <v>200</v>
      </c>
      <c r="D2" s="41">
        <v>310</v>
      </c>
      <c r="E2" s="41">
        <v>410</v>
      </c>
    </row>
    <row r="3" spans="1:5" ht="24.75" customHeight="1">
      <c r="A3" s="40" t="s">
        <v>43</v>
      </c>
      <c r="B3" s="41">
        <v>360</v>
      </c>
      <c r="C3" s="41">
        <v>740</v>
      </c>
      <c r="D3" s="41">
        <v>1120</v>
      </c>
      <c r="E3" s="41">
        <v>1480</v>
      </c>
    </row>
    <row r="4" spans="1:5" ht="24.75" customHeight="1">
      <c r="A4" s="42" t="s">
        <v>104</v>
      </c>
      <c r="B4" s="43">
        <v>1460</v>
      </c>
      <c r="C4" s="44">
        <v>2930</v>
      </c>
      <c r="D4" s="44">
        <v>4420</v>
      </c>
      <c r="E4" s="44">
        <v>5880</v>
      </c>
    </row>
    <row r="5" spans="1:5" ht="24.75" customHeight="1">
      <c r="A5" s="42" t="s">
        <v>105</v>
      </c>
      <c r="B5" s="43">
        <v>1170</v>
      </c>
      <c r="C5" s="44">
        <v>2340</v>
      </c>
      <c r="D5" s="44">
        <v>3520</v>
      </c>
      <c r="E5" s="44">
        <v>4690</v>
      </c>
    </row>
    <row r="6" spans="1:5" ht="24.75" customHeight="1">
      <c r="A6" s="42" t="s">
        <v>106</v>
      </c>
      <c r="B6" s="43">
        <v>1020</v>
      </c>
      <c r="C6" s="44">
        <v>2060</v>
      </c>
      <c r="D6" s="44">
        <v>3100</v>
      </c>
      <c r="E6" s="44">
        <v>4130</v>
      </c>
    </row>
    <row r="7" spans="1:5" ht="24.75" customHeight="1">
      <c r="A7" s="42" t="s">
        <v>107</v>
      </c>
      <c r="B7" s="43">
        <v>880</v>
      </c>
      <c r="C7" s="44">
        <v>1760</v>
      </c>
      <c r="D7" s="44">
        <v>2640</v>
      </c>
      <c r="E7" s="44">
        <v>3520</v>
      </c>
    </row>
    <row r="8" spans="1:5" ht="24.75" customHeight="1">
      <c r="A8" s="42" t="s">
        <v>108</v>
      </c>
      <c r="B8" s="43">
        <v>730</v>
      </c>
      <c r="C8" s="44">
        <v>1460</v>
      </c>
      <c r="D8" s="44">
        <v>2210</v>
      </c>
      <c r="E8" s="44">
        <v>2940</v>
      </c>
    </row>
    <row r="9" spans="1:5" ht="24.75" customHeight="1">
      <c r="A9" s="42" t="s">
        <v>109</v>
      </c>
      <c r="B9" s="43">
        <v>580</v>
      </c>
      <c r="C9" s="44">
        <v>1170</v>
      </c>
      <c r="D9" s="44">
        <v>1760</v>
      </c>
      <c r="E9" s="44">
        <v>2340</v>
      </c>
    </row>
    <row r="10" spans="1:5" ht="24.75" customHeight="1">
      <c r="A10" s="42" t="s">
        <v>110</v>
      </c>
      <c r="B10" s="43">
        <v>290</v>
      </c>
      <c r="C10" s="44">
        <v>590</v>
      </c>
      <c r="D10" s="44">
        <v>890</v>
      </c>
      <c r="E10" s="44">
        <v>1190</v>
      </c>
    </row>
    <row r="11" spans="1:5" ht="24.75" customHeight="1">
      <c r="A11" s="42" t="s">
        <v>130</v>
      </c>
      <c r="B11" s="43">
        <v>0</v>
      </c>
      <c r="C11" s="44">
        <v>0</v>
      </c>
      <c r="D11" s="44">
        <v>0</v>
      </c>
      <c r="E11" s="44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報告書(体育施設利用実績)</vt:lpstr>
      <vt:lpstr>【報告表】体育館</vt:lpstr>
      <vt:lpstr>【報告表】武道場</vt:lpstr>
      <vt:lpstr>【報告表】その他</vt:lpstr>
      <vt:lpstr>報告書（グラウンド夜間照明実績)</vt:lpstr>
      <vt:lpstr>【報告表】グラウンド</vt:lpstr>
      <vt:lpstr>【報告表】テニスコート</vt:lpstr>
      <vt:lpstr>葵区小・中・特支学校 </vt:lpstr>
      <vt:lpstr>照明規模</vt:lpstr>
      <vt:lpstr>利用時間</vt:lpstr>
      <vt:lpstr>Sheet2</vt:lpstr>
      <vt:lpstr>【報告表】グラウンド!Print_Area</vt:lpstr>
      <vt:lpstr>【報告表】その他!Print_Area</vt:lpstr>
      <vt:lpstr>【報告表】テニスコート!Print_Area</vt:lpstr>
      <vt:lpstr>【報告表】体育館!Print_Area</vt:lpstr>
      <vt:lpstr>【報告表】武道場!Print_Area</vt:lpstr>
      <vt:lpstr>'葵区小・中・特支学校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2024-03-10T13:06:49Z</cp:lastPrinted>
  <dcterms:created xsi:type="dcterms:W3CDTF">2006-05-24T08:08:04Z</dcterms:created>
  <dcterms:modified xsi:type="dcterms:W3CDTF">2024-03-14T02:12:45Z</dcterms:modified>
</cp:coreProperties>
</file>