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3年度\02_推進\03_学校体育施設の利用\04_学校等体育施設利用事業_2034年度廃棄\06　事務担向け説明会\01　R6手引き・様式集\R6～様式変更\02　報告書\HP\修正\"/>
    </mc:Choice>
  </mc:AlternateContent>
  <xr:revisionPtr revIDLastSave="0" documentId="13_ncr:1_{95AAA4AB-688B-4B06-9D3B-36D2A4742921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体育館" sheetId="16" r:id="rId2"/>
    <sheet name="【報告表】武道場" sheetId="27" r:id="rId3"/>
    <sheet name="【報告表】その他" sheetId="28" r:id="rId4"/>
    <sheet name="報告書（グラウンド夜間照明実績)" sheetId="13" r:id="rId5"/>
    <sheet name="【報告表】グラウンド" sheetId="10" r:id="rId6"/>
    <sheet name="【報告表】テニスコート" sheetId="23" r:id="rId7"/>
    <sheet name="清水区小・中学校" sheetId="29" r:id="rId8"/>
    <sheet name="照明規模" sheetId="11" r:id="rId9"/>
    <sheet name="利用時間" sheetId="12" r:id="rId10"/>
  </sheets>
  <definedNames>
    <definedName name="_xlnm._FilterDatabase" localSheetId="5" hidden="1">【報告表】グラウンド!$A$1:$G$3</definedName>
    <definedName name="_xlnm._FilterDatabase" localSheetId="3" hidden="1">【報告表】その他!$A$1:$G$3</definedName>
    <definedName name="_xlnm._FilterDatabase" localSheetId="6" hidden="1">【報告表】テニスコート!$A$1:$G$3</definedName>
    <definedName name="_xlnm._FilterDatabase" localSheetId="1" hidden="1">【報告表】体育館!$A$1:$G$3</definedName>
    <definedName name="_xlnm._FilterDatabase" localSheetId="2" hidden="1">【報告表】武道場!$A$1:$G$3</definedName>
    <definedName name="_xlnm._FilterDatabase" localSheetId="7" hidden="1">清水区小・中学校!$A$3:$H$32</definedName>
    <definedName name="_xlnm.Print_Area" localSheetId="5">【報告表】グラウンド!$A$1:$AE$43</definedName>
    <definedName name="_xlnm.Print_Area" localSheetId="3">【報告表】その他!$A$1:$AF$41</definedName>
    <definedName name="_xlnm.Print_Area" localSheetId="6">【報告表】テニスコート!$A$1:$AE$43</definedName>
    <definedName name="_xlnm.Print_Area" localSheetId="1">【報告表】体育館!$A$1:$AF$41</definedName>
    <definedName name="_xlnm.Print_Area" localSheetId="2">【報告表】武道場!$A$1:$AF$41</definedName>
    <definedName name="_xlnm.Print_Area" localSheetId="7">清水区小・中学校!$A$1:$H$32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8"/>
  <c r="AM37" i="28"/>
  <c r="AL37" i="28"/>
  <c r="AK37" i="28"/>
  <c r="AJ37" i="28"/>
  <c r="AI37" i="28"/>
  <c r="AH37" i="28"/>
  <c r="AG37" i="28"/>
  <c r="AF37" i="28"/>
  <c r="A37" i="28"/>
  <c r="AM36" i="28"/>
  <c r="AL36" i="28"/>
  <c r="AK36" i="28"/>
  <c r="AJ36" i="28"/>
  <c r="AI36" i="28"/>
  <c r="AH36" i="28"/>
  <c r="AG36" i="28"/>
  <c r="AF36" i="28"/>
  <c r="AM35" i="28"/>
  <c r="AL35" i="28"/>
  <c r="AK35" i="28"/>
  <c r="AJ35" i="28"/>
  <c r="AI35" i="28"/>
  <c r="AH35" i="28"/>
  <c r="AG35" i="28"/>
  <c r="AF35" i="28"/>
  <c r="A35" i="28"/>
  <c r="AM34" i="28"/>
  <c r="AL34" i="28"/>
  <c r="AK34" i="28"/>
  <c r="AJ34" i="28"/>
  <c r="AI34" i="28"/>
  <c r="AH34" i="28"/>
  <c r="AG34" i="28"/>
  <c r="AF34" i="28"/>
  <c r="AM33" i="28"/>
  <c r="AL33" i="28"/>
  <c r="AK33" i="28"/>
  <c r="AJ33" i="28"/>
  <c r="AI33" i="28"/>
  <c r="AH33" i="28"/>
  <c r="AG33" i="28"/>
  <c r="AF33" i="28"/>
  <c r="AM32" i="28"/>
  <c r="AL32" i="28"/>
  <c r="AK32" i="28"/>
  <c r="AJ32" i="28"/>
  <c r="AI32" i="28"/>
  <c r="AH32" i="28"/>
  <c r="AG32" i="28"/>
  <c r="AF32" i="28"/>
  <c r="AM31" i="28"/>
  <c r="AL31" i="28"/>
  <c r="AK31" i="28"/>
  <c r="AJ31" i="28"/>
  <c r="AI31" i="28"/>
  <c r="AH31" i="28"/>
  <c r="AG31" i="28"/>
  <c r="AF31" i="28"/>
  <c r="AM30" i="28"/>
  <c r="AL30" i="28"/>
  <c r="AK30" i="28"/>
  <c r="AJ30" i="28"/>
  <c r="AI30" i="28"/>
  <c r="AH30" i="28"/>
  <c r="AG30" i="28"/>
  <c r="AF30" i="28"/>
  <c r="AM29" i="28"/>
  <c r="AL29" i="28"/>
  <c r="AK29" i="28"/>
  <c r="AJ29" i="28"/>
  <c r="AI29" i="28"/>
  <c r="AH29" i="28"/>
  <c r="AG29" i="28"/>
  <c r="AF29" i="28"/>
  <c r="AM28" i="28"/>
  <c r="AL28" i="28"/>
  <c r="AK28" i="28"/>
  <c r="AJ28" i="28"/>
  <c r="AI28" i="28"/>
  <c r="AH28" i="28"/>
  <c r="AG28" i="28"/>
  <c r="AF28" i="28"/>
  <c r="AM27" i="28"/>
  <c r="AL27" i="28"/>
  <c r="AK27" i="28"/>
  <c r="AJ27" i="28"/>
  <c r="AI27" i="28"/>
  <c r="AH27" i="28"/>
  <c r="AG27" i="28"/>
  <c r="AF27" i="28"/>
  <c r="AM26" i="28"/>
  <c r="AL26" i="28"/>
  <c r="AK26" i="28"/>
  <c r="AJ26" i="28"/>
  <c r="AI26" i="28"/>
  <c r="AH26" i="28"/>
  <c r="AG26" i="28"/>
  <c r="AF26" i="28"/>
  <c r="AM25" i="28"/>
  <c r="AL25" i="28"/>
  <c r="AK25" i="28"/>
  <c r="AJ25" i="28"/>
  <c r="AI25" i="28"/>
  <c r="AH25" i="28"/>
  <c r="AG25" i="28"/>
  <c r="AF25" i="28"/>
  <c r="AM24" i="28"/>
  <c r="AL24" i="28"/>
  <c r="AK24" i="28"/>
  <c r="AJ24" i="28"/>
  <c r="AI24" i="28"/>
  <c r="AH24" i="28"/>
  <c r="AG24" i="28"/>
  <c r="AF24" i="28"/>
  <c r="AM23" i="28"/>
  <c r="AL23" i="28"/>
  <c r="AK23" i="28"/>
  <c r="AJ23" i="28"/>
  <c r="AI23" i="28"/>
  <c r="AH23" i="28"/>
  <c r="AG23" i="28"/>
  <c r="AF23" i="28"/>
  <c r="AM22" i="28"/>
  <c r="AL22" i="28"/>
  <c r="AK22" i="28"/>
  <c r="AJ22" i="28"/>
  <c r="AI22" i="28"/>
  <c r="AH22" i="28"/>
  <c r="AG22" i="28"/>
  <c r="AF22" i="28"/>
  <c r="AM21" i="28"/>
  <c r="AL21" i="28"/>
  <c r="AK21" i="28"/>
  <c r="AJ21" i="28"/>
  <c r="AI21" i="28"/>
  <c r="AH21" i="28"/>
  <c r="AG21" i="28"/>
  <c r="AF21" i="28"/>
  <c r="AM20" i="28"/>
  <c r="AL20" i="28"/>
  <c r="AK20" i="28"/>
  <c r="AJ20" i="28"/>
  <c r="AI20" i="28"/>
  <c r="AH20" i="28"/>
  <c r="AG20" i="28"/>
  <c r="AF20" i="28"/>
  <c r="AM19" i="28"/>
  <c r="AL19" i="28"/>
  <c r="AK19" i="28"/>
  <c r="AJ19" i="28"/>
  <c r="AI19" i="28"/>
  <c r="AH19" i="28"/>
  <c r="AG19" i="28"/>
  <c r="AF19" i="28"/>
  <c r="AM18" i="28"/>
  <c r="AL18" i="28"/>
  <c r="AK18" i="28"/>
  <c r="AJ18" i="28"/>
  <c r="AI18" i="28"/>
  <c r="AH18" i="28"/>
  <c r="AG18" i="28"/>
  <c r="AF18" i="28"/>
  <c r="AM17" i="28"/>
  <c r="AL17" i="28"/>
  <c r="AK17" i="28"/>
  <c r="AJ17" i="28"/>
  <c r="AI17" i="28"/>
  <c r="AH17" i="28"/>
  <c r="AG17" i="28"/>
  <c r="AF17" i="28"/>
  <c r="AM16" i="28"/>
  <c r="AL16" i="28"/>
  <c r="AK16" i="28"/>
  <c r="AJ16" i="28"/>
  <c r="AI16" i="28"/>
  <c r="AH16" i="28"/>
  <c r="AG16" i="28"/>
  <c r="AF16" i="28"/>
  <c r="AM15" i="28"/>
  <c r="AL15" i="28"/>
  <c r="AK15" i="28"/>
  <c r="AJ15" i="28"/>
  <c r="AI15" i="28"/>
  <c r="AH15" i="28"/>
  <c r="AG15" i="28"/>
  <c r="AF15" i="28"/>
  <c r="AM14" i="28"/>
  <c r="AL14" i="28"/>
  <c r="AK14" i="28"/>
  <c r="AJ14" i="28"/>
  <c r="AI14" i="28"/>
  <c r="AH14" i="28"/>
  <c r="AG14" i="28"/>
  <c r="AF14" i="28"/>
  <c r="AM13" i="28"/>
  <c r="AL13" i="28"/>
  <c r="AK13" i="28"/>
  <c r="AJ13" i="28"/>
  <c r="AI13" i="28"/>
  <c r="AH13" i="28"/>
  <c r="AG13" i="28"/>
  <c r="AF13" i="28"/>
  <c r="AM12" i="28"/>
  <c r="AL12" i="28"/>
  <c r="AK12" i="28"/>
  <c r="AJ12" i="28"/>
  <c r="AI12" i="28"/>
  <c r="AH12" i="28"/>
  <c r="AG12" i="28"/>
  <c r="AF12" i="28"/>
  <c r="AM11" i="28"/>
  <c r="AL11" i="28"/>
  <c r="AK11" i="28"/>
  <c r="AJ11" i="28"/>
  <c r="AI11" i="28"/>
  <c r="AH11" i="28"/>
  <c r="AG11" i="28"/>
  <c r="AF11" i="28"/>
  <c r="AM10" i="28"/>
  <c r="AL10" i="28"/>
  <c r="AK10" i="28"/>
  <c r="AJ10" i="28"/>
  <c r="AI10" i="28"/>
  <c r="AH10" i="28"/>
  <c r="AG10" i="28"/>
  <c r="AF10" i="28"/>
  <c r="AM9" i="28"/>
  <c r="AL9" i="28"/>
  <c r="AK9" i="28"/>
  <c r="AJ9" i="28"/>
  <c r="AI9" i="28"/>
  <c r="AH9" i="28"/>
  <c r="AG9" i="28"/>
  <c r="AF9" i="28"/>
  <c r="B40" i="28" s="1"/>
  <c r="D40" i="28" s="1"/>
  <c r="AM8" i="28"/>
  <c r="AL8" i="28"/>
  <c r="AK8" i="28"/>
  <c r="AJ8" i="28"/>
  <c r="AI8" i="28"/>
  <c r="AH8" i="28"/>
  <c r="AG8" i="28"/>
  <c r="AF8" i="28"/>
  <c r="AM7" i="28"/>
  <c r="AL7" i="28"/>
  <c r="AK7" i="28"/>
  <c r="AJ7" i="28"/>
  <c r="AI7" i="28"/>
  <c r="AH7" i="28"/>
  <c r="AG7" i="28"/>
  <c r="AF7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B3" i="28"/>
  <c r="F2" i="28"/>
  <c r="B2" i="28"/>
  <c r="A36" i="28" s="1"/>
  <c r="G40" i="27"/>
  <c r="AM37" i="27"/>
  <c r="AL37" i="27"/>
  <c r="AK37" i="27"/>
  <c r="AJ37" i="27"/>
  <c r="AI37" i="27"/>
  <c r="AH37" i="27"/>
  <c r="AG37" i="27"/>
  <c r="AF37" i="27"/>
  <c r="A37" i="27"/>
  <c r="AM36" i="27"/>
  <c r="AL36" i="27"/>
  <c r="AK36" i="27"/>
  <c r="AJ36" i="27"/>
  <c r="AI36" i="27"/>
  <c r="AH36" i="27"/>
  <c r="AG36" i="27"/>
  <c r="AF36" i="27"/>
  <c r="AM35" i="27"/>
  <c r="AL35" i="27"/>
  <c r="AK35" i="27"/>
  <c r="AJ35" i="27"/>
  <c r="AI35" i="27"/>
  <c r="AH35" i="27"/>
  <c r="AG35" i="27"/>
  <c r="AF35" i="27"/>
  <c r="A35" i="27"/>
  <c r="AM34" i="27"/>
  <c r="AL34" i="27"/>
  <c r="AK34" i="27"/>
  <c r="AJ34" i="27"/>
  <c r="AI34" i="27"/>
  <c r="AH34" i="27"/>
  <c r="AG34" i="27"/>
  <c r="AF34" i="27"/>
  <c r="AM33" i="27"/>
  <c r="AL33" i="27"/>
  <c r="AK33" i="27"/>
  <c r="AJ33" i="27"/>
  <c r="AI33" i="27"/>
  <c r="AH33" i="27"/>
  <c r="AG33" i="27"/>
  <c r="AF33" i="27"/>
  <c r="AM32" i="27"/>
  <c r="AL32" i="27"/>
  <c r="AK32" i="27"/>
  <c r="AJ32" i="27"/>
  <c r="AI32" i="27"/>
  <c r="AH32" i="27"/>
  <c r="AG32" i="27"/>
  <c r="AF32" i="27"/>
  <c r="AM31" i="27"/>
  <c r="AL31" i="27"/>
  <c r="AK31" i="27"/>
  <c r="AJ31" i="27"/>
  <c r="AI31" i="27"/>
  <c r="AH31" i="27"/>
  <c r="AG31" i="27"/>
  <c r="AF31" i="27"/>
  <c r="AM30" i="27"/>
  <c r="AL30" i="27"/>
  <c r="AK30" i="27"/>
  <c r="AJ30" i="27"/>
  <c r="AI30" i="27"/>
  <c r="AH30" i="27"/>
  <c r="AG30" i="27"/>
  <c r="AF30" i="27"/>
  <c r="AM29" i="27"/>
  <c r="AL29" i="27"/>
  <c r="AK29" i="27"/>
  <c r="AJ29" i="27"/>
  <c r="AI29" i="27"/>
  <c r="AH29" i="27"/>
  <c r="AG29" i="27"/>
  <c r="AF29" i="27"/>
  <c r="AM28" i="27"/>
  <c r="AL28" i="27"/>
  <c r="AK28" i="27"/>
  <c r="AJ28" i="27"/>
  <c r="AI28" i="27"/>
  <c r="AH28" i="27"/>
  <c r="AG28" i="27"/>
  <c r="AF28" i="27"/>
  <c r="AM27" i="27"/>
  <c r="AL27" i="27"/>
  <c r="AK27" i="27"/>
  <c r="AJ27" i="27"/>
  <c r="AI27" i="27"/>
  <c r="AH27" i="27"/>
  <c r="AG27" i="27"/>
  <c r="AF27" i="27"/>
  <c r="AM26" i="27"/>
  <c r="AL26" i="27"/>
  <c r="AK26" i="27"/>
  <c r="AJ26" i="27"/>
  <c r="AI26" i="27"/>
  <c r="AH26" i="27"/>
  <c r="AG26" i="27"/>
  <c r="AF26" i="27"/>
  <c r="AM25" i="27"/>
  <c r="AL25" i="27"/>
  <c r="AK25" i="27"/>
  <c r="AJ25" i="27"/>
  <c r="AI25" i="27"/>
  <c r="AH25" i="27"/>
  <c r="AG25" i="27"/>
  <c r="AF25" i="27"/>
  <c r="AM24" i="27"/>
  <c r="AL24" i="27"/>
  <c r="AK24" i="27"/>
  <c r="AJ24" i="27"/>
  <c r="AI24" i="27"/>
  <c r="AH24" i="27"/>
  <c r="AG24" i="27"/>
  <c r="AF24" i="27"/>
  <c r="AM23" i="27"/>
  <c r="AL23" i="27"/>
  <c r="AK23" i="27"/>
  <c r="AJ23" i="27"/>
  <c r="AI23" i="27"/>
  <c r="AH23" i="27"/>
  <c r="AG23" i="27"/>
  <c r="AF23" i="27"/>
  <c r="AM22" i="27"/>
  <c r="AL22" i="27"/>
  <c r="AK22" i="27"/>
  <c r="AJ22" i="27"/>
  <c r="AI22" i="27"/>
  <c r="AH22" i="27"/>
  <c r="AG22" i="27"/>
  <c r="AF22" i="27"/>
  <c r="AM21" i="27"/>
  <c r="AL21" i="27"/>
  <c r="AK21" i="27"/>
  <c r="AJ21" i="27"/>
  <c r="AI21" i="27"/>
  <c r="AH21" i="27"/>
  <c r="AG21" i="27"/>
  <c r="AF21" i="27"/>
  <c r="AM20" i="27"/>
  <c r="AL20" i="27"/>
  <c r="AK20" i="27"/>
  <c r="AJ20" i="27"/>
  <c r="AI20" i="27"/>
  <c r="AH20" i="27"/>
  <c r="AG20" i="27"/>
  <c r="AF20" i="27"/>
  <c r="AM19" i="27"/>
  <c r="AL19" i="27"/>
  <c r="AK19" i="27"/>
  <c r="AJ19" i="27"/>
  <c r="AI19" i="27"/>
  <c r="AH19" i="27"/>
  <c r="AG19" i="27"/>
  <c r="AF19" i="27"/>
  <c r="AM18" i="27"/>
  <c r="AL18" i="27"/>
  <c r="AK18" i="27"/>
  <c r="AJ18" i="27"/>
  <c r="AI18" i="27"/>
  <c r="AH18" i="27"/>
  <c r="AG18" i="27"/>
  <c r="AF18" i="27"/>
  <c r="AM17" i="27"/>
  <c r="AL17" i="27"/>
  <c r="AK17" i="27"/>
  <c r="AJ17" i="27"/>
  <c r="AI17" i="27"/>
  <c r="AH17" i="27"/>
  <c r="AG17" i="27"/>
  <c r="AF17" i="27"/>
  <c r="AM16" i="27"/>
  <c r="AL16" i="27"/>
  <c r="AK16" i="27"/>
  <c r="AJ16" i="27"/>
  <c r="AI16" i="27"/>
  <c r="AH16" i="27"/>
  <c r="AG16" i="27"/>
  <c r="AF16" i="27"/>
  <c r="AM15" i="27"/>
  <c r="AL15" i="27"/>
  <c r="AK15" i="27"/>
  <c r="AJ15" i="27"/>
  <c r="AI15" i="27"/>
  <c r="AH15" i="27"/>
  <c r="AG15" i="27"/>
  <c r="AF15" i="27"/>
  <c r="AM14" i="27"/>
  <c r="AL14" i="27"/>
  <c r="AK14" i="27"/>
  <c r="AJ14" i="27"/>
  <c r="AI14" i="27"/>
  <c r="AH14" i="27"/>
  <c r="AG14" i="27"/>
  <c r="AF14" i="27"/>
  <c r="AM13" i="27"/>
  <c r="AL13" i="27"/>
  <c r="AK13" i="27"/>
  <c r="AJ13" i="27"/>
  <c r="AI13" i="27"/>
  <c r="AH13" i="27"/>
  <c r="AG13" i="27"/>
  <c r="AF13" i="27"/>
  <c r="AM12" i="27"/>
  <c r="AL12" i="27"/>
  <c r="AK12" i="27"/>
  <c r="AJ12" i="27"/>
  <c r="AI12" i="27"/>
  <c r="AH12" i="27"/>
  <c r="AG12" i="27"/>
  <c r="AF12" i="27"/>
  <c r="AM11" i="27"/>
  <c r="AL11" i="27"/>
  <c r="AK11" i="27"/>
  <c r="AJ11" i="27"/>
  <c r="AI11" i="27"/>
  <c r="AH11" i="27"/>
  <c r="AG11" i="27"/>
  <c r="AF11" i="27"/>
  <c r="AM10" i="27"/>
  <c r="AL10" i="27"/>
  <c r="AK10" i="27"/>
  <c r="AJ10" i="27"/>
  <c r="AI10" i="27"/>
  <c r="AH10" i="27"/>
  <c r="AG10" i="27"/>
  <c r="AF10" i="27"/>
  <c r="AM9" i="27"/>
  <c r="AL9" i="27"/>
  <c r="AK9" i="27"/>
  <c r="AJ9" i="27"/>
  <c r="AI9" i="27"/>
  <c r="AH9" i="27"/>
  <c r="AG9" i="27"/>
  <c r="AF9" i="27"/>
  <c r="AM8" i="27"/>
  <c r="AL8" i="27"/>
  <c r="AK8" i="27"/>
  <c r="AJ8" i="27"/>
  <c r="AI8" i="27"/>
  <c r="AH8" i="27"/>
  <c r="AG8" i="27"/>
  <c r="AF8" i="27"/>
  <c r="AM7" i="27"/>
  <c r="AL7" i="27"/>
  <c r="AK7" i="27"/>
  <c r="AJ7" i="27"/>
  <c r="AI7" i="27"/>
  <c r="AH7" i="27"/>
  <c r="AG7" i="27"/>
  <c r="AF7" i="27"/>
  <c r="B40" i="27" s="1"/>
  <c r="D40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B3" i="27"/>
  <c r="F2" i="27"/>
  <c r="B2" i="27"/>
  <c r="A36" i="27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8" i="14"/>
  <c r="B18" i="13"/>
  <c r="B3" i="16" l="1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5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G16" i="13" l="1"/>
  <c r="E16" i="13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6" i="14"/>
  <c r="A4" i="13"/>
  <c r="O42" i="10"/>
  <c r="B20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1" i="23" l="1"/>
  <c r="J40" i="23" s="1"/>
  <c r="F43" i="23"/>
  <c r="J42" i="23" s="1"/>
  <c r="A41" i="23"/>
  <c r="D40" i="23" s="1"/>
  <c r="A43" i="23"/>
  <c r="D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1" authorId="0" shapeId="0" xr:uid="{74D35D6D-F1D8-46EA-BD9D-9C8E526D95EB}">
      <text>
        <r>
          <rPr>
            <sz val="9"/>
            <color indexed="81"/>
            <rFont val="MS P ゴシック"/>
            <family val="3"/>
            <charset val="128"/>
          </rPr>
          <t xml:space="preserve">氏名の間にスペースを入れないでください。
</t>
        </r>
      </text>
    </comment>
    <comment ref="A14" authorId="0" shapeId="0" xr:uid="{45646AEB-AF5F-45D8-B9D1-430919F9B2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B17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<sst xmlns="http://schemas.openxmlformats.org/spreadsheetml/2006/main" count="510" uniqueCount="164">
  <si>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</si>
  <si>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</si>
  <si>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</si>
  <si>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</si>
  <si>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</si>
  <si>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</si>
  <si>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</si>
  <si>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</si>
  <si>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</si>
  <si>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</si>
  <si>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</si>
  <si>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</si>
  <si>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</si>
  <si>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</si>
  <si>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</si>
  <si>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</si>
  <si>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</si>
  <si>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</si>
  <si>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</si>
  <si>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</si>
  <si>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</si>
  <si>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</si>
  <si>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</si>
  <si>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</si>
  <si>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</si>
  <si>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</si>
  <si>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</si>
  <si>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</si>
  <si>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</si>
  <si>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</si>
  <si>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</si>
  <si>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</si>
  <si>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</si>
  <si>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</si>
  <si>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</si>
  <si>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（あて先）静岡市教育長</t>
    <rPh sb="3" eb="4">
      <t>サキ</t>
    </rPh>
    <rPh sb="5" eb="8">
      <t>シズオカシ</t>
    </rPh>
    <rPh sb="8" eb="11">
      <t>キョウイクチョウ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</si>
  <si>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</si>
  <si>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</si>
  <si>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</si>
  <si>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</si>
  <si>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</si>
  <si>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</si>
  <si>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</si>
  <si>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</si>
  <si>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</si>
  <si>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</si>
  <si>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</si>
  <si>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</si>
  <si>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</si>
  <si>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</si>
  <si>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</si>
  <si>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</si>
  <si>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</si>
  <si>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</si>
  <si>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</si>
  <si>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</si>
  <si>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</si>
  <si>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</si>
  <si>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</si>
  <si>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</si>
  <si>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</si>
  <si>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</si>
  <si>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</si>
  <si>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</si>
  <si>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</si>
  <si>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</si>
  <si>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</si>
  <si>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</si>
  <si>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</si>
  <si>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</si>
  <si>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</si>
  <si>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</si>
  <si>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</si>
  <si>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</si>
  <si>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</si>
  <si>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</si>
  <si>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</si>
  <si>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</si>
  <si>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</si>
  <si>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</si>
  <si>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小型</t>
    <rPh sb="0" eb="2">
      <t>コガタ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</si>
  <si>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</si>
  <si>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</si>
  <si>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</si>
  <si>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</si>
  <si>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</si>
  <si>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</si>
  <si>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</si>
  <si>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</si>
  <si>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</si>
  <si>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</si>
  <si>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</si>
  <si>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</si>
  <si>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</si>
  <si>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</si>
  <si>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</si>
  <si>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</si>
  <si>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様式第５号（第５条関係）</t>
    <phoneticPr fontId="8"/>
  </si>
  <si>
    <t>学校等体育施設利用実績報告書</t>
    <phoneticPr fontId="8"/>
  </si>
  <si>
    <t>報告者</t>
    <rPh sb="0" eb="3">
      <t>ホウコクシャ</t>
    </rPh>
    <phoneticPr fontId="8"/>
  </si>
  <si>
    <t>年　　月　　日</t>
    <rPh sb="0" eb="1">
      <t>ネン</t>
    </rPh>
    <rPh sb="3" eb="4">
      <t>ツキ</t>
    </rPh>
    <rPh sb="6" eb="7">
      <t>ヒ</t>
    </rPh>
    <phoneticPr fontId="8"/>
  </si>
  <si>
    <t>付第　　号により利用許可を受けた学校等体育施設を利用したので、静岡市立</t>
    <phoneticPr fontId="8"/>
  </si>
  <si>
    <t>　　学校等体育施設利用に係る事務処理要綱第５条の規定により次のとおり報告します。</t>
    <phoneticPr fontId="8"/>
  </si>
  <si>
    <t>【報告表】</t>
    <rPh sb="1" eb="3">
      <t>ホウコク</t>
    </rPh>
    <rPh sb="3" eb="4">
      <t>ヒョウ</t>
    </rPh>
    <phoneticPr fontId="5"/>
  </si>
  <si>
    <t>静岡市立学校等グラウンド夜間照明施設利用実績報告書</t>
    <phoneticPr fontId="8"/>
  </si>
  <si>
    <t>名　　称</t>
    <rPh sb="0" eb="1">
      <t>メイ</t>
    </rPh>
    <rPh sb="3" eb="4">
      <t>ショウ</t>
    </rPh>
    <phoneticPr fontId="8"/>
  </si>
  <si>
    <t>会 長 名</t>
    <rPh sb="0" eb="1">
      <t>カイ</t>
    </rPh>
    <rPh sb="2" eb="3">
      <t>チョウ</t>
    </rPh>
    <rPh sb="4" eb="5">
      <t>ナ</t>
    </rPh>
    <phoneticPr fontId="8"/>
  </si>
  <si>
    <t>付にて利用許可を受けた学校等体育施設を利用したので、次のとおり報告します。</t>
    <phoneticPr fontId="8"/>
  </si>
  <si>
    <t>　　年　　月　　日</t>
    <rPh sb="2" eb="3">
      <t>トシ</t>
    </rPh>
    <rPh sb="5" eb="6">
      <t>ツキ</t>
    </rPh>
    <rPh sb="8" eb="9">
      <t>ヒ</t>
    </rPh>
    <phoneticPr fontId="8"/>
  </si>
  <si>
    <t>【報告表】</t>
    <rPh sb="1" eb="3">
      <t>ホウコク</t>
    </rPh>
    <phoneticPr fontId="5"/>
  </si>
  <si>
    <t>利用施設</t>
    <rPh sb="0" eb="2">
      <t>リヨウ</t>
    </rPh>
    <rPh sb="2" eb="4">
      <t>シセツ</t>
    </rPh>
    <phoneticPr fontId="8"/>
  </si>
  <si>
    <t>利用学校等名</t>
    <rPh sb="0" eb="2">
      <t>リヨウ</t>
    </rPh>
    <rPh sb="2" eb="5">
      <t>ガッコウトウ</t>
    </rPh>
    <rPh sb="5" eb="6">
      <t>メイ</t>
    </rPh>
    <phoneticPr fontId="8"/>
  </si>
  <si>
    <t>料金</t>
    <rPh sb="0" eb="2">
      <t>リョウキン</t>
    </rPh>
    <phoneticPr fontId="8"/>
  </si>
  <si>
    <t>　　　　　　　　　　夜間照明使用料金表（清水区内小・中学校）</t>
    <rPh sb="14" eb="16">
      <t>シヨウ</t>
    </rPh>
    <rPh sb="20" eb="22">
      <t>シミズ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</si>
  <si>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</si>
  <si>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清水入江小学校</t>
    <rPh sb="0" eb="2">
      <t>シミズ</t>
    </rPh>
    <rPh sb="2" eb="4">
      <t>イリエ</t>
    </rPh>
    <rPh sb="4" eb="7">
      <t>ショウガッコウ</t>
    </rPh>
    <phoneticPr fontId="8"/>
  </si>
  <si>
    <t>なし</t>
    <phoneticPr fontId="2"/>
  </si>
  <si>
    <t>清水浜田小学校</t>
    <rPh sb="0" eb="2">
      <t>シミズ</t>
    </rPh>
    <rPh sb="2" eb="3">
      <t>ハマ</t>
    </rPh>
    <rPh sb="3" eb="4">
      <t>タ</t>
    </rPh>
    <rPh sb="4" eb="7">
      <t>ショウガッコウ</t>
    </rPh>
    <phoneticPr fontId="8"/>
  </si>
  <si>
    <t>清水岡小学校</t>
    <rPh sb="0" eb="2">
      <t>シミズ</t>
    </rPh>
    <rPh sb="2" eb="3">
      <t>オカ</t>
    </rPh>
    <rPh sb="3" eb="6">
      <t>ショウガッコウ</t>
    </rPh>
    <phoneticPr fontId="8"/>
  </si>
  <si>
    <t>清水船越小学校</t>
    <rPh sb="0" eb="2">
      <t>シミズ</t>
    </rPh>
    <rPh sb="2" eb="4">
      <t>フナコシ</t>
    </rPh>
    <rPh sb="4" eb="7">
      <t>ショウガッコウ</t>
    </rPh>
    <phoneticPr fontId="8"/>
  </si>
  <si>
    <t>清水有度第一小学校</t>
    <rPh sb="0" eb="2">
      <t>シミズ</t>
    </rPh>
    <rPh sb="2" eb="3">
      <t>ユウ</t>
    </rPh>
    <rPh sb="3" eb="4">
      <t>ド</t>
    </rPh>
    <rPh sb="4" eb="6">
      <t>ダイイチ</t>
    </rPh>
    <rPh sb="6" eb="9">
      <t>ショウガッコウ</t>
    </rPh>
    <phoneticPr fontId="8"/>
  </si>
  <si>
    <t>清水有度第二小学校</t>
    <rPh sb="0" eb="2">
      <t>シミズ</t>
    </rPh>
    <rPh sb="2" eb="3">
      <t>ユウ</t>
    </rPh>
    <rPh sb="3" eb="4">
      <t>ド</t>
    </rPh>
    <rPh sb="4" eb="6">
      <t>ダイニ</t>
    </rPh>
    <rPh sb="6" eb="9">
      <t>ショウガッコウ</t>
    </rPh>
    <phoneticPr fontId="8"/>
  </si>
  <si>
    <t>清水小学校</t>
    <rPh sb="0" eb="2">
      <t>シミズ</t>
    </rPh>
    <rPh sb="2" eb="5">
      <t>ショウガッコウ</t>
    </rPh>
    <phoneticPr fontId="8"/>
  </si>
  <si>
    <t>清水不二見小学校</t>
    <rPh sb="0" eb="2">
      <t>シミズ</t>
    </rPh>
    <rPh sb="2" eb="4">
      <t>フジ</t>
    </rPh>
    <rPh sb="4" eb="5">
      <t>ミ</t>
    </rPh>
    <rPh sb="5" eb="8">
      <t>ショウガッコウ</t>
    </rPh>
    <phoneticPr fontId="8"/>
  </si>
  <si>
    <t>清水駒越小学校</t>
    <rPh sb="0" eb="2">
      <t>シミズ</t>
    </rPh>
    <rPh sb="2" eb="3">
      <t>コマ</t>
    </rPh>
    <rPh sb="3" eb="4">
      <t>コ</t>
    </rPh>
    <rPh sb="4" eb="7">
      <t>ショウガッコウ</t>
    </rPh>
    <phoneticPr fontId="8"/>
  </si>
  <si>
    <t>清水三保第一小学校</t>
    <rPh sb="0" eb="2">
      <t>シミズ</t>
    </rPh>
    <rPh sb="2" eb="4">
      <t>ミホ</t>
    </rPh>
    <rPh sb="4" eb="6">
      <t>ダイイチ</t>
    </rPh>
    <rPh sb="6" eb="9">
      <t>ショウガッコウ</t>
    </rPh>
    <phoneticPr fontId="8"/>
  </si>
  <si>
    <t>清水三保第二小学校</t>
    <rPh sb="0" eb="2">
      <t>シミズ</t>
    </rPh>
    <rPh sb="2" eb="4">
      <t>ミホ</t>
    </rPh>
    <rPh sb="4" eb="6">
      <t>ダイニ</t>
    </rPh>
    <rPh sb="6" eb="9">
      <t>ショウガッコウ</t>
    </rPh>
    <phoneticPr fontId="8"/>
  </si>
  <si>
    <t>清水辻小学校</t>
    <rPh sb="0" eb="2">
      <t>シミズ</t>
    </rPh>
    <rPh sb="2" eb="3">
      <t>ツジ</t>
    </rPh>
    <rPh sb="3" eb="6">
      <t>ショウガッコウ</t>
    </rPh>
    <phoneticPr fontId="8"/>
  </si>
  <si>
    <t>大型6</t>
    <rPh sb="0" eb="1">
      <t>ダイ</t>
    </rPh>
    <rPh sb="1" eb="2">
      <t>ガタ</t>
    </rPh>
    <phoneticPr fontId="8"/>
  </si>
  <si>
    <t>清水江尻小学校</t>
    <rPh sb="0" eb="2">
      <t>シミズ</t>
    </rPh>
    <rPh sb="2" eb="4">
      <t>エジリ</t>
    </rPh>
    <rPh sb="4" eb="7">
      <t>ショウガッコウ</t>
    </rPh>
    <phoneticPr fontId="8"/>
  </si>
  <si>
    <t>清水飯田小学校</t>
    <rPh sb="0" eb="2">
      <t>シミズ</t>
    </rPh>
    <rPh sb="2" eb="4">
      <t>イイダ</t>
    </rPh>
    <rPh sb="4" eb="7">
      <t>ショウガッコウ</t>
    </rPh>
    <phoneticPr fontId="8"/>
  </si>
  <si>
    <t>清水飯田東小学校</t>
    <rPh sb="0" eb="2">
      <t>シミズ</t>
    </rPh>
    <rPh sb="2" eb="4">
      <t>イイダ</t>
    </rPh>
    <rPh sb="4" eb="5">
      <t>ヒガシ</t>
    </rPh>
    <rPh sb="5" eb="8">
      <t>ショウガッコウ</t>
    </rPh>
    <phoneticPr fontId="8"/>
  </si>
  <si>
    <t>清水高部小学校</t>
    <rPh sb="0" eb="2">
      <t>シミズ</t>
    </rPh>
    <rPh sb="2" eb="4">
      <t>タカベ</t>
    </rPh>
    <rPh sb="4" eb="7">
      <t>ショウガッコウ</t>
    </rPh>
    <phoneticPr fontId="8"/>
  </si>
  <si>
    <t>清水高部東小学校</t>
    <rPh sb="0" eb="2">
      <t>シミズ</t>
    </rPh>
    <rPh sb="2" eb="4">
      <t>タカベ</t>
    </rPh>
    <rPh sb="4" eb="5">
      <t>ヒガシ</t>
    </rPh>
    <rPh sb="5" eb="8">
      <t>ショウガッコウ</t>
    </rPh>
    <phoneticPr fontId="8"/>
  </si>
  <si>
    <t>清水袖師小学校</t>
    <rPh sb="0" eb="2">
      <t>シミズ</t>
    </rPh>
    <rPh sb="2" eb="3">
      <t>ソデ</t>
    </rPh>
    <rPh sb="3" eb="4">
      <t>シ</t>
    </rPh>
    <rPh sb="4" eb="7">
      <t>ショウガッコウ</t>
    </rPh>
    <phoneticPr fontId="8"/>
  </si>
  <si>
    <t>清水庵原小学校</t>
    <rPh sb="0" eb="2">
      <t>シミズ</t>
    </rPh>
    <rPh sb="2" eb="4">
      <t>イハラ</t>
    </rPh>
    <rPh sb="4" eb="7">
      <t>ショウガッコウ</t>
    </rPh>
    <phoneticPr fontId="8"/>
  </si>
  <si>
    <t>清水興津小学校</t>
    <rPh sb="0" eb="2">
      <t>シミズ</t>
    </rPh>
    <rPh sb="2" eb="4">
      <t>オキツ</t>
    </rPh>
    <rPh sb="4" eb="7">
      <t>ショウガッコウ</t>
    </rPh>
    <phoneticPr fontId="8"/>
  </si>
  <si>
    <t>清水小島小学校</t>
    <rPh sb="0" eb="2">
      <t>シミズ</t>
    </rPh>
    <rPh sb="2" eb="4">
      <t>コジマ</t>
    </rPh>
    <rPh sb="4" eb="7">
      <t>ショウガッコウ</t>
    </rPh>
    <phoneticPr fontId="8"/>
  </si>
  <si>
    <t>清水小河内小学校</t>
    <rPh sb="0" eb="2">
      <t>シミズ</t>
    </rPh>
    <rPh sb="2" eb="3">
      <t>ショウ</t>
    </rPh>
    <rPh sb="3" eb="5">
      <t>カワチ</t>
    </rPh>
    <rPh sb="5" eb="8">
      <t>ショウガッコウ</t>
    </rPh>
    <phoneticPr fontId="8"/>
  </si>
  <si>
    <t>清水宍原小学校</t>
    <rPh sb="0" eb="2">
      <t>シミズ</t>
    </rPh>
    <rPh sb="3" eb="4">
      <t>ハラ</t>
    </rPh>
    <rPh sb="4" eb="7">
      <t>ショウガッコウ</t>
    </rPh>
    <phoneticPr fontId="8"/>
  </si>
  <si>
    <t>清水中河内小学校</t>
    <rPh sb="0" eb="2">
      <t>シミズ</t>
    </rPh>
    <rPh sb="2" eb="3">
      <t>ナカ</t>
    </rPh>
    <rPh sb="3" eb="5">
      <t>カワチ</t>
    </rPh>
    <rPh sb="5" eb="8">
      <t>ショウガッコウ</t>
    </rPh>
    <phoneticPr fontId="8"/>
  </si>
  <si>
    <t>小型</t>
    <rPh sb="0" eb="1">
      <t>ショウ</t>
    </rPh>
    <rPh sb="1" eb="2">
      <t>ガタ</t>
    </rPh>
    <phoneticPr fontId="8"/>
  </si>
  <si>
    <t>清水和田島小学校</t>
    <rPh sb="0" eb="2">
      <t>シミズ</t>
    </rPh>
    <rPh sb="2" eb="4">
      <t>ワダ</t>
    </rPh>
    <rPh sb="4" eb="5">
      <t>ジマ</t>
    </rPh>
    <rPh sb="5" eb="8">
      <t>ショウガッコウ</t>
    </rPh>
    <phoneticPr fontId="8"/>
  </si>
  <si>
    <t>蒲原東小学校</t>
    <rPh sb="0" eb="2">
      <t>カンバラ</t>
    </rPh>
    <rPh sb="2" eb="3">
      <t>ヒガシ</t>
    </rPh>
    <rPh sb="3" eb="6">
      <t>ショウガッコウ</t>
    </rPh>
    <phoneticPr fontId="8"/>
  </si>
  <si>
    <t>蒲原西小学校</t>
    <rPh sb="0" eb="2">
      <t>カンバラ</t>
    </rPh>
    <rPh sb="2" eb="3">
      <t>ニシ</t>
    </rPh>
    <rPh sb="3" eb="6">
      <t>ショウガッコウ</t>
    </rPh>
    <phoneticPr fontId="8"/>
  </si>
  <si>
    <t>由比小学校</t>
    <rPh sb="0" eb="2">
      <t>ユイ</t>
    </rPh>
    <rPh sb="2" eb="5">
      <t>ショウガッコウ</t>
    </rPh>
    <phoneticPr fontId="8"/>
  </si>
  <si>
    <t>由比北小学校</t>
    <rPh sb="0" eb="2">
      <t>ユイ</t>
    </rPh>
    <rPh sb="2" eb="3">
      <t>キタ</t>
    </rPh>
    <rPh sb="3" eb="6">
      <t>ショウガッコウ</t>
    </rPh>
    <phoneticPr fontId="8"/>
  </si>
  <si>
    <t>清水第一中学校</t>
    <rPh sb="0" eb="2">
      <t>シミズ</t>
    </rPh>
    <rPh sb="2" eb="3">
      <t>ダイ</t>
    </rPh>
    <rPh sb="3" eb="4">
      <t>イチ</t>
    </rPh>
    <rPh sb="4" eb="7">
      <t>チュウガッコウ</t>
    </rPh>
    <phoneticPr fontId="8"/>
  </si>
  <si>
    <t>清水第二中学校</t>
    <rPh sb="0" eb="2">
      <t>シミズ</t>
    </rPh>
    <rPh sb="2" eb="3">
      <t>ダイ</t>
    </rPh>
    <rPh sb="3" eb="4">
      <t>ニ</t>
    </rPh>
    <rPh sb="4" eb="7">
      <t>チュウガッコウ</t>
    </rPh>
    <phoneticPr fontId="8"/>
  </si>
  <si>
    <t>清水第三中学校</t>
    <rPh sb="0" eb="2">
      <t>シミズ</t>
    </rPh>
    <rPh sb="2" eb="3">
      <t>ダイ</t>
    </rPh>
    <rPh sb="3" eb="4">
      <t>サン</t>
    </rPh>
    <rPh sb="4" eb="7">
      <t>チュウガッコウ</t>
    </rPh>
    <phoneticPr fontId="8"/>
  </si>
  <si>
    <t>清水第四中学校</t>
    <rPh sb="0" eb="2">
      <t>シミズ</t>
    </rPh>
    <rPh sb="2" eb="3">
      <t>ダイ</t>
    </rPh>
    <rPh sb="3" eb="4">
      <t>ヨン</t>
    </rPh>
    <rPh sb="4" eb="7">
      <t>チュウガッコウ</t>
    </rPh>
    <phoneticPr fontId="8"/>
  </si>
  <si>
    <t>清水第五中学校</t>
    <rPh sb="0" eb="2">
      <t>シミズ</t>
    </rPh>
    <rPh sb="2" eb="3">
      <t>ダイ</t>
    </rPh>
    <rPh sb="3" eb="4">
      <t>ゴ</t>
    </rPh>
    <rPh sb="4" eb="7">
      <t>チュウガッコウ</t>
    </rPh>
    <phoneticPr fontId="8"/>
  </si>
  <si>
    <t>清水第六中学校</t>
    <rPh sb="0" eb="2">
      <t>シミズ</t>
    </rPh>
    <rPh sb="2" eb="3">
      <t>ダイ</t>
    </rPh>
    <rPh sb="3" eb="4">
      <t>ロク</t>
    </rPh>
    <rPh sb="4" eb="7">
      <t>チュウガッコウ</t>
    </rPh>
    <phoneticPr fontId="8"/>
  </si>
  <si>
    <t>清水第七中学校</t>
    <rPh sb="0" eb="2">
      <t>シミズ</t>
    </rPh>
    <rPh sb="2" eb="3">
      <t>ダイ</t>
    </rPh>
    <rPh sb="3" eb="4">
      <t>ナナ</t>
    </rPh>
    <rPh sb="4" eb="7">
      <t>チュウガッコウ</t>
    </rPh>
    <phoneticPr fontId="8"/>
  </si>
  <si>
    <t>清水第八中学校</t>
    <rPh sb="0" eb="2">
      <t>シミズ</t>
    </rPh>
    <rPh sb="2" eb="3">
      <t>ダイ</t>
    </rPh>
    <rPh sb="3" eb="4">
      <t>ハチ</t>
    </rPh>
    <rPh sb="4" eb="7">
      <t>チュウガッコウ</t>
    </rPh>
    <phoneticPr fontId="8"/>
  </si>
  <si>
    <t>清水飯田中学校</t>
    <rPh sb="0" eb="2">
      <t>シミズ</t>
    </rPh>
    <rPh sb="2" eb="4">
      <t>イイダ</t>
    </rPh>
    <rPh sb="4" eb="7">
      <t>チュウガッコウ</t>
    </rPh>
    <phoneticPr fontId="8"/>
  </si>
  <si>
    <t>清水袖師中学校</t>
    <rPh sb="0" eb="2">
      <t>シミズ</t>
    </rPh>
    <rPh sb="2" eb="3">
      <t>ソデ</t>
    </rPh>
    <rPh sb="3" eb="4">
      <t>シ</t>
    </rPh>
    <rPh sb="4" eb="7">
      <t>チュウガッコウ</t>
    </rPh>
    <phoneticPr fontId="8"/>
  </si>
  <si>
    <t>清水庵原中学校</t>
    <rPh sb="0" eb="2">
      <t>シミズ</t>
    </rPh>
    <rPh sb="2" eb="4">
      <t>イハラ</t>
    </rPh>
    <rPh sb="4" eb="7">
      <t>チュウガッコウ</t>
    </rPh>
    <phoneticPr fontId="8"/>
  </si>
  <si>
    <t>清水興津中学校</t>
    <rPh sb="0" eb="2">
      <t>シミズ</t>
    </rPh>
    <rPh sb="2" eb="4">
      <t>オキツ</t>
    </rPh>
    <rPh sb="4" eb="7">
      <t>チュウガッコウ</t>
    </rPh>
    <phoneticPr fontId="8"/>
  </si>
  <si>
    <t>清水小島中学校</t>
    <rPh sb="0" eb="2">
      <t>シミズ</t>
    </rPh>
    <rPh sb="2" eb="4">
      <t>コジマ</t>
    </rPh>
    <rPh sb="4" eb="7">
      <t>チュウガッコウ</t>
    </rPh>
    <phoneticPr fontId="8"/>
  </si>
  <si>
    <t>清水両河内中学校</t>
    <rPh sb="0" eb="2">
      <t>シミズ</t>
    </rPh>
    <rPh sb="2" eb="3">
      <t>リョウ</t>
    </rPh>
    <rPh sb="3" eb="5">
      <t>カワチ</t>
    </rPh>
    <rPh sb="5" eb="8">
      <t>チュウガッコウ</t>
    </rPh>
    <phoneticPr fontId="8"/>
  </si>
  <si>
    <t>蒲原中学校</t>
    <rPh sb="0" eb="2">
      <t>カンバラ</t>
    </rPh>
    <rPh sb="2" eb="5">
      <t>チュウガッコウ</t>
    </rPh>
    <phoneticPr fontId="8"/>
  </si>
  <si>
    <t>由比中学校</t>
    <rPh sb="0" eb="2">
      <t>ユイ</t>
    </rPh>
    <rPh sb="2" eb="3">
      <t>チュウ</t>
    </rPh>
    <rPh sb="3" eb="5">
      <t>ガッコウ</t>
    </rPh>
    <phoneticPr fontId="8"/>
  </si>
  <si>
    <t>（グラウンド）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</si>
</sst>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</numFmts>
  <fonts count="2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8" fontId="28" fillId="0" borderId="20" xfId="0" applyNumberFormat="1" applyFont="1" applyBorder="1" applyAlignment="1" applyProtection="1">
      <alignment horizontal="center" vertical="center"/>
      <protection locked="0"/>
    </xf>
    <xf numFmtId="178" fontId="28" fillId="0" borderId="19" xfId="0" applyNumberFormat="1" applyFont="1" applyBorder="1" applyAlignment="1" applyProtection="1">
      <alignment horizontal="center" vertical="center"/>
      <protection locked="0"/>
    </xf>
    <xf numFmtId="178" fontId="28" fillId="0" borderId="21" xfId="0" applyNumberFormat="1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9" fontId="28" fillId="0" borderId="20" xfId="0" applyNumberFormat="1" applyFont="1" applyBorder="1" applyAlignment="1" applyProtection="1">
      <alignment horizontal="center" vertical="center"/>
      <protection locked="0"/>
    </xf>
    <xf numFmtId="179" fontId="28" fillId="0" borderId="19" xfId="0" applyNumberFormat="1" applyFont="1" applyBorder="1" applyAlignment="1" applyProtection="1">
      <alignment horizontal="center" vertical="center"/>
      <protection locked="0"/>
    </xf>
    <xf numFmtId="179" fontId="28" fillId="0" borderId="2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4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F5" sqref="F5"/>
    </sheetView>
  </sheetViews>
  <sheetFormatPr defaultColWidth="9" defaultRowHeight="20.100000000000001" customHeight="1"/>
  <cols>
    <col min="1" max="1" width="13.6640625" style="12" customWidth="1"/>
    <col min="2" max="2" width="15.33203125" style="12" customWidth="1"/>
    <col min="3" max="4" width="6.77734375" style="12" customWidth="1"/>
    <col min="5" max="5" width="15.33203125" style="12" customWidth="1"/>
    <col min="6" max="6" width="12.77734375" style="12" customWidth="1"/>
    <col min="7" max="8" width="10" style="12" customWidth="1"/>
    <col min="9" max="10" width="6.77734375" style="12" customWidth="1"/>
    <col min="11" max="11" width="5.6640625" style="12" customWidth="1"/>
    <col min="12" max="16384" width="9" style="12"/>
  </cols>
  <sheetData>
    <row r="1" spans="1:11" ht="20.100000000000001" customHeight="1">
      <c r="A1" s="12" t="s">
        <v>97</v>
      </c>
    </row>
    <row r="3" spans="1:11" ht="30" customHeight="1">
      <c r="A3" s="77" t="s">
        <v>98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30" customHeight="1"/>
    <row r="5" spans="1:11" ht="30" customHeight="1">
      <c r="F5" s="26"/>
      <c r="G5" s="13" t="s">
        <v>32</v>
      </c>
      <c r="H5" s="27"/>
      <c r="I5" s="13" t="s">
        <v>33</v>
      </c>
      <c r="J5" s="27"/>
      <c r="K5" s="13" t="s">
        <v>34</v>
      </c>
    </row>
    <row r="6" spans="1:11" ht="20.100000000000001" customHeight="1">
      <c r="G6" s="13"/>
      <c r="H6" s="13"/>
      <c r="I6" s="13"/>
      <c r="J6" s="13"/>
      <c r="K6" s="13"/>
    </row>
    <row r="7" spans="1:11" ht="30" customHeight="1">
      <c r="A7" s="33" t="s">
        <v>69</v>
      </c>
    </row>
    <row r="9" spans="1:11" ht="28.8" customHeight="1">
      <c r="E9" s="77" t="s">
        <v>99</v>
      </c>
      <c r="F9" s="33" t="s">
        <v>68</v>
      </c>
      <c r="G9" s="86"/>
      <c r="H9" s="86"/>
      <c r="I9" s="85" t="s">
        <v>95</v>
      </c>
      <c r="J9" s="85"/>
      <c r="K9" s="85"/>
    </row>
    <row r="10" spans="1:11" ht="28.8" customHeight="1">
      <c r="E10" s="77"/>
      <c r="F10" s="33"/>
      <c r="G10" s="31"/>
      <c r="H10" s="31"/>
      <c r="I10" s="30"/>
      <c r="J10" s="30"/>
      <c r="K10" s="30"/>
    </row>
    <row r="11" spans="1:11" ht="28.8" customHeight="1">
      <c r="E11" s="77"/>
      <c r="F11" s="33" t="s">
        <v>47</v>
      </c>
      <c r="G11" s="81"/>
      <c r="H11" s="81"/>
      <c r="I11" s="81"/>
      <c r="J11" s="81"/>
      <c r="K11" s="81"/>
    </row>
    <row r="12" spans="1:11" ht="20.100000000000001" customHeight="1">
      <c r="E12" s="32"/>
      <c r="F12" s="33"/>
      <c r="G12" s="35"/>
      <c r="H12" s="35"/>
      <c r="I12" s="35"/>
      <c r="J12" s="35"/>
      <c r="K12" s="35"/>
    </row>
    <row r="13" spans="1:11" ht="20.399999999999999" customHeight="1">
      <c r="A13" s="92" t="s">
        <v>100</v>
      </c>
      <c r="B13" s="92"/>
      <c r="C13" s="94" t="s">
        <v>101</v>
      </c>
      <c r="D13" s="94"/>
      <c r="E13" s="94"/>
      <c r="F13" s="94"/>
      <c r="G13" s="94"/>
      <c r="H13" s="94"/>
      <c r="I13" s="94"/>
      <c r="J13" s="94"/>
      <c r="K13" s="94"/>
    </row>
    <row r="14" spans="1:11" ht="20.100000000000001" customHeight="1">
      <c r="A14" s="93" t="s">
        <v>102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38.4" customHeight="1">
      <c r="A15" s="82" t="s">
        <v>66</v>
      </c>
      <c r="B15" s="15" t="s">
        <v>41</v>
      </c>
      <c r="C15" s="84"/>
      <c r="D15" s="87"/>
      <c r="E15" s="19" t="s">
        <v>42</v>
      </c>
      <c r="F15" s="21"/>
      <c r="G15" s="88" t="s">
        <v>38</v>
      </c>
      <c r="H15" s="89"/>
      <c r="I15" s="90"/>
      <c r="J15" s="91"/>
      <c r="K15" s="20"/>
    </row>
    <row r="16" spans="1:11" ht="38.4" customHeight="1">
      <c r="A16" s="83"/>
      <c r="B16" s="19" t="s">
        <v>43</v>
      </c>
      <c r="C16" s="84"/>
      <c r="D16" s="80"/>
      <c r="E16" s="80"/>
      <c r="F16" s="80"/>
      <c r="G16" s="71" t="str">
        <f>IF(C16="〇","（　)内に施設名を記載","　")</f>
        <v>　</v>
      </c>
      <c r="H16" s="72"/>
      <c r="I16" s="72"/>
      <c r="J16" s="72"/>
      <c r="K16" s="73"/>
    </row>
    <row r="17" spans="1:11" ht="50.4" customHeight="1">
      <c r="A17" s="34" t="s">
        <v>37</v>
      </c>
      <c r="B17" s="22"/>
      <c r="C17" s="16" t="s">
        <v>32</v>
      </c>
      <c r="D17" s="23"/>
      <c r="E17" s="78" t="s">
        <v>88</v>
      </c>
      <c r="F17" s="78"/>
      <c r="G17" s="78"/>
      <c r="H17" s="78"/>
      <c r="I17" s="78"/>
      <c r="J17" s="78"/>
      <c r="K17" s="79"/>
    </row>
    <row r="18" spans="1:11" ht="94.2" customHeight="1">
      <c r="A18" s="34" t="s">
        <v>46</v>
      </c>
      <c r="B18" s="74">
        <f>G9</f>
        <v>0</v>
      </c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94.2" customHeight="1">
      <c r="A19" s="34" t="s">
        <v>67</v>
      </c>
      <c r="B19" s="65">
        <f>【報告表】体育館!D40+【報告表】武道場!D40+【報告表】その他!D40</f>
        <v>0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11" ht="94.2" customHeight="1">
      <c r="A20" s="34" t="s">
        <v>36</v>
      </c>
      <c r="B20" s="68">
        <f>【報告表】体育館!G40+【報告表】武道場!G40+【報告表】その他!G40</f>
        <v>0</v>
      </c>
      <c r="C20" s="69"/>
      <c r="D20" s="69"/>
      <c r="E20" s="69"/>
      <c r="F20" s="69"/>
      <c r="G20" s="69"/>
      <c r="H20" s="69"/>
      <c r="I20" s="69"/>
      <c r="J20" s="69"/>
      <c r="K20" s="70"/>
    </row>
  </sheetData>
  <sheetProtection algorithmName="SHA-512" hashValue="o9VqfZNu6/00ptNdvvgieDgRRnFoOMVADKle11fpohFO3atEqKlueNzMxXTuxuWj00DCKirsGy0wDA4qkIP+xQ==" saltValue="UnYzcPaH5N6dnnzQzOx8JA==" spinCount="100000" sheet="1" objects="1" scenarios="1"/>
  <mergeCells count="19">
    <mergeCell ref="A13:B13"/>
    <mergeCell ref="A14:K14"/>
    <mergeCell ref="C13:K13"/>
    <mergeCell ref="B19:K19"/>
    <mergeCell ref="B20:K20"/>
    <mergeCell ref="G16:K16"/>
    <mergeCell ref="B18:K18"/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</mergeCells>
  <phoneticPr fontId="8"/>
  <conditionalFormatting sqref="B17 D17">
    <cfRule type="cellIs" dxfId="153" priority="9" operator="equal">
      <formula>""</formula>
    </cfRule>
  </conditionalFormatting>
  <conditionalFormatting sqref="C15:D16">
    <cfRule type="cellIs" dxfId="152" priority="10" operator="equal">
      <formula>""</formula>
    </cfRule>
  </conditionalFormatting>
  <conditionalFormatting sqref="F5 H5 J5">
    <cfRule type="containsBlanks" dxfId="151" priority="2">
      <formula>LEN(TRIM(F5))=0</formula>
    </cfRule>
  </conditionalFormatting>
  <conditionalFormatting sqref="F15">
    <cfRule type="cellIs" dxfId="150" priority="12" operator="equal">
      <formula>""</formula>
    </cfRule>
  </conditionalFormatting>
  <conditionalFormatting sqref="G9:H9">
    <cfRule type="containsBlanks" dxfId="149" priority="8">
      <formula>LEN(TRIM(G9))=0</formula>
    </cfRule>
  </conditionalFormatting>
  <conditionalFormatting sqref="G11:K11">
    <cfRule type="containsBlanks" dxfId="148" priority="3">
      <formula>LEN(TRIM(G11))=0</formula>
    </cfRule>
    <cfRule type="cellIs" dxfId="147" priority="16" operator="equal">
      <formula>"静岡　太郎"</formula>
    </cfRule>
    <cfRule type="cellIs" dxfId="146" priority="17" operator="equal">
      <formula>"葵区〇〇二丁目１－１"</formula>
    </cfRule>
  </conditionalFormatting>
  <conditionalFormatting sqref="I15:J15">
    <cfRule type="cellIs" dxfId="145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"2024,2025"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7" t="s">
        <v>103</v>
      </c>
      <c r="O1" s="54"/>
    </row>
    <row r="2" spans="1:39" ht="28.2" customHeight="1">
      <c r="A2" s="6" t="s">
        <v>16</v>
      </c>
      <c r="B2" s="105">
        <f>'報告書(体育施設利用実績)'!B17</f>
        <v>0</v>
      </c>
      <c r="C2" s="105"/>
      <c r="D2" s="105" t="s">
        <v>17</v>
      </c>
      <c r="E2" s="105"/>
      <c r="F2" s="120">
        <f>'報告書(体育施設利用実績)'!D17</f>
        <v>0</v>
      </c>
      <c r="G2" s="105"/>
      <c r="O2" s="54"/>
      <c r="Q2" s="48"/>
      <c r="R2" s="48"/>
      <c r="S2" s="48"/>
      <c r="T2" s="48"/>
      <c r="U2" s="48"/>
      <c r="V2" s="24"/>
      <c r="X2" s="55"/>
      <c r="Y2" s="56"/>
      <c r="Z2" s="56"/>
      <c r="AA2" s="111" t="s">
        <v>86</v>
      </c>
      <c r="AB2" s="112"/>
      <c r="AC2" s="112"/>
      <c r="AD2" s="112"/>
      <c r="AE2" s="113"/>
      <c r="AF2" s="56"/>
    </row>
    <row r="3" spans="1:39" ht="28.2" customHeight="1" thickBot="1">
      <c r="A3" s="3" t="s">
        <v>8</v>
      </c>
      <c r="B3" s="105">
        <f>'報告書(体育施設利用実績)'!B18:D18</f>
        <v>0</v>
      </c>
      <c r="C3" s="105"/>
      <c r="D3" s="105" t="s">
        <v>48</v>
      </c>
      <c r="E3" s="105"/>
      <c r="F3" s="105" t="s">
        <v>61</v>
      </c>
      <c r="G3" s="105"/>
      <c r="Q3" s="48"/>
      <c r="R3" s="48"/>
      <c r="S3" s="48"/>
      <c r="T3" s="48"/>
      <c r="U3" s="48"/>
      <c r="V3" s="24"/>
      <c r="X3" s="56"/>
      <c r="Y3" s="56"/>
      <c r="Z3" s="56"/>
      <c r="AA3" s="114"/>
      <c r="AB3" s="115"/>
      <c r="AC3" s="115"/>
      <c r="AD3" s="115"/>
      <c r="AE3" s="116"/>
      <c r="AF3" s="56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85</v>
      </c>
      <c r="W5" s="107"/>
      <c r="X5" s="107"/>
      <c r="Y5" s="107"/>
      <c r="Z5" s="108"/>
      <c r="AA5" s="106" t="s">
        <v>89</v>
      </c>
      <c r="AB5" s="107"/>
      <c r="AC5" s="107"/>
      <c r="AD5" s="107"/>
      <c r="AE5" s="108"/>
      <c r="AF5" s="118" t="s">
        <v>62</v>
      </c>
    </row>
    <row r="6" spans="1:39" ht="19.2" customHeight="1">
      <c r="A6" s="105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119"/>
      <c r="AG6" s="8" t="s">
        <v>50</v>
      </c>
      <c r="AH6" s="8" t="s">
        <v>51</v>
      </c>
      <c r="AI6" s="8" t="s">
        <v>52</v>
      </c>
      <c r="AJ6" s="8" t="s">
        <v>53</v>
      </c>
      <c r="AK6" s="8" t="s">
        <v>54</v>
      </c>
      <c r="AL6" s="8" t="s">
        <v>87</v>
      </c>
      <c r="AM6" s="2" t="s">
        <v>91</v>
      </c>
    </row>
    <row r="7" spans="1:39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53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53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53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53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53">
        <f t="shared" si="2"/>
        <v>0</v>
      </c>
      <c r="AG11" s="18" t="str">
        <f t="shared" si="3"/>
        <v>OK</v>
      </c>
      <c r="AH11" s="25" t="str">
        <f t="shared" ref="AH11:AH18" si="9">IF(AND(B11&lt;&gt;"",E11=""),"NG団体1","")</f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53">
        <f t="shared" si="2"/>
        <v>0</v>
      </c>
      <c r="AG12" s="18" t="str">
        <f t="shared" si="3"/>
        <v>OK</v>
      </c>
      <c r="AH12" s="25" t="str">
        <f t="shared" si="9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53">
        <f t="shared" si="2"/>
        <v>0</v>
      </c>
      <c r="AG13" s="18" t="str">
        <f t="shared" si="3"/>
        <v>OK</v>
      </c>
      <c r="AH13" s="25" t="str">
        <f t="shared" si="9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53">
        <f t="shared" si="2"/>
        <v>0</v>
      </c>
      <c r="AG14" s="18" t="str">
        <f t="shared" si="3"/>
        <v>OK</v>
      </c>
      <c r="AH14" s="25" t="str">
        <f t="shared" si="9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53">
        <f t="shared" si="2"/>
        <v>0</v>
      </c>
      <c r="AG15" s="18" t="str">
        <f t="shared" si="3"/>
        <v>OK</v>
      </c>
      <c r="AH15" s="25" t="str">
        <f t="shared" si="9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53">
        <f t="shared" si="2"/>
        <v>0</v>
      </c>
      <c r="AG16" s="18" t="str">
        <f t="shared" si="3"/>
        <v>OK</v>
      </c>
      <c r="AH16" s="25" t="str">
        <f t="shared" si="9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53">
        <f t="shared" si="2"/>
        <v>0</v>
      </c>
      <c r="AG17" s="18" t="str">
        <f t="shared" si="3"/>
        <v>OK</v>
      </c>
      <c r="AH17" s="25" t="str">
        <f t="shared" si="9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53">
        <f t="shared" si="2"/>
        <v>0</v>
      </c>
      <c r="AG18" s="18" t="str">
        <f t="shared" si="3"/>
        <v>OK</v>
      </c>
      <c r="AH18" s="25" t="str">
        <f t="shared" si="9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53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53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53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53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53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53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53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53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53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53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53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53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53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53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53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53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53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53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53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19</v>
      </c>
      <c r="B39" s="121" t="s">
        <v>63</v>
      </c>
      <c r="C39" s="122"/>
      <c r="D39" s="122" t="s">
        <v>30</v>
      </c>
      <c r="E39" s="123"/>
      <c r="G39" s="106" t="s">
        <v>36</v>
      </c>
      <c r="H39" s="107"/>
      <c r="I39" s="108"/>
    </row>
    <row r="40" spans="1:39">
      <c r="A40" s="95" t="s">
        <v>49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60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7Gp5lCZnU05Y3sGnoFem9HK5HgjKHhZY0G4We3XRQIUAxLx0YuGj0ojTu9Dev+ASdbIbkBeiG25y/4+HrwYZ3g==" saltValue="fa0ZX1BMfyO7ABq00ttMwQ==" spinCount="100000" sheet="1" objects="1" scenarios="1"/>
  <mergeCells count="23"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  <mergeCell ref="A40:A41"/>
    <mergeCell ref="D40:E41"/>
    <mergeCell ref="G40:I41"/>
    <mergeCell ref="A5:A6"/>
    <mergeCell ref="B5:F5"/>
    <mergeCell ref="G5:K5"/>
    <mergeCell ref="B40:C41"/>
  </mergeCells>
  <phoneticPr fontId="7"/>
  <conditionalFormatting sqref="A7:A37">
    <cfRule type="expression" dxfId="144" priority="59" stopIfTrue="1">
      <formula>WEEKDAY($A7)=1</formula>
    </cfRule>
    <cfRule type="expression" dxfId="143" priority="60" stopIfTrue="1">
      <formula>WEEKDAY($A7)=7</formula>
    </cfRule>
    <cfRule type="expression" priority="61" stopIfTrue="1">
      <formula>"WEEKDAY($A6)=7"</formula>
    </cfRule>
    <cfRule type="expression" dxfId="142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cellIs" dxfId="141" priority="49" operator="greaterThan">
      <formula>CEILING(C7-B7,"1:00")</formula>
    </cfRule>
  </conditionalFormatting>
  <conditionalFormatting sqref="D7:D377">
    <cfRule type="expression" dxfId="140" priority="36">
      <formula>IF(NOT(ISBLANK(C7)),IF(ISBLANK(D7),TRUE,FALSE),FALSE)</formula>
    </cfRule>
  </conditionalFormatting>
  <conditionalFormatting sqref="E7:E37">
    <cfRule type="expression" dxfId="139" priority="45">
      <formula>IF($AH7="NG団体1",1,0)</formula>
    </cfRule>
  </conditionalFormatting>
  <conditionalFormatting sqref="F7:F37">
    <cfRule type="expression" dxfId="138" priority="24">
      <formula>IF(NOT(ISBLANK(E7)),IF(ISBLANK(F7),TRUE,FALSE),FALSE)</formula>
    </cfRule>
  </conditionalFormatting>
  <conditionalFormatting sqref="I7:I37">
    <cfRule type="expression" dxfId="137" priority="34">
      <formula>IF(NOT(ISBLANK(H7)),IF(ISBLANK(I7),TRUE,FALSE),FALSE)</formula>
    </cfRule>
    <cfRule type="cellIs" dxfId="136" priority="35" operator="greaterThan">
      <formula>CEILING(H7-G7,"1:00")</formula>
    </cfRule>
  </conditionalFormatting>
  <conditionalFormatting sqref="J7:J37">
    <cfRule type="expression" dxfId="135" priority="44">
      <formula>IF($AI7="NG団体2",1,0)</formula>
    </cfRule>
  </conditionalFormatting>
  <conditionalFormatting sqref="K7:K37">
    <cfRule type="expression" dxfId="134" priority="23">
      <formula>IF(NOT(ISBLANK(J7)),IF(ISBLANK(K7),TRUE,FALSE),FALSE)</formula>
    </cfRule>
  </conditionalFormatting>
  <conditionalFormatting sqref="N7:N37">
    <cfRule type="expression" dxfId="133" priority="32">
      <formula>IF(NOT(ISBLANK(M7)),IF(ISBLANK(N7),TRUE,FALSE),FALSE)</formula>
    </cfRule>
    <cfRule type="cellIs" dxfId="132" priority="33" operator="greaterThan">
      <formula>CEILING(M7-L7,"1:00")</formula>
    </cfRule>
  </conditionalFormatting>
  <conditionalFormatting sqref="O7:O37">
    <cfRule type="expression" dxfId="131" priority="43">
      <formula>IF($AJ7="NG団体3",1,0)</formula>
    </cfRule>
  </conditionalFormatting>
  <conditionalFormatting sqref="P7:P37">
    <cfRule type="expression" dxfId="130" priority="5">
      <formula>IF(NOT(ISBLANK(O7)),IF(ISBLANK(P7),TRUE,FALSE),FALSE)</formula>
    </cfRule>
  </conditionalFormatting>
  <conditionalFormatting sqref="S7:S37">
    <cfRule type="cellIs" dxfId="129" priority="11" operator="greaterThan">
      <formula>CEILING(R7-Q7,"1:00")</formula>
    </cfRule>
    <cfRule type="expression" dxfId="128" priority="12">
      <formula>IF(NOT(ISBLANK(R7)),IF(ISBLANK(S7),TRUE,FALSE),FALSE)</formula>
    </cfRule>
  </conditionalFormatting>
  <conditionalFormatting sqref="T7:T37">
    <cfRule type="expression" dxfId="127" priority="42">
      <formula>IF($AK7="NG団体4",1,0)</formula>
    </cfRule>
  </conditionalFormatting>
  <conditionalFormatting sqref="U7:U37">
    <cfRule type="expression" dxfId="126" priority="4">
      <formula>IF(NOT(ISBLANK(T7)),IF(ISBLANK(U7),TRUE,FALSE),FALSE)</formula>
    </cfRule>
  </conditionalFormatting>
  <conditionalFormatting sqref="X7:X37">
    <cfRule type="cellIs" dxfId="125" priority="9" operator="greaterThan">
      <formula>CEILING(W7-V7,"1:00")</formula>
    </cfRule>
    <cfRule type="expression" dxfId="124" priority="10">
      <formula>IF(NOT(ISBLANK(W7)),IF(ISBLANK(X7),TRUE,FALSE),FALSE)</formula>
    </cfRule>
  </conditionalFormatting>
  <conditionalFormatting sqref="Y7:Y37">
    <cfRule type="expression" dxfId="123" priority="15">
      <formula>IF($AL7="NG団体5",1,0)</formula>
    </cfRule>
  </conditionalFormatting>
  <conditionalFormatting sqref="Z7:Z37">
    <cfRule type="expression" dxfId="122" priority="3">
      <formula>IF(NOT(ISBLANK(Y7)),IF(ISBLANK(Z7),TRUE,FALSE),FALSE)</formula>
    </cfRule>
  </conditionalFormatting>
  <conditionalFormatting sqref="AC7:AC37">
    <cfRule type="cellIs" dxfId="121" priority="7" operator="greaterThan">
      <formula>CEILING(AB7-AA7,"1:00")</formula>
    </cfRule>
    <cfRule type="expression" dxfId="120" priority="8">
      <formula>IF(NOT(ISBLANK(AB7)),IF(ISBLANK(AC7),TRUE,FALSE),FALSE)</formula>
    </cfRule>
  </conditionalFormatting>
  <conditionalFormatting sqref="AD7:AD37">
    <cfRule type="expression" dxfId="119" priority="6">
      <formula>IF($AM7="NG団体6",1,0)</formula>
    </cfRule>
  </conditionalFormatting>
  <conditionalFormatting sqref="AE7:AE37">
    <cfRule type="expression" dxfId="118" priority="1">
      <formula>IF(NOT(ISBLANK(AD7)),IF(ISBLANK(AE7),TRUE,FALSE),FALSE)</formula>
    </cfRule>
  </conditionalFormatting>
  <conditionalFormatting sqref="AG7:AG37">
    <cfRule type="cellIs" dxfId="117" priority="53" operator="notEqual">
      <formula>"OK"</formula>
    </cfRule>
  </conditionalFormatting>
  <conditionalFormatting sqref="AH7:AM7 AH8 AK8:AM37">
    <cfRule type="cellIs" dxfId="116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B25-EFBD-4E84-9954-42FE0C319722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7" t="s">
        <v>103</v>
      </c>
      <c r="O1" s="54"/>
    </row>
    <row r="2" spans="1:39" ht="28.2" customHeight="1">
      <c r="A2" s="6" t="s">
        <v>16</v>
      </c>
      <c r="B2" s="105">
        <f>'報告書(体育施設利用実績)'!B17</f>
        <v>0</v>
      </c>
      <c r="C2" s="105"/>
      <c r="D2" s="105" t="s">
        <v>17</v>
      </c>
      <c r="E2" s="105"/>
      <c r="F2" s="120">
        <f>'報告書(体育施設利用実績)'!D17</f>
        <v>0</v>
      </c>
      <c r="G2" s="105"/>
      <c r="O2" s="54"/>
      <c r="Q2" s="48"/>
      <c r="R2" s="48"/>
      <c r="S2" s="48"/>
      <c r="T2" s="48"/>
      <c r="U2" s="48"/>
      <c r="V2" s="24"/>
      <c r="X2" s="55"/>
      <c r="Y2" s="56"/>
      <c r="Z2" s="56"/>
      <c r="AA2" s="111" t="s">
        <v>64</v>
      </c>
      <c r="AB2" s="112"/>
      <c r="AC2" s="112"/>
      <c r="AD2" s="112"/>
      <c r="AE2" s="113"/>
      <c r="AF2" s="56"/>
    </row>
    <row r="3" spans="1:39" ht="28.2" customHeight="1" thickBot="1">
      <c r="A3" s="3" t="s">
        <v>8</v>
      </c>
      <c r="B3" s="105">
        <f>'報告書(体育施設利用実績)'!B18:D18</f>
        <v>0</v>
      </c>
      <c r="C3" s="105"/>
      <c r="D3" s="105" t="s">
        <v>48</v>
      </c>
      <c r="E3" s="105"/>
      <c r="F3" s="105" t="s">
        <v>42</v>
      </c>
      <c r="G3" s="105"/>
      <c r="Q3" s="48"/>
      <c r="R3" s="48"/>
      <c r="S3" s="48"/>
      <c r="T3" s="48"/>
      <c r="U3" s="48"/>
      <c r="V3" s="24"/>
      <c r="X3" s="56"/>
      <c r="Y3" s="56"/>
      <c r="Z3" s="56"/>
      <c r="AA3" s="114"/>
      <c r="AB3" s="115"/>
      <c r="AC3" s="115"/>
      <c r="AD3" s="115"/>
      <c r="AE3" s="116"/>
      <c r="AF3" s="56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85</v>
      </c>
      <c r="W5" s="107"/>
      <c r="X5" s="107"/>
      <c r="Y5" s="107"/>
      <c r="Z5" s="108"/>
      <c r="AA5" s="106" t="s">
        <v>89</v>
      </c>
      <c r="AB5" s="107"/>
      <c r="AC5" s="107"/>
      <c r="AD5" s="107"/>
      <c r="AE5" s="108"/>
      <c r="AF5" s="118" t="s">
        <v>62</v>
      </c>
    </row>
    <row r="6" spans="1:39" ht="19.2" customHeight="1">
      <c r="A6" s="105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119"/>
      <c r="AG6" s="8" t="s">
        <v>50</v>
      </c>
      <c r="AH6" s="8" t="s">
        <v>51</v>
      </c>
      <c r="AI6" s="8" t="s">
        <v>52</v>
      </c>
      <c r="AJ6" s="8" t="s">
        <v>53</v>
      </c>
      <c r="AK6" s="8" t="s">
        <v>54</v>
      </c>
      <c r="AL6" s="8" t="s">
        <v>87</v>
      </c>
      <c r="AM6" s="2" t="s">
        <v>91</v>
      </c>
    </row>
    <row r="7" spans="1:39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53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53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53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53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53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53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53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53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53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53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53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53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53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53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53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53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53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53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53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53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53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53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53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53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53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53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53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53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53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53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53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19</v>
      </c>
      <c r="B39" s="121" t="s">
        <v>63</v>
      </c>
      <c r="C39" s="122"/>
      <c r="D39" s="122" t="s">
        <v>30</v>
      </c>
      <c r="E39" s="123"/>
      <c r="G39" s="106" t="s">
        <v>36</v>
      </c>
      <c r="H39" s="107"/>
      <c r="I39" s="108"/>
    </row>
    <row r="40" spans="1:39">
      <c r="A40" s="95" t="s">
        <v>49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60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UMhWZYtvDRgUYYTvIewCo4iiYXMe3w622J7EKYgJ+fl1p3Z6dTueuBHrJTH0688aX2I3MeysBua5Ijwa05wViw==" saltValue="PCb6X/iZ/Qa9cX86OFBHvQ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15" priority="27" stopIfTrue="1">
      <formula>WEEKDAY($A7)=1</formula>
    </cfRule>
    <cfRule type="expression" dxfId="114" priority="28" stopIfTrue="1">
      <formula>WEEKDAY($A7)=7</formula>
    </cfRule>
    <cfRule type="expression" priority="29" stopIfTrue="1">
      <formula>"WEEKDAY($A6)=7"</formula>
    </cfRule>
    <cfRule type="expression" dxfId="113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12" priority="25" operator="greaterThan">
      <formula>CEILING(C7-B7,"1:00")</formula>
    </cfRule>
  </conditionalFormatting>
  <conditionalFormatting sqref="D7:D377">
    <cfRule type="expression" dxfId="111" priority="19">
      <formula>IF(NOT(ISBLANK(C7)),IF(ISBLANK(D7),TRUE,FALSE),FALSE)</formula>
    </cfRule>
  </conditionalFormatting>
  <conditionalFormatting sqref="E7:E37">
    <cfRule type="expression" dxfId="110" priority="24">
      <formula>IF($AH7="NG団体1",1,0)</formula>
    </cfRule>
  </conditionalFormatting>
  <conditionalFormatting sqref="F7:F37">
    <cfRule type="expression" dxfId="109" priority="14">
      <formula>IF(NOT(ISBLANK(E7)),IF(ISBLANK(F7),TRUE,FALSE),FALSE)</formula>
    </cfRule>
  </conditionalFormatting>
  <conditionalFormatting sqref="I7:I37">
    <cfRule type="expression" dxfId="108" priority="17">
      <formula>IF(NOT(ISBLANK(H7)),IF(ISBLANK(I7),TRUE,FALSE),FALSE)</formula>
    </cfRule>
    <cfRule type="cellIs" dxfId="107" priority="18" operator="greaterThan">
      <formula>CEILING(H7-G7,"1:00")</formula>
    </cfRule>
  </conditionalFormatting>
  <conditionalFormatting sqref="J7:J37">
    <cfRule type="expression" dxfId="106" priority="23">
      <formula>IF($AI7="NG団体2",1,0)</formula>
    </cfRule>
  </conditionalFormatting>
  <conditionalFormatting sqref="K7:K37">
    <cfRule type="expression" dxfId="105" priority="13">
      <formula>IF(NOT(ISBLANK(J7)),IF(ISBLANK(K7),TRUE,FALSE),FALSE)</formula>
    </cfRule>
  </conditionalFormatting>
  <conditionalFormatting sqref="N7:N37">
    <cfRule type="expression" dxfId="104" priority="15">
      <formula>IF(NOT(ISBLANK(M7)),IF(ISBLANK(N7),TRUE,FALSE),FALSE)</formula>
    </cfRule>
    <cfRule type="cellIs" dxfId="103" priority="16" operator="greaterThan">
      <formula>CEILING(M7-L7,"1:00")</formula>
    </cfRule>
  </conditionalFormatting>
  <conditionalFormatting sqref="O7:O37">
    <cfRule type="expression" dxfId="102" priority="22">
      <formula>IF($AJ7="NG団体3",1,0)</formula>
    </cfRule>
  </conditionalFormatting>
  <conditionalFormatting sqref="P7:P37">
    <cfRule type="expression" dxfId="101" priority="4">
      <formula>IF(NOT(ISBLANK(O7)),IF(ISBLANK(P7),TRUE,FALSE),FALSE)</formula>
    </cfRule>
  </conditionalFormatting>
  <conditionalFormatting sqref="S7:S37">
    <cfRule type="cellIs" dxfId="100" priority="10" operator="greaterThan">
      <formula>CEILING(R7-Q7,"1:00")</formula>
    </cfRule>
    <cfRule type="expression" dxfId="99" priority="11">
      <formula>IF(NOT(ISBLANK(R7)),IF(ISBLANK(S7),TRUE,FALSE),FALSE)</formula>
    </cfRule>
  </conditionalFormatting>
  <conditionalFormatting sqref="T7:T37">
    <cfRule type="expression" dxfId="98" priority="21">
      <formula>IF($AK7="NG団体4",1,0)</formula>
    </cfRule>
  </conditionalFormatting>
  <conditionalFormatting sqref="U7:U37">
    <cfRule type="expression" dxfId="97" priority="3">
      <formula>IF(NOT(ISBLANK(T7)),IF(ISBLANK(U7),TRUE,FALSE),FALSE)</formula>
    </cfRule>
  </conditionalFormatting>
  <conditionalFormatting sqref="X7:X37">
    <cfRule type="cellIs" dxfId="96" priority="8" operator="greaterThan">
      <formula>CEILING(W7-V7,"1:00")</formula>
    </cfRule>
    <cfRule type="expression" dxfId="95" priority="9">
      <formula>IF(NOT(ISBLANK(W7)),IF(ISBLANK(X7),TRUE,FALSE),FALSE)</formula>
    </cfRule>
  </conditionalFormatting>
  <conditionalFormatting sqref="Y7:Y37">
    <cfRule type="expression" dxfId="94" priority="12">
      <formula>IF($AL7="NG団体5",1,0)</formula>
    </cfRule>
  </conditionalFormatting>
  <conditionalFormatting sqref="Z7:Z37">
    <cfRule type="expression" dxfId="93" priority="2">
      <formula>IF(NOT(ISBLANK(Y7)),IF(ISBLANK(Z7),TRUE,FALSE),FALSE)</formula>
    </cfRule>
  </conditionalFormatting>
  <conditionalFormatting sqref="AC7:AC37">
    <cfRule type="cellIs" dxfId="92" priority="6" operator="greaterThan">
      <formula>CEILING(AB7-AA7,"1:00")</formula>
    </cfRule>
    <cfRule type="expression" dxfId="91" priority="7">
      <formula>IF(NOT(ISBLANK(AB7)),IF(ISBLANK(AC7),TRUE,FALSE),FALSE)</formula>
    </cfRule>
  </conditionalFormatting>
  <conditionalFormatting sqref="AD7:AD37">
    <cfRule type="expression" dxfId="90" priority="5">
      <formula>IF($AM7="NG団体6",1,0)</formula>
    </cfRule>
  </conditionalFormatting>
  <conditionalFormatting sqref="AE7:AE37">
    <cfRule type="expression" dxfId="89" priority="1">
      <formula>IF(NOT(ISBLANK(AD7)),IF(ISBLANK(AE7),TRUE,FALSE),FALSE)</formula>
    </cfRule>
  </conditionalFormatting>
  <conditionalFormatting sqref="AG7:AG37">
    <cfRule type="cellIs" dxfId="88" priority="26" operator="notEqual">
      <formula>"OK"</formula>
    </cfRule>
  </conditionalFormatting>
  <conditionalFormatting sqref="AH7:AM7 AH8 AK8:AM37">
    <cfRule type="cellIs" dxfId="87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DBDDA-527C-4D2D-A81B-D324BD2C922A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D8D74512-49A4-4944-9C1D-34E5776A4128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8465-5D88-474D-9205-D0CED31258F2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7" t="s">
        <v>103</v>
      </c>
      <c r="O1" s="54"/>
    </row>
    <row r="2" spans="1:39" ht="28.2" customHeight="1">
      <c r="A2" s="6" t="s">
        <v>16</v>
      </c>
      <c r="B2" s="105">
        <f>'報告書(体育施設利用実績)'!B17</f>
        <v>0</v>
      </c>
      <c r="C2" s="105"/>
      <c r="D2" s="105" t="s">
        <v>17</v>
      </c>
      <c r="E2" s="105"/>
      <c r="F2" s="120">
        <f>'報告書(体育施設利用実績)'!D17</f>
        <v>0</v>
      </c>
      <c r="G2" s="105"/>
      <c r="O2" s="54"/>
      <c r="Q2" s="48"/>
      <c r="R2" s="48"/>
      <c r="S2" s="48"/>
      <c r="T2" s="48"/>
      <c r="U2" s="48"/>
      <c r="V2" s="24"/>
      <c r="X2" s="55"/>
      <c r="Y2" s="56"/>
      <c r="Z2" s="56"/>
      <c r="AA2" s="111" t="s">
        <v>56</v>
      </c>
      <c r="AB2" s="112"/>
      <c r="AC2" s="112"/>
      <c r="AD2" s="112"/>
      <c r="AE2" s="113"/>
      <c r="AF2" s="56"/>
    </row>
    <row r="3" spans="1:39" ht="28.2" customHeight="1" thickBot="1">
      <c r="A3" s="3" t="s">
        <v>8</v>
      </c>
      <c r="B3" s="105">
        <f>'報告書(体育施設利用実績)'!B18:D18</f>
        <v>0</v>
      </c>
      <c r="C3" s="105"/>
      <c r="D3" s="105" t="s">
        <v>48</v>
      </c>
      <c r="E3" s="105"/>
      <c r="F3" s="105" t="s">
        <v>43</v>
      </c>
      <c r="G3" s="105"/>
      <c r="Q3" s="48"/>
      <c r="R3" s="48"/>
      <c r="S3" s="48"/>
      <c r="T3" s="48"/>
      <c r="U3" s="48"/>
      <c r="V3" s="24"/>
      <c r="X3" s="56"/>
      <c r="Y3" s="56"/>
      <c r="Z3" s="56"/>
      <c r="AA3" s="114"/>
      <c r="AB3" s="115"/>
      <c r="AC3" s="115"/>
      <c r="AD3" s="115"/>
      <c r="AE3" s="116"/>
      <c r="AF3" s="56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85</v>
      </c>
      <c r="W5" s="107"/>
      <c r="X5" s="107"/>
      <c r="Y5" s="107"/>
      <c r="Z5" s="108"/>
      <c r="AA5" s="106" t="s">
        <v>89</v>
      </c>
      <c r="AB5" s="107"/>
      <c r="AC5" s="107"/>
      <c r="AD5" s="107"/>
      <c r="AE5" s="108"/>
      <c r="AF5" s="118" t="s">
        <v>62</v>
      </c>
    </row>
    <row r="6" spans="1:39" ht="19.2" customHeight="1">
      <c r="A6" s="105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119"/>
      <c r="AG6" s="8" t="s">
        <v>50</v>
      </c>
      <c r="AH6" s="8" t="s">
        <v>51</v>
      </c>
      <c r="AI6" s="8" t="s">
        <v>52</v>
      </c>
      <c r="AJ6" s="8" t="s">
        <v>53</v>
      </c>
      <c r="AK6" s="8" t="s">
        <v>54</v>
      </c>
      <c r="AL6" s="8" t="s">
        <v>87</v>
      </c>
      <c r="AM6" s="2" t="s">
        <v>91</v>
      </c>
    </row>
    <row r="7" spans="1:39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53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53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53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53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53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53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53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53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53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53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53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53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53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53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53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53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53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53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53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53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53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53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53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53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53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53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53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53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53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53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53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19</v>
      </c>
      <c r="B39" s="121" t="s">
        <v>63</v>
      </c>
      <c r="C39" s="122"/>
      <c r="D39" s="122" t="s">
        <v>30</v>
      </c>
      <c r="E39" s="123"/>
      <c r="G39" s="106" t="s">
        <v>36</v>
      </c>
      <c r="H39" s="107"/>
      <c r="I39" s="108"/>
    </row>
    <row r="40" spans="1:39">
      <c r="A40" s="95" t="s">
        <v>49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60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+uCYw+E+VttBSyrFfVXy7r2CL5b1+CX5/B14xOAfM9WNox32tktbK7dMnMx6a0Yvmd555jr9/KpJnU4d0WrSng==" saltValue="1vTg4CIUAoZHg+VRBHh3k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86" priority="27" stopIfTrue="1">
      <formula>WEEKDAY($A7)=1</formula>
    </cfRule>
    <cfRule type="expression" dxfId="85" priority="28" stopIfTrue="1">
      <formula>WEEKDAY($A7)=7</formula>
    </cfRule>
    <cfRule type="expression" priority="29" stopIfTrue="1">
      <formula>"WEEKDAY($A6)=7"</formula>
    </cfRule>
    <cfRule type="expression" dxfId="8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83" priority="25" operator="greaterThan">
      <formula>CEILING(C7-B7,"1:00")</formula>
    </cfRule>
  </conditionalFormatting>
  <conditionalFormatting sqref="D7:D377">
    <cfRule type="expression" dxfId="82" priority="19">
      <formula>IF(NOT(ISBLANK(C7)),IF(ISBLANK(D7),TRUE,FALSE),FALSE)</formula>
    </cfRule>
  </conditionalFormatting>
  <conditionalFormatting sqref="E7:E37">
    <cfRule type="expression" dxfId="81" priority="24">
      <formula>IF($AH7="NG団体1",1,0)</formula>
    </cfRule>
  </conditionalFormatting>
  <conditionalFormatting sqref="F7:F37">
    <cfRule type="expression" dxfId="80" priority="14">
      <formula>IF(NOT(ISBLANK(E7)),IF(ISBLANK(F7),TRUE,FALSE),FALSE)</formula>
    </cfRule>
  </conditionalFormatting>
  <conditionalFormatting sqref="I7:I37">
    <cfRule type="expression" dxfId="79" priority="17">
      <formula>IF(NOT(ISBLANK(H7)),IF(ISBLANK(I7),TRUE,FALSE),FALSE)</formula>
    </cfRule>
    <cfRule type="cellIs" dxfId="78" priority="18" operator="greaterThan">
      <formula>CEILING(H7-G7,"1:00")</formula>
    </cfRule>
  </conditionalFormatting>
  <conditionalFormatting sqref="J7:J37">
    <cfRule type="expression" dxfId="77" priority="23">
      <formula>IF($AI7="NG団体2",1,0)</formula>
    </cfRule>
  </conditionalFormatting>
  <conditionalFormatting sqref="K7:K37">
    <cfRule type="expression" dxfId="76" priority="13">
      <formula>IF(NOT(ISBLANK(J7)),IF(ISBLANK(K7),TRUE,FALSE),FALSE)</formula>
    </cfRule>
  </conditionalFormatting>
  <conditionalFormatting sqref="N7:N37">
    <cfRule type="expression" dxfId="75" priority="15">
      <formula>IF(NOT(ISBLANK(M7)),IF(ISBLANK(N7),TRUE,FALSE),FALSE)</formula>
    </cfRule>
    <cfRule type="cellIs" dxfId="74" priority="16" operator="greaterThan">
      <formula>CEILING(M7-L7,"1:00")</formula>
    </cfRule>
  </conditionalFormatting>
  <conditionalFormatting sqref="O7:O37">
    <cfRule type="expression" dxfId="73" priority="22">
      <formula>IF($AJ7="NG団体3",1,0)</formula>
    </cfRule>
  </conditionalFormatting>
  <conditionalFormatting sqref="P7:P37">
    <cfRule type="expression" dxfId="72" priority="4">
      <formula>IF(NOT(ISBLANK(O7)),IF(ISBLANK(P7),TRUE,FALSE),FALSE)</formula>
    </cfRule>
  </conditionalFormatting>
  <conditionalFormatting sqref="S7:S37">
    <cfRule type="cellIs" dxfId="71" priority="10" operator="greaterThan">
      <formula>CEILING(R7-Q7,"1:00")</formula>
    </cfRule>
    <cfRule type="expression" dxfId="70" priority="11">
      <formula>IF(NOT(ISBLANK(R7)),IF(ISBLANK(S7),TRUE,FALSE),FALSE)</formula>
    </cfRule>
  </conditionalFormatting>
  <conditionalFormatting sqref="T7:T37">
    <cfRule type="expression" dxfId="69" priority="21">
      <formula>IF($AK7="NG団体4",1,0)</formula>
    </cfRule>
  </conditionalFormatting>
  <conditionalFormatting sqref="U7:U37">
    <cfRule type="expression" dxfId="68" priority="3">
      <formula>IF(NOT(ISBLANK(T7)),IF(ISBLANK(U7),TRUE,FALSE),FALSE)</formula>
    </cfRule>
  </conditionalFormatting>
  <conditionalFormatting sqref="X7:X37">
    <cfRule type="cellIs" dxfId="67" priority="8" operator="greaterThan">
      <formula>CEILING(W7-V7,"1:00")</formula>
    </cfRule>
    <cfRule type="expression" dxfId="66" priority="9">
      <formula>IF(NOT(ISBLANK(W7)),IF(ISBLANK(X7),TRUE,FALSE),FALSE)</formula>
    </cfRule>
  </conditionalFormatting>
  <conditionalFormatting sqref="Y7:Y37">
    <cfRule type="expression" dxfId="65" priority="12">
      <formula>IF($AL7="NG団体5",1,0)</formula>
    </cfRule>
  </conditionalFormatting>
  <conditionalFormatting sqref="Z7:Z37">
    <cfRule type="expression" dxfId="64" priority="2">
      <formula>IF(NOT(ISBLANK(Y7)),IF(ISBLANK(Z7),TRUE,FALSE),FALSE)</formula>
    </cfRule>
  </conditionalFormatting>
  <conditionalFormatting sqref="AC7:AC37">
    <cfRule type="cellIs" dxfId="63" priority="6" operator="greaterThan">
      <formula>CEILING(AB7-AA7,"1:00")</formula>
    </cfRule>
    <cfRule type="expression" dxfId="62" priority="7">
      <formula>IF(NOT(ISBLANK(AB7)),IF(ISBLANK(AC7),TRUE,FALSE),FALSE)</formula>
    </cfRule>
  </conditionalFormatting>
  <conditionalFormatting sqref="AD7:AD37">
    <cfRule type="expression" dxfId="61" priority="5">
      <formula>IF($AM7="NG団体6",1,0)</formula>
    </cfRule>
  </conditionalFormatting>
  <conditionalFormatting sqref="AE7:AE37">
    <cfRule type="expression" dxfId="60" priority="1">
      <formula>IF(NOT(ISBLANK(AD7)),IF(ISBLANK(AE7),TRUE,FALSE),FALSE)</formula>
    </cfRule>
  </conditionalFormatting>
  <conditionalFormatting sqref="AG7:AG37">
    <cfRule type="cellIs" dxfId="59" priority="26" operator="notEqual">
      <formula>"OK"</formula>
    </cfRule>
  </conditionalFormatting>
  <conditionalFormatting sqref="AH7:AM7 AH8 AK8:AM37">
    <cfRule type="cellIs" dxfId="5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ABAC5E-29D8-4C60-AD42-507346DBC29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209B8693-DDB0-44DF-B39F-AE0805C80F67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3:U31"/>
  <sheetViews>
    <sheetView zoomScale="110" zoomScaleNormal="110" workbookViewId="0">
      <selection activeCell="F5" sqref="F5"/>
    </sheetView>
  </sheetViews>
  <sheetFormatPr defaultColWidth="9" defaultRowHeight="20.100000000000001" customHeight="1"/>
  <cols>
    <col min="1" max="1" width="13.6640625" style="12" customWidth="1"/>
    <col min="2" max="2" width="11.77734375" style="12" customWidth="1"/>
    <col min="3" max="3" width="8.88671875" style="12" customWidth="1"/>
    <col min="4" max="4" width="11.77734375" style="12" customWidth="1"/>
    <col min="5" max="5" width="9" style="12" customWidth="1"/>
    <col min="6" max="6" width="11.109375" style="12" customWidth="1"/>
    <col min="7" max="7" width="8.109375" style="12" customWidth="1"/>
    <col min="8" max="8" width="11.109375" style="12" customWidth="1"/>
    <col min="9" max="9" width="8.109375" style="12" customWidth="1"/>
    <col min="10" max="10" width="11.109375" style="12" customWidth="1"/>
    <col min="11" max="11" width="8.109375" style="12" customWidth="1"/>
    <col min="12" max="16384" width="9" style="12"/>
  </cols>
  <sheetData>
    <row r="3" spans="1:21" ht="30" customHeight="1">
      <c r="A3" s="140" t="s">
        <v>104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21" ht="30" customHeight="1">
      <c r="A4" s="143" t="str">
        <f>IF('報告書(体育施設利用実績)'!I15="〇","　","提出不要")</f>
        <v>提出不要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21" ht="30" customHeight="1">
      <c r="F5" s="26"/>
      <c r="G5" s="13" t="s">
        <v>32</v>
      </c>
      <c r="H5" s="27"/>
      <c r="I5" s="13" t="s">
        <v>33</v>
      </c>
      <c r="J5" s="27"/>
      <c r="K5" s="13" t="s">
        <v>34</v>
      </c>
    </row>
    <row r="6" spans="1:21" ht="20.100000000000001" customHeight="1">
      <c r="G6" s="13"/>
      <c r="H6" s="13"/>
      <c r="I6" s="13"/>
      <c r="J6" s="13"/>
      <c r="K6" s="13"/>
    </row>
    <row r="7" spans="1:21" ht="30" customHeight="1">
      <c r="A7" s="12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0.100000000000001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9.4" customHeight="1">
      <c r="B9" s="26"/>
      <c r="C9" s="26"/>
      <c r="D9" s="26"/>
      <c r="E9" s="131" t="s">
        <v>99</v>
      </c>
      <c r="F9" s="26" t="s">
        <v>105</v>
      </c>
      <c r="G9" s="86"/>
      <c r="H9" s="86"/>
      <c r="I9" s="86" t="s">
        <v>95</v>
      </c>
      <c r="J9" s="86"/>
      <c r="K9" s="8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16.95" customHeight="1">
      <c r="B10" s="26"/>
      <c r="C10" s="26"/>
      <c r="D10" s="26"/>
      <c r="E10" s="131"/>
      <c r="F10" s="26"/>
      <c r="G10" s="81"/>
      <c r="H10" s="81"/>
      <c r="I10" s="81"/>
      <c r="J10" s="81"/>
      <c r="K10" s="81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9.4" customHeight="1">
      <c r="B11" s="26"/>
      <c r="C11" s="26"/>
      <c r="D11" s="26"/>
      <c r="E11" s="131"/>
      <c r="F11" s="26" t="s">
        <v>106</v>
      </c>
      <c r="G11" s="81"/>
      <c r="H11" s="81"/>
      <c r="I11" s="81"/>
      <c r="J11" s="81"/>
      <c r="K11" s="81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17.55" customHeight="1">
      <c r="B12" s="26"/>
      <c r="C12" s="26"/>
      <c r="D12" s="26"/>
      <c r="E12" s="27"/>
      <c r="F12" s="26"/>
      <c r="G12" s="81"/>
      <c r="H12" s="81"/>
      <c r="I12" s="81"/>
      <c r="J12" s="81"/>
      <c r="K12" s="81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3.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32.549999999999997" customHeight="1">
      <c r="A14" s="136" t="s">
        <v>108</v>
      </c>
      <c r="B14" s="136"/>
      <c r="C14" s="136"/>
      <c r="D14" s="135" t="s">
        <v>107</v>
      </c>
      <c r="E14" s="135"/>
      <c r="F14" s="135"/>
      <c r="G14" s="135"/>
      <c r="H14" s="135"/>
      <c r="I14" s="135"/>
      <c r="J14" s="135"/>
      <c r="K14" s="135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48" customHeight="1">
      <c r="A15" s="144" t="s">
        <v>110</v>
      </c>
      <c r="B15" s="145">
        <f>G9</f>
        <v>0</v>
      </c>
      <c r="C15" s="146"/>
      <c r="D15" s="146"/>
      <c r="E15" s="127" t="s">
        <v>38</v>
      </c>
      <c r="F15" s="127"/>
      <c r="G15" s="127" t="s">
        <v>84</v>
      </c>
      <c r="H15" s="127"/>
      <c r="I15" s="127"/>
      <c r="J15" s="127"/>
      <c r="K15" s="128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48" customHeight="1">
      <c r="A16" s="144"/>
      <c r="B16" s="147" t="s">
        <v>40</v>
      </c>
      <c r="C16" s="148"/>
      <c r="D16" s="148"/>
      <c r="E16" s="129" t="e">
        <f>INDEX(清水区小・中学校!C4:C48,MATCH(B15,清水区小・中学校!B4:B48,0))</f>
        <v>#N/A</v>
      </c>
      <c r="F16" s="129"/>
      <c r="G16" s="129" t="e">
        <f>INDEX(清水区小・中学校!D4:D48,MATCH(B15,清水区小・中学校!B4:B48,0))</f>
        <v>#N/A</v>
      </c>
      <c r="H16" s="129"/>
      <c r="I16" s="129"/>
      <c r="J16" s="129"/>
      <c r="K16" s="130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81.45" customHeight="1">
      <c r="A17" s="14" t="s">
        <v>37</v>
      </c>
      <c r="B17" s="58"/>
      <c r="C17" s="59" t="s">
        <v>32</v>
      </c>
      <c r="D17" s="59"/>
      <c r="E17" s="141" t="s">
        <v>83</v>
      </c>
      <c r="F17" s="141"/>
      <c r="G17" s="141"/>
      <c r="H17" s="141"/>
      <c r="I17" s="141"/>
      <c r="J17" s="141"/>
      <c r="K17" s="142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14" customHeight="1">
      <c r="A18" s="14" t="s">
        <v>111</v>
      </c>
      <c r="B18" s="137">
        <f>G9</f>
        <v>0</v>
      </c>
      <c r="C18" s="138"/>
      <c r="D18" s="138"/>
      <c r="E18" s="138"/>
      <c r="F18" s="138"/>
      <c r="G18" s="138"/>
      <c r="H18" s="138"/>
      <c r="I18" s="138"/>
      <c r="J18" s="138"/>
      <c r="K18" s="139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14" customHeight="1">
      <c r="A19" s="14" t="s">
        <v>112</v>
      </c>
      <c r="B19" s="132" t="e">
        <f>【報告表】グラウンド!L42+【報告表】テニスコート!L42</f>
        <v>#N/A</v>
      </c>
      <c r="C19" s="133"/>
      <c r="D19" s="133"/>
      <c r="E19" s="133"/>
      <c r="F19" s="133"/>
      <c r="G19" s="133"/>
      <c r="H19" s="133"/>
      <c r="I19" s="133"/>
      <c r="J19" s="133"/>
      <c r="K19" s="134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14" customHeight="1">
      <c r="A20" s="14" t="s">
        <v>36</v>
      </c>
      <c r="B20" s="124">
        <f>【報告表】グラウンド!O42+【報告表】テニスコート!O42</f>
        <v>0</v>
      </c>
      <c r="C20" s="125"/>
      <c r="D20" s="125"/>
      <c r="E20" s="125"/>
      <c r="F20" s="125"/>
      <c r="G20" s="125"/>
      <c r="H20" s="125"/>
      <c r="I20" s="125"/>
      <c r="J20" s="125"/>
      <c r="K20" s="1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20.100000000000001" customHeight="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20.100000000000001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20.100000000000001" customHeight="1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20.100000000000001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20.100000000000001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20.100000000000001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20.100000000000001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0.100000000000001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0.100000000000001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0.100000000000001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</sheetData>
  <sheetProtection algorithmName="SHA-512" hashValue="NIwOfcb6kX+cx6BcA20VLS80jdKLphKWTWu7QqwrSs58PXCKc3W0QyhJZ2zCVcovsVx5oc0P2osu1rTvia3NXw==" saltValue="P0h1YO6G7t3u9Ihn+t8jGw==" spinCount="100000" sheet="1" objects="1" scenarios="1"/>
  <mergeCells count="21">
    <mergeCell ref="A3:J3"/>
    <mergeCell ref="E17:K17"/>
    <mergeCell ref="A4:K4"/>
    <mergeCell ref="G12:K12"/>
    <mergeCell ref="A15:A16"/>
    <mergeCell ref="B15:D15"/>
    <mergeCell ref="B16:D16"/>
    <mergeCell ref="B20:K20"/>
    <mergeCell ref="G9:H9"/>
    <mergeCell ref="I9:K9"/>
    <mergeCell ref="G10:K10"/>
    <mergeCell ref="G15:K15"/>
    <mergeCell ref="E16:F16"/>
    <mergeCell ref="G16:K16"/>
    <mergeCell ref="E15:F15"/>
    <mergeCell ref="G11:K11"/>
    <mergeCell ref="E9:E11"/>
    <mergeCell ref="B19:K19"/>
    <mergeCell ref="D14:K14"/>
    <mergeCell ref="A14:C14"/>
    <mergeCell ref="B18:K18"/>
  </mergeCells>
  <phoneticPr fontId="8"/>
  <conditionalFormatting sqref="B17">
    <cfRule type="cellIs" dxfId="57" priority="6" operator="equal">
      <formula>""</formula>
    </cfRule>
  </conditionalFormatting>
  <conditionalFormatting sqref="D17">
    <cfRule type="cellIs" dxfId="56" priority="5" operator="equal">
      <formula>""</formula>
    </cfRule>
  </conditionalFormatting>
  <conditionalFormatting sqref="F5 H5">
    <cfRule type="containsBlanks" dxfId="55" priority="12">
      <formula>LEN(TRIM(F5))=0</formula>
    </cfRule>
  </conditionalFormatting>
  <conditionalFormatting sqref="G11">
    <cfRule type="containsBlanks" dxfId="54" priority="2">
      <formula>LEN(TRIM(G11))=0</formula>
    </cfRule>
    <cfRule type="cellIs" dxfId="53" priority="10" operator="equal">
      <formula>"静岡　太郎"</formula>
    </cfRule>
    <cfRule type="cellIs" dxfId="52" priority="11" operator="equal">
      <formula>"葵区〇〇二丁目１－１"</formula>
    </cfRule>
  </conditionalFormatting>
  <conditionalFormatting sqref="G9:H9">
    <cfRule type="containsBlanks" dxfId="51" priority="8">
      <formula>LEN(TRIM(G9))=0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7" xr:uid="{B24BF2E6-1A78-4A85-9BB4-6FBEB89ED573}">
      <formula1>"1,2,3,4,5,6,7,8,9,10,11,12"</formula1>
    </dataValidation>
    <dataValidation type="list" allowBlank="1" showInputMessage="1" showErrorMessage="1" sqref="F5 B17" xr:uid="{A6C5F9C8-595C-4212-8F33-F855D9D3B7A1}">
      <formula1>"2024,2025"</formula1>
    </dataValidation>
  </dataValidations>
  <pageMargins left="0.9055118110236221" right="0.9055118110236221" top="0.94488188976377963" bottom="0.94488188976377963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7" t="s">
        <v>109</v>
      </c>
    </row>
    <row r="2" spans="1:38" ht="28.05" customHeight="1">
      <c r="A2" s="6" t="s">
        <v>16</v>
      </c>
      <c r="B2" s="105">
        <f>'報告書（グラウンド夜間照明実績)'!B17</f>
        <v>0</v>
      </c>
      <c r="C2" s="105"/>
      <c r="D2" s="105" t="s">
        <v>17</v>
      </c>
      <c r="E2" s="105"/>
      <c r="F2" s="105">
        <f>'報告書（グラウンド夜間照明実績)'!D17</f>
        <v>0</v>
      </c>
      <c r="G2" s="105"/>
      <c r="AA2" s="153" t="s">
        <v>65</v>
      </c>
      <c r="AB2" s="154"/>
      <c r="AC2" s="154"/>
      <c r="AD2" s="154"/>
      <c r="AE2" s="155"/>
    </row>
    <row r="3" spans="1:38" ht="28.05" customHeight="1" thickBot="1">
      <c r="A3" s="3" t="s">
        <v>8</v>
      </c>
      <c r="B3" s="105">
        <f>'報告書（グラウンド夜間照明実績)'!B15:D15</f>
        <v>0</v>
      </c>
      <c r="C3" s="105"/>
      <c r="D3" s="105" t="s">
        <v>9</v>
      </c>
      <c r="E3" s="105"/>
      <c r="F3" s="105" t="e">
        <f>INDEX(清水区小・中学校!C4:C48,MATCH(【報告表】グラウンド!B3,清水区小・中学校!B4:B48,0))</f>
        <v>#N/A</v>
      </c>
      <c r="G3" s="105"/>
      <c r="AA3" s="156"/>
      <c r="AB3" s="157"/>
      <c r="AC3" s="157"/>
      <c r="AD3" s="157"/>
      <c r="AE3" s="158"/>
    </row>
    <row r="5" spans="1:38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85</v>
      </c>
      <c r="W5" s="107"/>
      <c r="X5" s="107"/>
      <c r="Y5" s="107"/>
      <c r="Z5" s="108"/>
      <c r="AA5" s="106" t="s">
        <v>89</v>
      </c>
      <c r="AB5" s="107"/>
      <c r="AC5" s="107"/>
      <c r="AD5" s="107"/>
      <c r="AE5" s="108"/>
    </row>
    <row r="6" spans="1:38" ht="18.45" customHeight="1">
      <c r="A6" s="105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8" t="s">
        <v>50</v>
      </c>
      <c r="AG6" s="8" t="s">
        <v>51</v>
      </c>
      <c r="AH6" s="8" t="s">
        <v>52</v>
      </c>
      <c r="AI6" s="8" t="s">
        <v>53</v>
      </c>
      <c r="AJ6" s="8" t="s">
        <v>54</v>
      </c>
      <c r="AK6" s="2" t="s">
        <v>94</v>
      </c>
      <c r="AL6" s="2" t="s">
        <v>91</v>
      </c>
    </row>
    <row r="7" spans="1:38" ht="23.55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3.55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3.55" customHeight="1">
      <c r="A9" s="17" t="e">
        <f t="shared" ref="A9:A34" si="7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3.55" customHeight="1">
      <c r="A10" s="17" t="e">
        <f t="shared" si="7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3.55" customHeight="1">
      <c r="A11" s="17" t="e">
        <f t="shared" si="7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3.55" customHeight="1">
      <c r="A12" s="17" t="e">
        <f t="shared" si="7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3.55" customHeight="1">
      <c r="A13" s="17" t="e">
        <f t="shared" si="7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3.55" customHeight="1">
      <c r="A14" s="17" t="e">
        <f t="shared" si="7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3.55" customHeight="1">
      <c r="A15" s="17" t="e">
        <f t="shared" si="7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3.55" customHeight="1">
      <c r="A16" s="17" t="e">
        <f t="shared" si="7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3.55" customHeight="1">
      <c r="A17" s="17" t="e">
        <f t="shared" si="7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3.55" customHeight="1">
      <c r="A18" s="17" t="e">
        <f t="shared" si="7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3.55" customHeight="1">
      <c r="A19" s="17" t="e">
        <f t="shared" si="7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3.55" customHeight="1">
      <c r="A20" s="17" t="e">
        <f t="shared" si="7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3.55" customHeight="1">
      <c r="A21" s="17" t="e">
        <f t="shared" si="7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3.55" customHeight="1">
      <c r="A22" s="17" t="e">
        <f t="shared" si="7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3.55" customHeight="1">
      <c r="A23" s="17" t="e">
        <f t="shared" si="7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3.55" customHeight="1">
      <c r="A24" s="17" t="e">
        <f t="shared" si="7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3.55" customHeight="1">
      <c r="A25" s="17" t="e">
        <f t="shared" si="7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3.55" customHeight="1">
      <c r="A26" s="17" t="e">
        <f t="shared" si="7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3.55" customHeight="1">
      <c r="A27" s="17" t="e">
        <f t="shared" si="7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3.55" customHeight="1">
      <c r="A28" s="17" t="e">
        <f t="shared" si="7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3.55" customHeight="1">
      <c r="A29" s="17" t="e">
        <f t="shared" si="7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3.55" customHeight="1">
      <c r="A30" s="17" t="e">
        <f t="shared" si="7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3.55" customHeight="1">
      <c r="A31" s="17" t="e">
        <f t="shared" si="7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3.55" customHeight="1">
      <c r="A32" s="17" t="e">
        <f t="shared" si="7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3.55" customHeight="1">
      <c r="A33" s="17" t="e">
        <f t="shared" si="7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3.55" customHeight="1">
      <c r="A34" s="17" t="e">
        <f t="shared" si="7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3.55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3.55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3.55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19</v>
      </c>
      <c r="B39" s="121" t="s">
        <v>29</v>
      </c>
      <c r="C39" s="122"/>
      <c r="D39" s="122" t="s">
        <v>30</v>
      </c>
      <c r="E39" s="123"/>
      <c r="F39" s="105" t="s">
        <v>19</v>
      </c>
      <c r="G39" s="105"/>
      <c r="H39" s="121" t="s">
        <v>29</v>
      </c>
      <c r="I39" s="122"/>
      <c r="J39" s="122" t="s">
        <v>30</v>
      </c>
      <c r="K39" s="159"/>
      <c r="L39" s="167" t="s">
        <v>15</v>
      </c>
      <c r="M39" s="168"/>
      <c r="O39" s="149" t="s">
        <v>39</v>
      </c>
    </row>
    <row r="40" spans="1:38">
      <c r="A40" s="4" t="s">
        <v>11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13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5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4" t="s">
        <v>12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14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TXBK8x8hpDjyKCQe2rHNQ9RieuSE0aOQNbCt6pvyfXdaUL12Y/CAgdJofNBIOSJelrUF6CYUte4TSxYPow6/ww==" saltValue="RA/fc61RJmVEZX0e0FlDGg==" spinCount="100000" sheet="1" objects="1" scenarios="1"/>
  <mergeCells count="35">
    <mergeCell ref="A5:A6"/>
    <mergeCell ref="B2:C2"/>
    <mergeCell ref="B3:C3"/>
    <mergeCell ref="B5:F5"/>
    <mergeCell ref="G5:K5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H40:I41"/>
    <mergeCell ref="J40:K41"/>
    <mergeCell ref="J42:K43"/>
    <mergeCell ref="L42:M43"/>
    <mergeCell ref="L39:M41"/>
    <mergeCell ref="H39:I39"/>
    <mergeCell ref="H42:I43"/>
    <mergeCell ref="O39:O41"/>
    <mergeCell ref="O42:O43"/>
    <mergeCell ref="AA2:AE3"/>
    <mergeCell ref="J39:K39"/>
    <mergeCell ref="L5:P5"/>
    <mergeCell ref="Q5:U5"/>
    <mergeCell ref="AA5:AE5"/>
    <mergeCell ref="V5:Z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7" t="s">
        <v>109</v>
      </c>
    </row>
    <row r="2" spans="1:38" ht="28.05" customHeight="1">
      <c r="A2" s="6" t="s">
        <v>16</v>
      </c>
      <c r="B2" s="105">
        <f>'報告書（グラウンド夜間照明実績)'!B17</f>
        <v>0</v>
      </c>
      <c r="C2" s="105"/>
      <c r="D2" s="105" t="s">
        <v>17</v>
      </c>
      <c r="E2" s="105"/>
      <c r="F2" s="105">
        <f>'報告書（グラウンド夜間照明実績)'!D17</f>
        <v>0</v>
      </c>
      <c r="G2" s="105"/>
      <c r="AA2" s="153" t="s">
        <v>96</v>
      </c>
      <c r="AB2" s="154"/>
      <c r="AC2" s="154"/>
      <c r="AD2" s="154"/>
      <c r="AE2" s="155"/>
    </row>
    <row r="3" spans="1:38" ht="28.05" customHeight="1" thickBot="1">
      <c r="A3" s="3" t="s">
        <v>8</v>
      </c>
      <c r="B3" s="105">
        <f>'報告書（グラウンド夜間照明実績)'!B15:D15</f>
        <v>0</v>
      </c>
      <c r="C3" s="105"/>
      <c r="D3" s="105" t="s">
        <v>9</v>
      </c>
      <c r="E3" s="105"/>
      <c r="F3" s="105" t="e">
        <f>INDEX(清水区小・中学校!D4:D48,MATCH(【報告表】テニスコート!B3,清水区小・中学校!B4:B48,0))</f>
        <v>#N/A</v>
      </c>
      <c r="G3" s="105"/>
      <c r="AA3" s="156"/>
      <c r="AB3" s="157"/>
      <c r="AC3" s="157"/>
      <c r="AD3" s="157"/>
      <c r="AE3" s="158"/>
    </row>
    <row r="5" spans="1:38" ht="52.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85</v>
      </c>
      <c r="W5" s="107"/>
      <c r="X5" s="107"/>
      <c r="Y5" s="107"/>
      <c r="Z5" s="108"/>
      <c r="AA5" s="106" t="s">
        <v>89</v>
      </c>
      <c r="AB5" s="107"/>
      <c r="AC5" s="107"/>
      <c r="AD5" s="107"/>
      <c r="AE5" s="108"/>
    </row>
    <row r="6" spans="1:38" ht="19.05" customHeight="1">
      <c r="A6" s="105"/>
      <c r="B6" s="10" t="s">
        <v>21</v>
      </c>
      <c r="C6" s="9" t="s">
        <v>27</v>
      </c>
      <c r="D6" s="9" t="s">
        <v>28</v>
      </c>
      <c r="E6" s="9" t="s">
        <v>26</v>
      </c>
      <c r="F6" s="11" t="s">
        <v>31</v>
      </c>
      <c r="G6" s="10" t="s">
        <v>21</v>
      </c>
      <c r="H6" s="9" t="s">
        <v>27</v>
      </c>
      <c r="I6" s="9" t="s">
        <v>28</v>
      </c>
      <c r="J6" s="9" t="s">
        <v>26</v>
      </c>
      <c r="K6" s="11" t="s">
        <v>31</v>
      </c>
      <c r="L6" s="10" t="s">
        <v>21</v>
      </c>
      <c r="M6" s="9" t="s">
        <v>27</v>
      </c>
      <c r="N6" s="9" t="s">
        <v>28</v>
      </c>
      <c r="O6" s="9" t="s">
        <v>26</v>
      </c>
      <c r="P6" s="11" t="s">
        <v>31</v>
      </c>
      <c r="Q6" s="10" t="s">
        <v>21</v>
      </c>
      <c r="R6" s="9" t="s">
        <v>27</v>
      </c>
      <c r="S6" s="9" t="s">
        <v>28</v>
      </c>
      <c r="T6" s="9" t="s">
        <v>26</v>
      </c>
      <c r="U6" s="11" t="s">
        <v>31</v>
      </c>
      <c r="V6" s="10" t="s">
        <v>21</v>
      </c>
      <c r="W6" s="9" t="s">
        <v>27</v>
      </c>
      <c r="X6" s="9" t="s">
        <v>28</v>
      </c>
      <c r="Y6" s="9" t="s">
        <v>26</v>
      </c>
      <c r="Z6" s="11" t="s">
        <v>31</v>
      </c>
      <c r="AA6" s="10" t="s">
        <v>21</v>
      </c>
      <c r="AB6" s="9" t="s">
        <v>27</v>
      </c>
      <c r="AC6" s="9" t="s">
        <v>28</v>
      </c>
      <c r="AD6" s="9" t="s">
        <v>26</v>
      </c>
      <c r="AE6" s="11" t="s">
        <v>31</v>
      </c>
      <c r="AF6" s="8" t="s">
        <v>50</v>
      </c>
      <c r="AG6" s="8" t="s">
        <v>51</v>
      </c>
      <c r="AH6" s="8" t="s">
        <v>52</v>
      </c>
      <c r="AI6" s="8" t="s">
        <v>53</v>
      </c>
      <c r="AJ6" s="8" t="s">
        <v>54</v>
      </c>
      <c r="AK6" s="2" t="s">
        <v>94</v>
      </c>
      <c r="AL6" s="2" t="s">
        <v>91</v>
      </c>
    </row>
    <row r="7" spans="1:38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4" customHeight="1">
      <c r="A9" s="17" t="e">
        <f t="shared" ref="A9:A34" si="7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4" customHeight="1">
      <c r="A10" s="17" t="e">
        <f t="shared" si="7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4" customHeight="1">
      <c r="A11" s="17" t="e">
        <f t="shared" si="7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4" customHeight="1">
      <c r="A12" s="17" t="e">
        <f t="shared" si="7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4" customHeight="1">
      <c r="A13" s="17" t="e">
        <f t="shared" si="7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4" customHeight="1">
      <c r="A14" s="17" t="e">
        <f t="shared" si="7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4" customHeight="1">
      <c r="A15" s="17" t="e">
        <f t="shared" si="7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4" customHeight="1">
      <c r="A16" s="17" t="e">
        <f t="shared" si="7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4" customHeight="1">
      <c r="A17" s="17" t="e">
        <f t="shared" si="7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4" customHeight="1">
      <c r="A18" s="17" t="e">
        <f t="shared" si="7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4" customHeight="1">
      <c r="A19" s="17" t="e">
        <f t="shared" si="7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4" customHeight="1">
      <c r="A20" s="17" t="e">
        <f t="shared" si="7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4" customHeight="1">
      <c r="A21" s="17" t="e">
        <f t="shared" si="7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4" customHeight="1">
      <c r="A22" s="17" t="e">
        <f t="shared" si="7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4" customHeight="1">
      <c r="A23" s="17" t="e">
        <f t="shared" si="7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4" customHeight="1">
      <c r="A24" s="17" t="e">
        <f t="shared" si="7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4" customHeight="1">
      <c r="A25" s="17" t="e">
        <f t="shared" si="7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4" customHeight="1">
      <c r="A26" s="17" t="e">
        <f t="shared" si="7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4" customHeight="1">
      <c r="A27" s="17" t="e">
        <f t="shared" si="7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4" customHeight="1">
      <c r="A28" s="17" t="e">
        <f t="shared" si="7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4" customHeight="1">
      <c r="A29" s="17" t="e">
        <f t="shared" si="7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4" customHeight="1">
      <c r="A30" s="17" t="e">
        <f t="shared" si="7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4" customHeight="1">
      <c r="A31" s="17" t="e">
        <f t="shared" si="7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4" customHeight="1">
      <c r="A32" s="17" t="e">
        <f t="shared" si="7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4" customHeight="1">
      <c r="A33" s="17" t="e">
        <f t="shared" si="7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4" customHeight="1">
      <c r="A34" s="17" t="e">
        <f t="shared" si="7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19</v>
      </c>
      <c r="B39" s="121" t="s">
        <v>29</v>
      </c>
      <c r="C39" s="122"/>
      <c r="D39" s="122" t="s">
        <v>30</v>
      </c>
      <c r="E39" s="123"/>
      <c r="F39" s="105" t="s">
        <v>19</v>
      </c>
      <c r="G39" s="105"/>
      <c r="H39" s="121" t="s">
        <v>29</v>
      </c>
      <c r="I39" s="122"/>
      <c r="J39" s="122" t="s">
        <v>30</v>
      </c>
      <c r="K39" s="159"/>
      <c r="L39" s="167" t="s">
        <v>15</v>
      </c>
      <c r="M39" s="168"/>
      <c r="O39" s="149" t="s">
        <v>39</v>
      </c>
    </row>
    <row r="40" spans="1:38">
      <c r="A40" s="4" t="s">
        <v>11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13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5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4" t="s">
        <v>12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14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Aa4/k1A41FfJLALSU7K7JiF76WB4gw613KQNqHVS3aj6oZbrSV7r1WgbU5viaRKvp7EfUnLR0025911m2cD4ng==" saltValue="qRUKX/hDaUrAzLtJM2Alzw==" spinCount="100000" sheet="1" objects="1" scenarios="1"/>
  <mergeCells count="35">
    <mergeCell ref="B2:C2"/>
    <mergeCell ref="D2:E2"/>
    <mergeCell ref="F2:G2"/>
    <mergeCell ref="AA2:AE3"/>
    <mergeCell ref="B3:C3"/>
    <mergeCell ref="D3:E3"/>
    <mergeCell ref="F3:G3"/>
    <mergeCell ref="A5:A6"/>
    <mergeCell ref="B5:F5"/>
    <mergeCell ref="G5:K5"/>
    <mergeCell ref="L5:P5"/>
    <mergeCell ref="Q5:U5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B42:C43"/>
    <mergeCell ref="D42:E43"/>
    <mergeCell ref="F42:G42"/>
    <mergeCell ref="H42:I43"/>
    <mergeCell ref="J42:K43"/>
    <mergeCell ref="L42:M43"/>
    <mergeCell ref="O42:O43"/>
    <mergeCell ref="F43:G43"/>
    <mergeCell ref="F40:G40"/>
    <mergeCell ref="H40:I41"/>
    <mergeCell ref="J40:K41"/>
    <mergeCell ref="F41:G41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EE68-029F-4516-B023-C0A2F80F7B43}">
  <sheetPr>
    <pageSetUpPr fitToPage="1"/>
  </sheetPr>
  <dimension ref="A1:H48"/>
  <sheetViews>
    <sheetView zoomScale="70" zoomScaleNormal="70" zoomScaleSheetLayoutView="115" workbookViewId="0">
      <selection activeCell="B49" sqref="B49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113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60"/>
      <c r="B3" s="61" t="s">
        <v>2</v>
      </c>
      <c r="C3" s="61" t="s">
        <v>3</v>
      </c>
      <c r="D3" s="62" t="s">
        <v>114</v>
      </c>
      <c r="E3" s="63" t="s">
        <v>4</v>
      </c>
      <c r="F3" s="63" t="s">
        <v>5</v>
      </c>
      <c r="G3" s="63" t="s">
        <v>6</v>
      </c>
      <c r="H3" s="63" t="s">
        <v>7</v>
      </c>
    </row>
    <row r="4" spans="1:8" ht="22.8" customHeight="1">
      <c r="A4" s="42">
        <v>50</v>
      </c>
      <c r="B4" s="43" t="s">
        <v>115</v>
      </c>
      <c r="C4" s="64" t="s">
        <v>81</v>
      </c>
      <c r="D4" s="64" t="s">
        <v>116</v>
      </c>
      <c r="E4" s="41">
        <v>360</v>
      </c>
      <c r="F4" s="41">
        <v>740</v>
      </c>
      <c r="G4" s="41">
        <v>1120</v>
      </c>
      <c r="H4" s="41">
        <v>1480</v>
      </c>
    </row>
    <row r="5" spans="1:8" ht="22.8" customHeight="1">
      <c r="A5" s="42">
        <v>51</v>
      </c>
      <c r="B5" s="43" t="s">
        <v>117</v>
      </c>
      <c r="C5" s="64" t="s">
        <v>81</v>
      </c>
      <c r="D5" s="64" t="s">
        <v>116</v>
      </c>
      <c r="E5" s="41">
        <v>360</v>
      </c>
      <c r="F5" s="41">
        <v>740</v>
      </c>
      <c r="G5" s="41">
        <v>1120</v>
      </c>
      <c r="H5" s="41">
        <v>1480</v>
      </c>
    </row>
    <row r="6" spans="1:8" ht="22.8" customHeight="1">
      <c r="A6" s="42">
        <v>52</v>
      </c>
      <c r="B6" s="43" t="s">
        <v>118</v>
      </c>
      <c r="C6" s="64" t="s">
        <v>81</v>
      </c>
      <c r="D6" s="64" t="s">
        <v>116</v>
      </c>
      <c r="E6" s="41">
        <v>360</v>
      </c>
      <c r="F6" s="41">
        <v>740</v>
      </c>
      <c r="G6" s="41">
        <v>1120</v>
      </c>
      <c r="H6" s="41">
        <v>1480</v>
      </c>
    </row>
    <row r="7" spans="1:8" ht="22.8" customHeight="1">
      <c r="A7" s="42">
        <v>53</v>
      </c>
      <c r="B7" s="43" t="s">
        <v>119</v>
      </c>
      <c r="C7" s="64" t="s">
        <v>74</v>
      </c>
      <c r="D7" s="64" t="s">
        <v>116</v>
      </c>
      <c r="E7" s="41">
        <v>1020</v>
      </c>
      <c r="F7" s="41">
        <v>2060</v>
      </c>
      <c r="G7" s="41">
        <v>3100</v>
      </c>
      <c r="H7" s="41">
        <v>4130</v>
      </c>
    </row>
    <row r="8" spans="1:8" ht="22.8" customHeight="1">
      <c r="A8" s="42">
        <v>54</v>
      </c>
      <c r="B8" s="43" t="s">
        <v>120</v>
      </c>
      <c r="C8" s="64" t="s">
        <v>81</v>
      </c>
      <c r="D8" s="64" t="s">
        <v>116</v>
      </c>
      <c r="E8" s="41">
        <v>360</v>
      </c>
      <c r="F8" s="41">
        <v>740</v>
      </c>
      <c r="G8" s="41">
        <v>1120</v>
      </c>
      <c r="H8" s="41">
        <v>1480</v>
      </c>
    </row>
    <row r="9" spans="1:8" ht="22.8" customHeight="1">
      <c r="A9" s="42">
        <v>55</v>
      </c>
      <c r="B9" s="43" t="s">
        <v>121</v>
      </c>
      <c r="C9" s="64" t="s">
        <v>81</v>
      </c>
      <c r="D9" s="64" t="s">
        <v>116</v>
      </c>
      <c r="E9" s="41">
        <v>360</v>
      </c>
      <c r="F9" s="41">
        <v>740</v>
      </c>
      <c r="G9" s="41">
        <v>1120</v>
      </c>
      <c r="H9" s="41">
        <v>1480</v>
      </c>
    </row>
    <row r="10" spans="1:8" ht="22.8" customHeight="1">
      <c r="A10" s="42">
        <v>56</v>
      </c>
      <c r="B10" s="43" t="s">
        <v>122</v>
      </c>
      <c r="C10" s="64" t="s">
        <v>75</v>
      </c>
      <c r="D10" s="64" t="s">
        <v>116</v>
      </c>
      <c r="E10" s="41">
        <v>880</v>
      </c>
      <c r="F10" s="41">
        <v>1760</v>
      </c>
      <c r="G10" s="41">
        <v>2640</v>
      </c>
      <c r="H10" s="41">
        <v>3520</v>
      </c>
    </row>
    <row r="11" spans="1:8" ht="22.8" customHeight="1">
      <c r="A11" s="42">
        <v>57</v>
      </c>
      <c r="B11" s="43" t="s">
        <v>123</v>
      </c>
      <c r="C11" s="64" t="s">
        <v>81</v>
      </c>
      <c r="D11" s="64" t="s">
        <v>116</v>
      </c>
      <c r="E11" s="41">
        <v>360</v>
      </c>
      <c r="F11" s="41">
        <v>740</v>
      </c>
      <c r="G11" s="41">
        <v>1120</v>
      </c>
      <c r="H11" s="41">
        <v>1480</v>
      </c>
    </row>
    <row r="12" spans="1:8" ht="22.8" customHeight="1">
      <c r="A12" s="42">
        <v>58</v>
      </c>
      <c r="B12" s="43" t="s">
        <v>124</v>
      </c>
      <c r="C12" s="64" t="s">
        <v>81</v>
      </c>
      <c r="D12" s="64" t="s">
        <v>116</v>
      </c>
      <c r="E12" s="41">
        <v>360</v>
      </c>
      <c r="F12" s="41">
        <v>740</v>
      </c>
      <c r="G12" s="41">
        <v>1120</v>
      </c>
      <c r="H12" s="41">
        <v>1480</v>
      </c>
    </row>
    <row r="13" spans="1:8" ht="22.8" customHeight="1">
      <c r="A13" s="42">
        <v>59</v>
      </c>
      <c r="B13" s="43" t="s">
        <v>125</v>
      </c>
      <c r="C13" s="64" t="s">
        <v>81</v>
      </c>
      <c r="D13" s="64" t="s">
        <v>116</v>
      </c>
      <c r="E13" s="41">
        <v>360</v>
      </c>
      <c r="F13" s="41">
        <v>740</v>
      </c>
      <c r="G13" s="41">
        <v>1120</v>
      </c>
      <c r="H13" s="41">
        <v>1480</v>
      </c>
    </row>
    <row r="14" spans="1:8" ht="22.8" customHeight="1">
      <c r="A14" s="42">
        <v>60</v>
      </c>
      <c r="B14" s="43" t="s">
        <v>126</v>
      </c>
      <c r="C14" s="64" t="s">
        <v>75</v>
      </c>
      <c r="D14" s="64" t="s">
        <v>116</v>
      </c>
      <c r="E14" s="41">
        <v>880</v>
      </c>
      <c r="F14" s="41">
        <v>1760</v>
      </c>
      <c r="G14" s="41">
        <v>2640</v>
      </c>
      <c r="H14" s="41">
        <v>3520</v>
      </c>
    </row>
    <row r="15" spans="1:8" ht="22.8" customHeight="1">
      <c r="A15" s="42">
        <v>61</v>
      </c>
      <c r="B15" s="46" t="s">
        <v>127</v>
      </c>
      <c r="C15" s="47" t="s">
        <v>128</v>
      </c>
      <c r="D15" s="64" t="s">
        <v>116</v>
      </c>
      <c r="E15" s="41">
        <v>880</v>
      </c>
      <c r="F15" s="41">
        <v>1760</v>
      </c>
      <c r="G15" s="41">
        <v>2640</v>
      </c>
      <c r="H15" s="41">
        <v>3520</v>
      </c>
    </row>
    <row r="16" spans="1:8" ht="22.8" customHeight="1">
      <c r="A16" s="42">
        <v>62</v>
      </c>
      <c r="B16" s="43" t="s">
        <v>129</v>
      </c>
      <c r="C16" s="64" t="s">
        <v>81</v>
      </c>
      <c r="D16" s="64" t="s">
        <v>116</v>
      </c>
      <c r="E16" s="41">
        <v>360</v>
      </c>
      <c r="F16" s="41">
        <v>740</v>
      </c>
      <c r="G16" s="41">
        <v>1120</v>
      </c>
      <c r="H16" s="41">
        <v>1480</v>
      </c>
    </row>
    <row r="17" spans="1:8" ht="22.8" customHeight="1">
      <c r="A17" s="42">
        <v>63</v>
      </c>
      <c r="B17" s="43" t="s">
        <v>130</v>
      </c>
      <c r="C17" s="64" t="s">
        <v>81</v>
      </c>
      <c r="D17" s="64" t="s">
        <v>116</v>
      </c>
      <c r="E17" s="41">
        <v>360</v>
      </c>
      <c r="F17" s="41">
        <v>740</v>
      </c>
      <c r="G17" s="41">
        <v>1120</v>
      </c>
      <c r="H17" s="41">
        <v>1480</v>
      </c>
    </row>
    <row r="18" spans="1:8" ht="22.8" customHeight="1">
      <c r="A18" s="42">
        <v>64</v>
      </c>
      <c r="B18" s="43" t="s">
        <v>131</v>
      </c>
      <c r="C18" s="64" t="s">
        <v>73</v>
      </c>
      <c r="D18" s="64" t="s">
        <v>116</v>
      </c>
      <c r="E18" s="41">
        <v>1170</v>
      </c>
      <c r="F18" s="41">
        <v>2340</v>
      </c>
      <c r="G18" s="41">
        <v>3520</v>
      </c>
      <c r="H18" s="41">
        <v>4690</v>
      </c>
    </row>
    <row r="19" spans="1:8" ht="22.8" customHeight="1">
      <c r="A19" s="42">
        <v>65</v>
      </c>
      <c r="B19" s="43" t="s">
        <v>132</v>
      </c>
      <c r="C19" s="64" t="s">
        <v>73</v>
      </c>
      <c r="D19" s="64" t="s">
        <v>116</v>
      </c>
      <c r="E19" s="41">
        <v>1170</v>
      </c>
      <c r="F19" s="41">
        <v>2340</v>
      </c>
      <c r="G19" s="41">
        <v>3520</v>
      </c>
      <c r="H19" s="41">
        <v>4690</v>
      </c>
    </row>
    <row r="20" spans="1:8" ht="22.8" customHeight="1">
      <c r="A20" s="42">
        <v>66</v>
      </c>
      <c r="B20" s="43" t="s">
        <v>133</v>
      </c>
      <c r="C20" s="64" t="s">
        <v>73</v>
      </c>
      <c r="D20" s="64" t="s">
        <v>116</v>
      </c>
      <c r="E20" s="41">
        <v>1170</v>
      </c>
      <c r="F20" s="41">
        <v>2340</v>
      </c>
      <c r="G20" s="41">
        <v>3520</v>
      </c>
      <c r="H20" s="41">
        <v>4690</v>
      </c>
    </row>
    <row r="21" spans="1:8" ht="22.8" customHeight="1">
      <c r="A21" s="42">
        <v>67</v>
      </c>
      <c r="B21" s="43" t="s">
        <v>134</v>
      </c>
      <c r="C21" s="64" t="s">
        <v>81</v>
      </c>
      <c r="D21" s="64" t="s">
        <v>116</v>
      </c>
      <c r="E21" s="41">
        <v>360</v>
      </c>
      <c r="F21" s="41">
        <v>740</v>
      </c>
      <c r="G21" s="41">
        <v>1120</v>
      </c>
      <c r="H21" s="41">
        <v>1480</v>
      </c>
    </row>
    <row r="22" spans="1:8" ht="22.8" customHeight="1">
      <c r="A22" s="42">
        <v>68</v>
      </c>
      <c r="B22" s="43" t="s">
        <v>135</v>
      </c>
      <c r="C22" s="64" t="s">
        <v>75</v>
      </c>
      <c r="D22" s="64" t="s">
        <v>116</v>
      </c>
      <c r="E22" s="41">
        <v>880</v>
      </c>
      <c r="F22" s="41">
        <v>1760</v>
      </c>
      <c r="G22" s="41">
        <v>2640</v>
      </c>
      <c r="H22" s="41">
        <v>3520</v>
      </c>
    </row>
    <row r="23" spans="1:8" ht="22.8" customHeight="1">
      <c r="A23" s="42">
        <v>69</v>
      </c>
      <c r="B23" s="43" t="s">
        <v>136</v>
      </c>
      <c r="C23" s="64" t="s">
        <v>75</v>
      </c>
      <c r="D23" s="64" t="s">
        <v>116</v>
      </c>
      <c r="E23" s="41">
        <v>880</v>
      </c>
      <c r="F23" s="41">
        <v>1760</v>
      </c>
      <c r="G23" s="41">
        <v>2640</v>
      </c>
      <c r="H23" s="41">
        <v>3520</v>
      </c>
    </row>
    <row r="24" spans="1:8" ht="22.8" customHeight="1">
      <c r="A24" s="42">
        <v>70</v>
      </c>
      <c r="B24" s="43" t="s">
        <v>137</v>
      </c>
      <c r="C24" s="64" t="s">
        <v>81</v>
      </c>
      <c r="D24" s="64" t="s">
        <v>116</v>
      </c>
      <c r="E24" s="41">
        <v>360</v>
      </c>
      <c r="F24" s="41">
        <v>740</v>
      </c>
      <c r="G24" s="41">
        <v>1120</v>
      </c>
      <c r="H24" s="41">
        <v>1480</v>
      </c>
    </row>
    <row r="25" spans="1:8" ht="22.8" customHeight="1">
      <c r="A25" s="42">
        <v>71</v>
      </c>
      <c r="B25" s="43" t="s">
        <v>138</v>
      </c>
      <c r="C25" s="64" t="s">
        <v>81</v>
      </c>
      <c r="D25" s="64" t="s">
        <v>116</v>
      </c>
      <c r="E25" s="41">
        <v>360</v>
      </c>
      <c r="F25" s="41">
        <v>740</v>
      </c>
      <c r="G25" s="41">
        <v>1120</v>
      </c>
      <c r="H25" s="41">
        <v>1480</v>
      </c>
    </row>
    <row r="26" spans="1:8" ht="22.8" customHeight="1">
      <c r="A26" s="42">
        <v>72</v>
      </c>
      <c r="B26" s="43" t="s">
        <v>139</v>
      </c>
      <c r="C26" s="64" t="s">
        <v>81</v>
      </c>
      <c r="D26" s="64" t="s">
        <v>116</v>
      </c>
      <c r="E26" s="41">
        <v>360</v>
      </c>
      <c r="F26" s="41">
        <v>740</v>
      </c>
      <c r="G26" s="41">
        <v>1120</v>
      </c>
      <c r="H26" s="41">
        <v>1480</v>
      </c>
    </row>
    <row r="27" spans="1:8" ht="22.8" customHeight="1">
      <c r="A27" s="42">
        <v>73</v>
      </c>
      <c r="B27" s="43" t="s">
        <v>140</v>
      </c>
      <c r="C27" s="64" t="s">
        <v>141</v>
      </c>
      <c r="D27" s="64" t="s">
        <v>116</v>
      </c>
      <c r="E27" s="41">
        <v>100</v>
      </c>
      <c r="F27" s="41">
        <v>200</v>
      </c>
      <c r="G27" s="41">
        <v>310</v>
      </c>
      <c r="H27" s="41">
        <v>410</v>
      </c>
    </row>
    <row r="28" spans="1:8" ht="22.8" customHeight="1">
      <c r="A28" s="42">
        <v>74</v>
      </c>
      <c r="B28" s="43" t="s">
        <v>142</v>
      </c>
      <c r="C28" s="64" t="s">
        <v>141</v>
      </c>
      <c r="D28" s="64" t="s">
        <v>116</v>
      </c>
      <c r="E28" s="41">
        <v>100</v>
      </c>
      <c r="F28" s="41">
        <v>200</v>
      </c>
      <c r="G28" s="41">
        <v>310</v>
      </c>
      <c r="H28" s="41">
        <v>410</v>
      </c>
    </row>
    <row r="29" spans="1:8" ht="22.8" customHeight="1">
      <c r="A29" s="42">
        <v>75</v>
      </c>
      <c r="B29" s="43" t="s">
        <v>143</v>
      </c>
      <c r="C29" s="64" t="s">
        <v>81</v>
      </c>
      <c r="D29" s="64" t="s">
        <v>116</v>
      </c>
      <c r="E29" s="41">
        <v>360</v>
      </c>
      <c r="F29" s="41">
        <v>740</v>
      </c>
      <c r="G29" s="41">
        <v>1120</v>
      </c>
      <c r="H29" s="41">
        <v>1480</v>
      </c>
    </row>
    <row r="30" spans="1:8" ht="22.8" customHeight="1">
      <c r="A30" s="42">
        <v>76</v>
      </c>
      <c r="B30" s="43" t="s">
        <v>144</v>
      </c>
      <c r="C30" s="64" t="s">
        <v>80</v>
      </c>
      <c r="D30" s="64" t="s">
        <v>116</v>
      </c>
      <c r="E30" s="41">
        <v>100</v>
      </c>
      <c r="F30" s="41">
        <v>200</v>
      </c>
      <c r="G30" s="41">
        <v>310</v>
      </c>
      <c r="H30" s="41">
        <v>410</v>
      </c>
    </row>
    <row r="31" spans="1:8" ht="22.8" customHeight="1">
      <c r="A31" s="42">
        <v>77</v>
      </c>
      <c r="B31" s="43" t="s">
        <v>145</v>
      </c>
      <c r="C31" s="64" t="s">
        <v>81</v>
      </c>
      <c r="D31" s="64" t="s">
        <v>116</v>
      </c>
      <c r="E31" s="41">
        <v>360</v>
      </c>
      <c r="F31" s="41">
        <v>740</v>
      </c>
      <c r="G31" s="41">
        <v>1120</v>
      </c>
      <c r="H31" s="41">
        <v>1480</v>
      </c>
    </row>
    <row r="32" spans="1:8" ht="22.8" customHeight="1">
      <c r="A32" s="42">
        <v>78</v>
      </c>
      <c r="B32" s="43" t="s">
        <v>146</v>
      </c>
      <c r="C32" s="64" t="s">
        <v>80</v>
      </c>
      <c r="D32" s="64" t="s">
        <v>116</v>
      </c>
      <c r="E32" s="41">
        <v>100</v>
      </c>
      <c r="F32" s="41">
        <v>200</v>
      </c>
      <c r="G32" s="41">
        <v>310</v>
      </c>
      <c r="H32" s="41">
        <v>410</v>
      </c>
    </row>
    <row r="33" spans="1:8" ht="22.8" customHeight="1">
      <c r="A33" s="42">
        <v>27</v>
      </c>
      <c r="B33" s="43" t="s">
        <v>147</v>
      </c>
      <c r="C33" s="45" t="s">
        <v>73</v>
      </c>
      <c r="D33" s="45" t="s">
        <v>116</v>
      </c>
      <c r="E33" s="41">
        <v>1170</v>
      </c>
      <c r="F33" s="41">
        <v>2340</v>
      </c>
      <c r="G33" s="41">
        <v>3520</v>
      </c>
      <c r="H33" s="41">
        <v>4690</v>
      </c>
    </row>
    <row r="34" spans="1:8" ht="22.8" customHeight="1">
      <c r="A34" s="42">
        <v>28</v>
      </c>
      <c r="B34" s="43" t="s">
        <v>148</v>
      </c>
      <c r="C34" s="44" t="s">
        <v>74</v>
      </c>
      <c r="D34" s="45" t="s">
        <v>116</v>
      </c>
      <c r="E34" s="41">
        <v>1020</v>
      </c>
      <c r="F34" s="41">
        <v>2060</v>
      </c>
      <c r="G34" s="41">
        <v>3100</v>
      </c>
      <c r="H34" s="41">
        <v>4130</v>
      </c>
    </row>
    <row r="35" spans="1:8" ht="22.8" customHeight="1">
      <c r="A35" s="42">
        <v>29</v>
      </c>
      <c r="B35" s="43" t="s">
        <v>149</v>
      </c>
      <c r="C35" s="45" t="s">
        <v>74</v>
      </c>
      <c r="D35" s="45" t="s">
        <v>116</v>
      </c>
      <c r="E35" s="41">
        <v>1020</v>
      </c>
      <c r="F35" s="41">
        <v>2060</v>
      </c>
      <c r="G35" s="41">
        <v>3100</v>
      </c>
      <c r="H35" s="41">
        <v>4130</v>
      </c>
    </row>
    <row r="36" spans="1:8" ht="22.8" customHeight="1">
      <c r="A36" s="42">
        <v>30</v>
      </c>
      <c r="B36" s="43" t="s">
        <v>150</v>
      </c>
      <c r="C36" s="45" t="s">
        <v>74</v>
      </c>
      <c r="D36" s="45" t="s">
        <v>116</v>
      </c>
      <c r="E36" s="41">
        <v>1020</v>
      </c>
      <c r="F36" s="41">
        <v>2060</v>
      </c>
      <c r="G36" s="41">
        <v>3100</v>
      </c>
      <c r="H36" s="41">
        <v>4130</v>
      </c>
    </row>
    <row r="37" spans="1:8" ht="22.8" customHeight="1">
      <c r="A37" s="42">
        <v>31</v>
      </c>
      <c r="B37" s="43" t="s">
        <v>151</v>
      </c>
      <c r="C37" s="45" t="s">
        <v>75</v>
      </c>
      <c r="D37" s="45" t="s">
        <v>116</v>
      </c>
      <c r="E37" s="41">
        <v>880</v>
      </c>
      <c r="F37" s="41">
        <v>1760</v>
      </c>
      <c r="G37" s="41">
        <v>2640</v>
      </c>
      <c r="H37" s="41">
        <v>3520</v>
      </c>
    </row>
    <row r="38" spans="1:8" ht="22.8" customHeight="1">
      <c r="A38" s="42">
        <v>32</v>
      </c>
      <c r="B38" s="43" t="s">
        <v>152</v>
      </c>
      <c r="C38" s="45" t="s">
        <v>74</v>
      </c>
      <c r="D38" s="45" t="s">
        <v>116</v>
      </c>
      <c r="E38" s="41">
        <v>1020</v>
      </c>
      <c r="F38" s="41">
        <v>2060</v>
      </c>
      <c r="G38" s="41">
        <v>3100</v>
      </c>
      <c r="H38" s="41">
        <v>4130</v>
      </c>
    </row>
    <row r="39" spans="1:8" ht="22.8" customHeight="1">
      <c r="A39" s="42">
        <v>33</v>
      </c>
      <c r="B39" s="43" t="s">
        <v>153</v>
      </c>
      <c r="C39" s="45" t="s">
        <v>74</v>
      </c>
      <c r="D39" s="45" t="s">
        <v>116</v>
      </c>
      <c r="E39" s="41">
        <v>1020</v>
      </c>
      <c r="F39" s="41">
        <v>2060</v>
      </c>
      <c r="G39" s="41">
        <v>3100</v>
      </c>
      <c r="H39" s="41">
        <v>4130</v>
      </c>
    </row>
    <row r="40" spans="1:8" ht="22.8" customHeight="1">
      <c r="A40" s="42">
        <v>34</v>
      </c>
      <c r="B40" s="43" t="s">
        <v>154</v>
      </c>
      <c r="C40" s="45" t="s">
        <v>75</v>
      </c>
      <c r="D40" s="45" t="s">
        <v>116</v>
      </c>
      <c r="E40" s="41">
        <v>880</v>
      </c>
      <c r="F40" s="41">
        <v>1760</v>
      </c>
      <c r="G40" s="41">
        <v>2640</v>
      </c>
      <c r="H40" s="41">
        <v>3520</v>
      </c>
    </row>
    <row r="41" spans="1:8" ht="22.8" customHeight="1">
      <c r="A41" s="42">
        <v>35</v>
      </c>
      <c r="B41" s="43" t="s">
        <v>155</v>
      </c>
      <c r="C41" s="45" t="s">
        <v>74</v>
      </c>
      <c r="D41" s="45" t="s">
        <v>116</v>
      </c>
      <c r="E41" s="41">
        <v>1020</v>
      </c>
      <c r="F41" s="41">
        <v>2060</v>
      </c>
      <c r="G41" s="41">
        <v>3100</v>
      </c>
      <c r="H41" s="41">
        <v>4130</v>
      </c>
    </row>
    <row r="42" spans="1:8" ht="22.8" customHeight="1">
      <c r="A42" s="42">
        <v>36</v>
      </c>
      <c r="B42" s="43" t="s">
        <v>156</v>
      </c>
      <c r="C42" s="45" t="s">
        <v>74</v>
      </c>
      <c r="D42" s="45" t="s">
        <v>116</v>
      </c>
      <c r="E42" s="41">
        <v>1020</v>
      </c>
      <c r="F42" s="41">
        <v>2060</v>
      </c>
      <c r="G42" s="41">
        <v>3100</v>
      </c>
      <c r="H42" s="41">
        <v>4130</v>
      </c>
    </row>
    <row r="43" spans="1:8" ht="22.8" customHeight="1">
      <c r="A43" s="42">
        <v>37</v>
      </c>
      <c r="B43" s="43" t="s">
        <v>157</v>
      </c>
      <c r="C43" s="45" t="s">
        <v>79</v>
      </c>
      <c r="D43" s="45" t="s">
        <v>116</v>
      </c>
      <c r="E43" s="41">
        <v>360</v>
      </c>
      <c r="F43" s="41">
        <v>740</v>
      </c>
      <c r="G43" s="41">
        <v>1120</v>
      </c>
      <c r="H43" s="41">
        <v>1480</v>
      </c>
    </row>
    <row r="44" spans="1:8" ht="22.8" customHeight="1">
      <c r="A44" s="42">
        <v>38</v>
      </c>
      <c r="B44" s="43" t="s">
        <v>158</v>
      </c>
      <c r="C44" s="45" t="s">
        <v>75</v>
      </c>
      <c r="D44" s="45" t="s">
        <v>116</v>
      </c>
      <c r="E44" s="41">
        <v>880</v>
      </c>
      <c r="F44" s="41">
        <v>1760</v>
      </c>
      <c r="G44" s="41">
        <v>2640</v>
      </c>
      <c r="H44" s="41">
        <v>3520</v>
      </c>
    </row>
    <row r="45" spans="1:8" ht="22.8" customHeight="1">
      <c r="A45" s="42">
        <v>39</v>
      </c>
      <c r="B45" s="43" t="s">
        <v>159</v>
      </c>
      <c r="C45" s="45" t="s">
        <v>76</v>
      </c>
      <c r="D45" s="45" t="s">
        <v>116</v>
      </c>
      <c r="E45" s="41">
        <v>730</v>
      </c>
      <c r="F45" s="41">
        <v>1460</v>
      </c>
      <c r="G45" s="41">
        <v>2210</v>
      </c>
      <c r="H45" s="41">
        <v>2940</v>
      </c>
    </row>
    <row r="46" spans="1:8" ht="22.8" customHeight="1">
      <c r="A46" s="42">
        <v>40</v>
      </c>
      <c r="B46" s="43" t="s">
        <v>160</v>
      </c>
      <c r="C46" s="45" t="s">
        <v>75</v>
      </c>
      <c r="D46" s="45" t="s">
        <v>116</v>
      </c>
      <c r="E46" s="41">
        <v>880</v>
      </c>
      <c r="F46" s="41">
        <v>1760</v>
      </c>
      <c r="G46" s="41">
        <v>2640</v>
      </c>
      <c r="H46" s="41">
        <v>3520</v>
      </c>
    </row>
    <row r="47" spans="1:8" ht="22.8" customHeight="1">
      <c r="A47" s="42">
        <v>41</v>
      </c>
      <c r="B47" s="43" t="s">
        <v>161</v>
      </c>
      <c r="C47" s="45" t="s">
        <v>74</v>
      </c>
      <c r="D47" s="45" t="s">
        <v>0</v>
      </c>
      <c r="E47" s="41">
        <v>1020</v>
      </c>
      <c r="F47" s="41">
        <v>2060</v>
      </c>
      <c r="G47" s="41">
        <v>3100</v>
      </c>
      <c r="H47" s="41">
        <v>4130</v>
      </c>
    </row>
    <row r="48" spans="1:8" ht="22.8" customHeight="1">
      <c r="A48" s="42">
        <v>43</v>
      </c>
      <c r="B48" s="43" t="s">
        <v>162</v>
      </c>
      <c r="C48" s="45" t="s">
        <v>72</v>
      </c>
      <c r="D48" s="45" t="s">
        <v>116</v>
      </c>
      <c r="E48" s="41">
        <v>1460</v>
      </c>
      <c r="F48" s="41">
        <v>2930</v>
      </c>
      <c r="G48" s="41">
        <v>4420</v>
      </c>
      <c r="H48" s="41">
        <v>5880</v>
      </c>
    </row>
  </sheetData>
  <sheetProtection algorithmName="SHA-512" hashValue="8rjm8Qe1iu795YeL0+rv0I1pHESh0LpdKatqnUv1i8qlbRxXYqzLkygFdce/5mWuffOrWOQQTAqXjskjm2FGEg==" saltValue="f9DVJJ/71oSM9f8mYnM/0Q==" spinCount="100000" sheet="1" objects="1" scenarios="1"/>
  <autoFilter ref="A3:H32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J9" sqref="J9"/>
    </sheetView>
  </sheetViews>
  <sheetFormatPr defaultRowHeight="24.75" customHeight="1"/>
  <sheetData>
    <row r="2" spans="1:5" ht="24.75" customHeight="1">
      <c r="A2" s="36" t="s">
        <v>1</v>
      </c>
      <c r="B2" s="37">
        <v>100</v>
      </c>
      <c r="C2" s="37">
        <v>200</v>
      </c>
      <c r="D2" s="37">
        <v>310</v>
      </c>
      <c r="E2" s="37">
        <v>410</v>
      </c>
    </row>
    <row r="3" spans="1:5" ht="24.75" customHeight="1">
      <c r="A3" s="36" t="s">
        <v>10</v>
      </c>
      <c r="B3" s="37">
        <v>360</v>
      </c>
      <c r="C3" s="37">
        <v>740</v>
      </c>
      <c r="D3" s="37">
        <v>1120</v>
      </c>
      <c r="E3" s="37">
        <v>1480</v>
      </c>
    </row>
    <row r="4" spans="1:5" ht="24.75" customHeight="1">
      <c r="A4" s="38" t="s">
        <v>72</v>
      </c>
      <c r="B4" s="39">
        <v>1460</v>
      </c>
      <c r="C4" s="40">
        <v>2930</v>
      </c>
      <c r="D4" s="40">
        <v>4420</v>
      </c>
      <c r="E4" s="40">
        <v>5880</v>
      </c>
    </row>
    <row r="5" spans="1:5" ht="24.75" customHeight="1">
      <c r="A5" s="38" t="s">
        <v>73</v>
      </c>
      <c r="B5" s="39">
        <v>1170</v>
      </c>
      <c r="C5" s="40">
        <v>2340</v>
      </c>
      <c r="D5" s="40">
        <v>3520</v>
      </c>
      <c r="E5" s="40">
        <v>4690</v>
      </c>
    </row>
    <row r="6" spans="1:5" ht="24.75" customHeight="1">
      <c r="A6" s="38" t="s">
        <v>74</v>
      </c>
      <c r="B6" s="39">
        <v>1020</v>
      </c>
      <c r="C6" s="40">
        <v>2060</v>
      </c>
      <c r="D6" s="40">
        <v>3100</v>
      </c>
      <c r="E6" s="40">
        <v>4130</v>
      </c>
    </row>
    <row r="7" spans="1:5" ht="24.75" customHeight="1">
      <c r="A7" s="38" t="s">
        <v>75</v>
      </c>
      <c r="B7" s="39">
        <v>880</v>
      </c>
      <c r="C7" s="40">
        <v>1760</v>
      </c>
      <c r="D7" s="40">
        <v>2640</v>
      </c>
      <c r="E7" s="40">
        <v>3520</v>
      </c>
    </row>
    <row r="8" spans="1:5" ht="24.75" customHeight="1">
      <c r="A8" s="38" t="s">
        <v>76</v>
      </c>
      <c r="B8" s="39">
        <v>730</v>
      </c>
      <c r="C8" s="40">
        <v>1460</v>
      </c>
      <c r="D8" s="40">
        <v>2210</v>
      </c>
      <c r="E8" s="40">
        <v>2940</v>
      </c>
    </row>
    <row r="9" spans="1:5" ht="24.75" customHeight="1">
      <c r="A9" s="38" t="s">
        <v>77</v>
      </c>
      <c r="B9" s="39">
        <v>580</v>
      </c>
      <c r="C9" s="40">
        <v>1170</v>
      </c>
      <c r="D9" s="40">
        <v>1760</v>
      </c>
      <c r="E9" s="40">
        <v>2340</v>
      </c>
    </row>
    <row r="10" spans="1:5" ht="24.75" customHeight="1">
      <c r="A10" s="38" t="s">
        <v>78</v>
      </c>
      <c r="B10" s="39">
        <v>290</v>
      </c>
      <c r="C10" s="40">
        <v>590</v>
      </c>
      <c r="D10" s="40">
        <v>890</v>
      </c>
      <c r="E10" s="40">
        <v>1190</v>
      </c>
    </row>
    <row r="11" spans="1:5" ht="24.75" customHeight="1">
      <c r="A11" s="38" t="s">
        <v>82</v>
      </c>
      <c r="B11" s="39">
        <v>0</v>
      </c>
      <c r="C11" s="40">
        <v>0</v>
      </c>
      <c r="D11" s="40">
        <v>0</v>
      </c>
      <c r="E11" s="40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K14" sqref="K14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44</v>
      </c>
      <c r="B1" s="1" t="s">
        <v>22</v>
      </c>
      <c r="C1" s="1" t="s">
        <v>56</v>
      </c>
      <c r="D1" t="s">
        <v>90</v>
      </c>
      <c r="E1" t="s">
        <v>93</v>
      </c>
    </row>
    <row r="2" spans="1:5">
      <c r="A2" s="1" t="s">
        <v>45</v>
      </c>
      <c r="B2" s="49">
        <v>0.25</v>
      </c>
      <c r="C2" t="s">
        <v>57</v>
      </c>
      <c r="D2" s="52">
        <v>0</v>
      </c>
      <c r="E2" s="52">
        <v>0</v>
      </c>
    </row>
    <row r="3" spans="1:5">
      <c r="A3" s="1" t="s">
        <v>55</v>
      </c>
      <c r="B3" s="49">
        <v>0.27083333333333331</v>
      </c>
      <c r="C3" t="s">
        <v>58</v>
      </c>
      <c r="D3" s="52">
        <v>4.1666666666666664E-2</v>
      </c>
      <c r="E3" s="52">
        <v>4.1666666666666664E-2</v>
      </c>
    </row>
    <row r="4" spans="1:5">
      <c r="B4" s="49">
        <v>0.29166666666666702</v>
      </c>
      <c r="C4" t="s">
        <v>59</v>
      </c>
      <c r="D4" s="52">
        <v>8.3333333333333301E-2</v>
      </c>
      <c r="E4" s="52">
        <v>8.3333333333333301E-2</v>
      </c>
    </row>
    <row r="5" spans="1:5">
      <c r="B5" s="49">
        <v>0.3125</v>
      </c>
      <c r="C5" t="s">
        <v>70</v>
      </c>
      <c r="D5" s="52">
        <v>0.125</v>
      </c>
      <c r="E5" s="52">
        <v>0.125</v>
      </c>
    </row>
    <row r="6" spans="1:5">
      <c r="B6" s="49">
        <v>0.33333333333333298</v>
      </c>
      <c r="C6" t="s">
        <v>71</v>
      </c>
      <c r="D6" s="52">
        <v>0.16666666666666699</v>
      </c>
      <c r="E6" s="52">
        <v>0.16666666666666699</v>
      </c>
    </row>
    <row r="7" spans="1:5">
      <c r="B7" s="49">
        <v>0.35416666666666702</v>
      </c>
      <c r="C7" t="s">
        <v>92</v>
      </c>
      <c r="D7" s="52">
        <v>0.20833333333333301</v>
      </c>
    </row>
    <row r="8" spans="1:5">
      <c r="B8" s="49">
        <v>0.375</v>
      </c>
      <c r="C8" t="s">
        <v>163</v>
      </c>
      <c r="D8" s="52">
        <v>0.25</v>
      </c>
    </row>
    <row r="9" spans="1:5">
      <c r="B9" s="49">
        <v>0.39583333333333298</v>
      </c>
      <c r="D9" s="52">
        <v>0.29166666666666702</v>
      </c>
    </row>
    <row r="10" spans="1:5">
      <c r="B10" s="49">
        <v>0.41666666666666702</v>
      </c>
      <c r="D10" s="52">
        <v>0.33333333333333298</v>
      </c>
    </row>
    <row r="11" spans="1:5">
      <c r="B11" s="49">
        <v>0.4375</v>
      </c>
      <c r="D11" s="52">
        <v>0.375</v>
      </c>
    </row>
    <row r="12" spans="1:5">
      <c r="B12" s="49">
        <v>0.45833333333333298</v>
      </c>
      <c r="D12" s="52">
        <v>0.41666666666666702</v>
      </c>
    </row>
    <row r="13" spans="1:5">
      <c r="B13" s="49">
        <v>0.47916666666666602</v>
      </c>
      <c r="D13" s="52">
        <v>0.45833333333333298</v>
      </c>
    </row>
    <row r="14" spans="1:5">
      <c r="B14" s="49">
        <v>0.5</v>
      </c>
      <c r="D14" s="52">
        <v>0.5</v>
      </c>
    </row>
    <row r="15" spans="1:5">
      <c r="B15" s="49">
        <v>0.52083333333333304</v>
      </c>
      <c r="D15" s="52">
        <v>0.54166666666666696</v>
      </c>
    </row>
    <row r="16" spans="1:5">
      <c r="B16" s="49">
        <v>0.54166666666666596</v>
      </c>
      <c r="D16" s="52">
        <v>0.58333333333333304</v>
      </c>
    </row>
    <row r="17" spans="2:4">
      <c r="B17" s="49">
        <v>0.5625</v>
      </c>
      <c r="D17" s="52">
        <v>0.625</v>
      </c>
    </row>
    <row r="18" spans="2:4">
      <c r="B18" s="49">
        <v>0.58333333333333304</v>
      </c>
    </row>
    <row r="19" spans="2:4">
      <c r="B19" s="49">
        <v>0.60416666666666596</v>
      </c>
    </row>
    <row r="20" spans="2:4">
      <c r="B20" s="49">
        <v>0.625</v>
      </c>
    </row>
    <row r="21" spans="2:4">
      <c r="B21" s="49">
        <v>0.64583333333333304</v>
      </c>
    </row>
    <row r="22" spans="2:4">
      <c r="B22" s="49">
        <v>0.66666666666666596</v>
      </c>
    </row>
    <row r="23" spans="2:4">
      <c r="B23" s="49">
        <v>0.6875</v>
      </c>
    </row>
    <row r="24" spans="2:4">
      <c r="B24" s="49">
        <v>0.70833333333333304</v>
      </c>
    </row>
    <row r="25" spans="2:4">
      <c r="B25" s="49">
        <v>0.72916666666666596</v>
      </c>
    </row>
    <row r="26" spans="2:4">
      <c r="B26" s="49">
        <v>0.75</v>
      </c>
    </row>
    <row r="27" spans="2:4">
      <c r="B27" s="49">
        <v>0.77083333333333304</v>
      </c>
    </row>
    <row r="28" spans="2:4">
      <c r="B28" s="49">
        <v>0.79166666666666596</v>
      </c>
    </row>
    <row r="29" spans="2:4">
      <c r="B29" s="49">
        <v>0.8125</v>
      </c>
    </row>
    <row r="30" spans="2:4">
      <c r="B30" s="49">
        <v>0.83333333333333304</v>
      </c>
    </row>
    <row r="31" spans="2:4">
      <c r="B31" s="49">
        <v>0.85416666666666596</v>
      </c>
    </row>
    <row r="32" spans="2:4">
      <c r="B32" s="49">
        <v>0.874999999999999</v>
      </c>
    </row>
  </sheetData>
  <sheetProtection algorithmName="SHA-512" hashValue="XNB8t7YK36h4T8uFSfrYPqsRxfNbrRmP+d3ONZdu0kHxptncTb/BRj62LTNlnENJK6h341tSV/FfqdfrZKRVyg==" saltValue="3DnniPoLSS4mekd4mQQYI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報告書(体育施設利用実績)</vt:lpstr>
      <vt:lpstr>【報告表】体育館</vt:lpstr>
      <vt:lpstr>【報告表】武道場</vt:lpstr>
      <vt:lpstr>【報告表】その他</vt:lpstr>
      <vt:lpstr>報告書（グラウンド夜間照明実績)</vt:lpstr>
      <vt:lpstr>【報告表】グラウンド</vt:lpstr>
      <vt:lpstr>【報告表】テニスコート</vt:lpstr>
      <vt:lpstr>清水区小・中学校</vt:lpstr>
      <vt:lpstr>照明規模</vt:lpstr>
      <vt:lpstr>利用時間</vt:lpstr>
      <vt:lpstr>【報告表】グラウンド!Print_Area</vt:lpstr>
      <vt:lpstr>【報告表】その他!Print_Area</vt:lpstr>
      <vt:lpstr>【報告表】テニスコート!Print_Area</vt:lpstr>
      <vt:lpstr>【報告表】体育館!Print_Area</vt:lpstr>
      <vt:lpstr>【報告表】武道場!Print_Area</vt:lpstr>
      <vt:lpstr>清水区小・中学校!Print_Area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2024-03-14T01:22:55Z</cp:lastPrinted>
  <dcterms:created xsi:type="dcterms:W3CDTF">2006-05-24T08:08:04Z</dcterms:created>
  <dcterms:modified xsi:type="dcterms:W3CDTF">2024-03-14T02:15:38Z</dcterms:modified>
</cp:coreProperties>
</file>