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03_学校等体育施設利用事業_2036廃棄年度\06　事務担当者説明会\1016修正桜が丘\"/>
    </mc:Choice>
  </mc:AlternateContent>
  <xr:revisionPtr revIDLastSave="0" documentId="13_ncr:1_{9997FDCD-3584-47AD-A56E-CFD9DE45E945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報告書(体育施設利用実績)" sheetId="14" r:id="rId1"/>
    <sheet name="【報告表】体育館 1" sheetId="27" r:id="rId2"/>
    <sheet name="【報告表】体育館 ２" sheetId="28" r:id="rId3"/>
    <sheet name="【報告表】武道場" sheetId="25" r:id="rId4"/>
    <sheet name="【報告表】その他（グラウンド）" sheetId="26" r:id="rId5"/>
    <sheet name="清水桜が丘高校" sheetId="24" r:id="rId6"/>
    <sheet name="利用時間" sheetId="12" r:id="rId7"/>
  </sheets>
  <definedNames>
    <definedName name="_xlnm._FilterDatabase" localSheetId="4" hidden="1">'【報告表】その他（グラウンド）'!$A$1:$G$3</definedName>
    <definedName name="_xlnm._FilterDatabase" localSheetId="1" hidden="1">'【報告表】体育館 1'!$A$1:$G$3</definedName>
    <definedName name="_xlnm._FilterDatabase" localSheetId="2" hidden="1">'【報告表】体育館 ２'!$A$1:$G$3</definedName>
    <definedName name="_xlnm._FilterDatabase" localSheetId="3" hidden="1">【報告表】武道場!$A$1:$G$3</definedName>
    <definedName name="_xlnm._FilterDatabase" localSheetId="5" hidden="1">清水桜が丘高校!$A$3:$H$4</definedName>
    <definedName name="_xlnm.Print_Area" localSheetId="4">'【報告表】その他（グラウンド）'!$A$1:$AF$41</definedName>
    <definedName name="_xlnm.Print_Area" localSheetId="1">'【報告表】体育館 1'!$A$1:$AF$41</definedName>
    <definedName name="_xlnm.Print_Area" localSheetId="2">'【報告表】体育館 ２'!$A$1:$AF$41</definedName>
    <definedName name="_xlnm.Print_Area" localSheetId="3">【報告表】武道場!$A$1:$AF$41</definedName>
    <definedName name="_xlnm.Print_Area" localSheetId="5">清水桜が丘高校!$A$1:$H$4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8" l="1"/>
  <c r="F2" i="28"/>
  <c r="B2" i="28"/>
  <c r="B3" i="27"/>
  <c r="F2" i="27"/>
  <c r="B2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G40" i="28"/>
  <c r="AM37" i="28"/>
  <c r="AL37" i="28"/>
  <c r="AK37" i="28"/>
  <c r="AJ37" i="28"/>
  <c r="AI37" i="28"/>
  <c r="AH37" i="28"/>
  <c r="AG37" i="28"/>
  <c r="AF37" i="28"/>
  <c r="AM36" i="28"/>
  <c r="AL36" i="28"/>
  <c r="AK36" i="28"/>
  <c r="AJ36" i="28"/>
  <c r="AI36" i="28"/>
  <c r="AH36" i="28"/>
  <c r="AG36" i="28"/>
  <c r="AF36" i="28"/>
  <c r="AM35" i="28"/>
  <c r="AL35" i="28"/>
  <c r="AK35" i="28"/>
  <c r="AJ35" i="28"/>
  <c r="AI35" i="28"/>
  <c r="AH35" i="28"/>
  <c r="AG35" i="28"/>
  <c r="AF35" i="28"/>
  <c r="AM34" i="28"/>
  <c r="AL34" i="28"/>
  <c r="AK34" i="28"/>
  <c r="AJ34" i="28"/>
  <c r="AI34" i="28"/>
  <c r="AH34" i="28"/>
  <c r="AG34" i="28"/>
  <c r="AF34" i="28"/>
  <c r="AM33" i="28"/>
  <c r="AL33" i="28"/>
  <c r="AK33" i="28"/>
  <c r="AJ33" i="28"/>
  <c r="AI33" i="28"/>
  <c r="AH33" i="28"/>
  <c r="AG33" i="28"/>
  <c r="AF33" i="28"/>
  <c r="AM32" i="28"/>
  <c r="AL32" i="28"/>
  <c r="AK32" i="28"/>
  <c r="AJ32" i="28"/>
  <c r="AI32" i="28"/>
  <c r="AH32" i="28"/>
  <c r="AG32" i="28"/>
  <c r="AF32" i="28"/>
  <c r="AM31" i="28"/>
  <c r="AL31" i="28"/>
  <c r="AK31" i="28"/>
  <c r="AJ31" i="28"/>
  <c r="AI31" i="28"/>
  <c r="AH31" i="28"/>
  <c r="AG31" i="28"/>
  <c r="AF31" i="28"/>
  <c r="AM30" i="28"/>
  <c r="AL30" i="28"/>
  <c r="AK30" i="28"/>
  <c r="AJ30" i="28"/>
  <c r="AI30" i="28"/>
  <c r="AH30" i="28"/>
  <c r="AG30" i="28"/>
  <c r="AF30" i="28"/>
  <c r="AM29" i="28"/>
  <c r="AL29" i="28"/>
  <c r="AK29" i="28"/>
  <c r="AJ29" i="28"/>
  <c r="AI29" i="28"/>
  <c r="AH29" i="28"/>
  <c r="AG29" i="28"/>
  <c r="AF29" i="28"/>
  <c r="AM28" i="28"/>
  <c r="AL28" i="28"/>
  <c r="AK28" i="28"/>
  <c r="AJ28" i="28"/>
  <c r="AI28" i="28"/>
  <c r="AH28" i="28"/>
  <c r="AG28" i="28"/>
  <c r="AF28" i="28"/>
  <c r="AM27" i="28"/>
  <c r="AL27" i="28"/>
  <c r="AK27" i="28"/>
  <c r="AJ27" i="28"/>
  <c r="AI27" i="28"/>
  <c r="AH27" i="28"/>
  <c r="AG27" i="28"/>
  <c r="AF27" i="28"/>
  <c r="AM26" i="28"/>
  <c r="AL26" i="28"/>
  <c r="AK26" i="28"/>
  <c r="AJ26" i="28"/>
  <c r="AI26" i="28"/>
  <c r="AH26" i="28"/>
  <c r="AG26" i="28"/>
  <c r="AF26" i="28"/>
  <c r="AM25" i="28"/>
  <c r="AL25" i="28"/>
  <c r="AK25" i="28"/>
  <c r="AJ25" i="28"/>
  <c r="AI25" i="28"/>
  <c r="AH25" i="28"/>
  <c r="AG25" i="28"/>
  <c r="AF25" i="28"/>
  <c r="AM24" i="28"/>
  <c r="AL24" i="28"/>
  <c r="AK24" i="28"/>
  <c r="AJ24" i="28"/>
  <c r="AI24" i="28"/>
  <c r="AH24" i="28"/>
  <c r="AG24" i="28"/>
  <c r="AF24" i="28"/>
  <c r="AM23" i="28"/>
  <c r="AL23" i="28"/>
  <c r="AK23" i="28"/>
  <c r="AJ23" i="28"/>
  <c r="AI23" i="28"/>
  <c r="AH23" i="28"/>
  <c r="AG23" i="28"/>
  <c r="AF23" i="28"/>
  <c r="AM22" i="28"/>
  <c r="AL22" i="28"/>
  <c r="AK22" i="28"/>
  <c r="AJ22" i="28"/>
  <c r="AI22" i="28"/>
  <c r="AH22" i="28"/>
  <c r="AG22" i="28"/>
  <c r="AF22" i="28"/>
  <c r="AM21" i="28"/>
  <c r="AL21" i="28"/>
  <c r="AK21" i="28"/>
  <c r="AJ21" i="28"/>
  <c r="AI21" i="28"/>
  <c r="AH21" i="28"/>
  <c r="AG21" i="28"/>
  <c r="AF21" i="28"/>
  <c r="AM20" i="28"/>
  <c r="AL20" i="28"/>
  <c r="AK20" i="28"/>
  <c r="AJ20" i="28"/>
  <c r="AI20" i="28"/>
  <c r="AH20" i="28"/>
  <c r="AG20" i="28"/>
  <c r="AF20" i="28"/>
  <c r="AM19" i="28"/>
  <c r="AL19" i="28"/>
  <c r="AK19" i="28"/>
  <c r="AJ19" i="28"/>
  <c r="AI19" i="28"/>
  <c r="AH19" i="28"/>
  <c r="AG19" i="28"/>
  <c r="AF19" i="28"/>
  <c r="AM18" i="28"/>
  <c r="AL18" i="28"/>
  <c r="AK18" i="28"/>
  <c r="AJ18" i="28"/>
  <c r="AI18" i="28"/>
  <c r="AH18" i="28"/>
  <c r="AG18" i="28"/>
  <c r="AF18" i="28"/>
  <c r="AM17" i="28"/>
  <c r="AL17" i="28"/>
  <c r="AK17" i="28"/>
  <c r="AJ17" i="28"/>
  <c r="AI17" i="28"/>
  <c r="AH17" i="28"/>
  <c r="AG17" i="28"/>
  <c r="AF17" i="28"/>
  <c r="AM16" i="28"/>
  <c r="AL16" i="28"/>
  <c r="AK16" i="28"/>
  <c r="AJ16" i="28"/>
  <c r="AI16" i="28"/>
  <c r="AH16" i="28"/>
  <c r="AG16" i="28"/>
  <c r="AF16" i="28"/>
  <c r="AM15" i="28"/>
  <c r="AL15" i="28"/>
  <c r="AK15" i="28"/>
  <c r="AJ15" i="28"/>
  <c r="AI15" i="28"/>
  <c r="AH15" i="28"/>
  <c r="AG15" i="28"/>
  <c r="AF15" i="28"/>
  <c r="AM14" i="28"/>
  <c r="AL14" i="28"/>
  <c r="AK14" i="28"/>
  <c r="AJ14" i="28"/>
  <c r="AI14" i="28"/>
  <c r="AH14" i="28"/>
  <c r="AG14" i="28"/>
  <c r="AF14" i="28"/>
  <c r="AM13" i="28"/>
  <c r="AL13" i="28"/>
  <c r="AK13" i="28"/>
  <c r="AJ13" i="28"/>
  <c r="AI13" i="28"/>
  <c r="AH13" i="28"/>
  <c r="AG13" i="28"/>
  <c r="AF13" i="28"/>
  <c r="AM12" i="28"/>
  <c r="AL12" i="28"/>
  <c r="AK12" i="28"/>
  <c r="AJ12" i="28"/>
  <c r="AI12" i="28"/>
  <c r="AH12" i="28"/>
  <c r="AG12" i="28"/>
  <c r="AF12" i="28"/>
  <c r="AM11" i="28"/>
  <c r="AL11" i="28"/>
  <c r="AK11" i="28"/>
  <c r="AJ11" i="28"/>
  <c r="AI11" i="28"/>
  <c r="AH11" i="28"/>
  <c r="AG11" i="28"/>
  <c r="AF11" i="28"/>
  <c r="AM10" i="28"/>
  <c r="AL10" i="28"/>
  <c r="AK10" i="28"/>
  <c r="AJ10" i="28"/>
  <c r="AI10" i="28"/>
  <c r="AH10" i="28"/>
  <c r="AG10" i="28"/>
  <c r="AF10" i="28"/>
  <c r="AM9" i="28"/>
  <c r="AL9" i="28"/>
  <c r="AK9" i="28"/>
  <c r="AJ9" i="28"/>
  <c r="AI9" i="28"/>
  <c r="AH9" i="28"/>
  <c r="AG9" i="28"/>
  <c r="AF9" i="28"/>
  <c r="AM8" i="28"/>
  <c r="AL8" i="28"/>
  <c r="AK8" i="28"/>
  <c r="AJ8" i="28"/>
  <c r="AI8" i="28"/>
  <c r="AH8" i="28"/>
  <c r="AG8" i="28"/>
  <c r="AF8" i="28"/>
  <c r="AM7" i="28"/>
  <c r="AL7" i="28"/>
  <c r="AK7" i="28"/>
  <c r="AJ7" i="28"/>
  <c r="AI7" i="28"/>
  <c r="AH7" i="28"/>
  <c r="AG7" i="28"/>
  <c r="AF7" i="28"/>
  <c r="G40" i="27"/>
  <c r="AM37" i="27"/>
  <c r="AL37" i="27"/>
  <c r="AK37" i="27"/>
  <c r="AJ37" i="27"/>
  <c r="AI37" i="27"/>
  <c r="AH37" i="27"/>
  <c r="AG37" i="27"/>
  <c r="AF37" i="27"/>
  <c r="AM36" i="27"/>
  <c r="AL36" i="27"/>
  <c r="AK36" i="27"/>
  <c r="AJ36" i="27"/>
  <c r="AI36" i="27"/>
  <c r="AH36" i="27"/>
  <c r="AG36" i="27"/>
  <c r="AF36" i="27"/>
  <c r="AM35" i="27"/>
  <c r="AL35" i="27"/>
  <c r="AK35" i="27"/>
  <c r="AJ35" i="27"/>
  <c r="AI35" i="27"/>
  <c r="AH35" i="27"/>
  <c r="AG35" i="27"/>
  <c r="AF35" i="27"/>
  <c r="AM34" i="27"/>
  <c r="AL34" i="27"/>
  <c r="AK34" i="27"/>
  <c r="AJ34" i="27"/>
  <c r="AI34" i="27"/>
  <c r="AH34" i="27"/>
  <c r="AG34" i="27"/>
  <c r="AF34" i="27"/>
  <c r="AM33" i="27"/>
  <c r="AL33" i="27"/>
  <c r="AK33" i="27"/>
  <c r="AJ33" i="27"/>
  <c r="AI33" i="27"/>
  <c r="AH33" i="27"/>
  <c r="AG33" i="27"/>
  <c r="AF33" i="27"/>
  <c r="AM32" i="27"/>
  <c r="AL32" i="27"/>
  <c r="AK32" i="27"/>
  <c r="AJ32" i="27"/>
  <c r="AI32" i="27"/>
  <c r="AH32" i="27"/>
  <c r="AG32" i="27"/>
  <c r="AF32" i="27"/>
  <c r="AM31" i="27"/>
  <c r="AL31" i="27"/>
  <c r="AK31" i="27"/>
  <c r="AJ31" i="27"/>
  <c r="AI31" i="27"/>
  <c r="AH31" i="27"/>
  <c r="AG31" i="27"/>
  <c r="AF31" i="27"/>
  <c r="AM30" i="27"/>
  <c r="AL30" i="27"/>
  <c r="AK30" i="27"/>
  <c r="AJ30" i="27"/>
  <c r="AI30" i="27"/>
  <c r="AH30" i="27"/>
  <c r="AG30" i="27"/>
  <c r="AF30" i="27"/>
  <c r="AM29" i="27"/>
  <c r="AL29" i="27"/>
  <c r="AK29" i="27"/>
  <c r="AJ29" i="27"/>
  <c r="AI29" i="27"/>
  <c r="AH29" i="27"/>
  <c r="AG29" i="27"/>
  <c r="AF29" i="27"/>
  <c r="AM28" i="27"/>
  <c r="AL28" i="27"/>
  <c r="AK28" i="27"/>
  <c r="AJ28" i="27"/>
  <c r="AI28" i="27"/>
  <c r="AH28" i="27"/>
  <c r="AG28" i="27"/>
  <c r="AF28" i="27"/>
  <c r="AM27" i="27"/>
  <c r="AL27" i="27"/>
  <c r="AK27" i="27"/>
  <c r="AJ27" i="27"/>
  <c r="AI27" i="27"/>
  <c r="AH27" i="27"/>
  <c r="AG27" i="27"/>
  <c r="AF27" i="27"/>
  <c r="AM26" i="27"/>
  <c r="AL26" i="27"/>
  <c r="AK26" i="27"/>
  <c r="AJ26" i="27"/>
  <c r="AI26" i="27"/>
  <c r="AH26" i="27"/>
  <c r="AG26" i="27"/>
  <c r="AF26" i="27"/>
  <c r="AM25" i="27"/>
  <c r="AL25" i="27"/>
  <c r="AK25" i="27"/>
  <c r="AJ25" i="27"/>
  <c r="AI25" i="27"/>
  <c r="AH25" i="27"/>
  <c r="AG25" i="27"/>
  <c r="AF25" i="27"/>
  <c r="AM24" i="27"/>
  <c r="AL24" i="27"/>
  <c r="AK24" i="27"/>
  <c r="AJ24" i="27"/>
  <c r="AI24" i="27"/>
  <c r="AH24" i="27"/>
  <c r="AG24" i="27"/>
  <c r="AF24" i="27"/>
  <c r="AM23" i="27"/>
  <c r="AL23" i="27"/>
  <c r="AK23" i="27"/>
  <c r="AJ23" i="27"/>
  <c r="AI23" i="27"/>
  <c r="AH23" i="27"/>
  <c r="AG23" i="27"/>
  <c r="AF23" i="27"/>
  <c r="AM22" i="27"/>
  <c r="AL22" i="27"/>
  <c r="AK22" i="27"/>
  <c r="AJ22" i="27"/>
  <c r="AI22" i="27"/>
  <c r="AH22" i="27"/>
  <c r="AG22" i="27"/>
  <c r="AF22" i="27"/>
  <c r="AM21" i="27"/>
  <c r="AL21" i="27"/>
  <c r="AK21" i="27"/>
  <c r="AJ21" i="27"/>
  <c r="AI21" i="27"/>
  <c r="AH21" i="27"/>
  <c r="AG21" i="27"/>
  <c r="AF21" i="27"/>
  <c r="AM20" i="27"/>
  <c r="AL20" i="27"/>
  <c r="AK20" i="27"/>
  <c r="AJ20" i="27"/>
  <c r="AI20" i="27"/>
  <c r="AH20" i="27"/>
  <c r="AG20" i="27"/>
  <c r="AF20" i="27"/>
  <c r="AM19" i="27"/>
  <c r="AL19" i="27"/>
  <c r="AK19" i="27"/>
  <c r="AJ19" i="27"/>
  <c r="AI19" i="27"/>
  <c r="AH19" i="27"/>
  <c r="AG19" i="27"/>
  <c r="AF19" i="27"/>
  <c r="AM18" i="27"/>
  <c r="AL18" i="27"/>
  <c r="AK18" i="27"/>
  <c r="AJ18" i="27"/>
  <c r="AI18" i="27"/>
  <c r="AH18" i="27"/>
  <c r="AG18" i="27"/>
  <c r="AF18" i="27"/>
  <c r="AM17" i="27"/>
  <c r="AL17" i="27"/>
  <c r="AK17" i="27"/>
  <c r="AJ17" i="27"/>
  <c r="AI17" i="27"/>
  <c r="AH17" i="27"/>
  <c r="AG17" i="27"/>
  <c r="AF17" i="27"/>
  <c r="AM16" i="27"/>
  <c r="AL16" i="27"/>
  <c r="AK16" i="27"/>
  <c r="AJ16" i="27"/>
  <c r="AI16" i="27"/>
  <c r="AH16" i="27"/>
  <c r="AG16" i="27"/>
  <c r="AF16" i="27"/>
  <c r="AM15" i="27"/>
  <c r="AL15" i="27"/>
  <c r="AK15" i="27"/>
  <c r="AJ15" i="27"/>
  <c r="AI15" i="27"/>
  <c r="AH15" i="27"/>
  <c r="AG15" i="27"/>
  <c r="AF15" i="27"/>
  <c r="AM14" i="27"/>
  <c r="AL14" i="27"/>
  <c r="AK14" i="27"/>
  <c r="AJ14" i="27"/>
  <c r="AI14" i="27"/>
  <c r="AH14" i="27"/>
  <c r="AG14" i="27"/>
  <c r="AF14" i="27"/>
  <c r="AM13" i="27"/>
  <c r="AL13" i="27"/>
  <c r="AK13" i="27"/>
  <c r="AJ13" i="27"/>
  <c r="AI13" i="27"/>
  <c r="AH13" i="27"/>
  <c r="AG13" i="27"/>
  <c r="AF13" i="27"/>
  <c r="AM12" i="27"/>
  <c r="AL12" i="27"/>
  <c r="AK12" i="27"/>
  <c r="AJ12" i="27"/>
  <c r="AI12" i="27"/>
  <c r="AH12" i="27"/>
  <c r="AG12" i="27"/>
  <c r="AF12" i="27"/>
  <c r="AM11" i="27"/>
  <c r="AL11" i="27"/>
  <c r="AK11" i="27"/>
  <c r="AJ11" i="27"/>
  <c r="AI11" i="27"/>
  <c r="AH11" i="27"/>
  <c r="AG11" i="27"/>
  <c r="AF11" i="27"/>
  <c r="AM10" i="27"/>
  <c r="AL10" i="27"/>
  <c r="AK10" i="27"/>
  <c r="AJ10" i="27"/>
  <c r="AI10" i="27"/>
  <c r="AH10" i="27"/>
  <c r="AG10" i="27"/>
  <c r="AF10" i="27"/>
  <c r="AM9" i="27"/>
  <c r="AL9" i="27"/>
  <c r="AK9" i="27"/>
  <c r="AJ9" i="27"/>
  <c r="AI9" i="27"/>
  <c r="AH9" i="27"/>
  <c r="AG9" i="27"/>
  <c r="AF9" i="27"/>
  <c r="AM8" i="27"/>
  <c r="AL8" i="27"/>
  <c r="AK8" i="27"/>
  <c r="AJ8" i="27"/>
  <c r="AI8" i="27"/>
  <c r="AH8" i="27"/>
  <c r="AG8" i="27"/>
  <c r="AF8" i="27"/>
  <c r="AM7" i="27"/>
  <c r="AL7" i="27"/>
  <c r="AK7" i="27"/>
  <c r="AJ7" i="27"/>
  <c r="AI7" i="27"/>
  <c r="AH7" i="27"/>
  <c r="AG7" i="27"/>
  <c r="AF7" i="27"/>
  <c r="A35" i="27" l="1"/>
  <c r="A36" i="27" s="1"/>
  <c r="B40" i="28"/>
  <c r="D40" i="28" s="1"/>
  <c r="B40" i="27"/>
  <c r="D40" i="27" s="1"/>
  <c r="A37" i="27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B3" i="26" l="1"/>
  <c r="B3" i="25"/>
  <c r="F2" i="26"/>
  <c r="B2" i="26"/>
  <c r="F2" i="25"/>
  <c r="B2" i="25"/>
  <c r="G40" i="26" l="1"/>
  <c r="AM37" i="26"/>
  <c r="AL37" i="26"/>
  <c r="AK37" i="26"/>
  <c r="AJ37" i="26"/>
  <c r="AI37" i="26"/>
  <c r="AH37" i="26"/>
  <c r="AG37" i="26"/>
  <c r="AF37" i="26"/>
  <c r="AM36" i="26"/>
  <c r="AL36" i="26"/>
  <c r="AK36" i="26"/>
  <c r="AJ36" i="26"/>
  <c r="AI36" i="26"/>
  <c r="AH36" i="26"/>
  <c r="AG36" i="26"/>
  <c r="AF36" i="26"/>
  <c r="AM35" i="26"/>
  <c r="AL35" i="26"/>
  <c r="AK35" i="26"/>
  <c r="AJ35" i="26"/>
  <c r="AI35" i="26"/>
  <c r="AH35" i="26"/>
  <c r="AG35" i="26"/>
  <c r="AF35" i="26"/>
  <c r="AM34" i="26"/>
  <c r="AL34" i="26"/>
  <c r="AK34" i="26"/>
  <c r="AJ34" i="26"/>
  <c r="AI34" i="26"/>
  <c r="AH34" i="26"/>
  <c r="AG34" i="26"/>
  <c r="AF34" i="26"/>
  <c r="AM33" i="26"/>
  <c r="AL33" i="26"/>
  <c r="AK33" i="26"/>
  <c r="AJ33" i="26"/>
  <c r="AI33" i="26"/>
  <c r="AH33" i="26"/>
  <c r="AG33" i="26"/>
  <c r="AF33" i="26"/>
  <c r="AM32" i="26"/>
  <c r="AL32" i="26"/>
  <c r="AK32" i="26"/>
  <c r="AJ32" i="26"/>
  <c r="AI32" i="26"/>
  <c r="AH32" i="26"/>
  <c r="AG32" i="26"/>
  <c r="AF32" i="26"/>
  <c r="AM31" i="26"/>
  <c r="AL31" i="26"/>
  <c r="AK31" i="26"/>
  <c r="AJ31" i="26"/>
  <c r="AI31" i="26"/>
  <c r="AH31" i="26"/>
  <c r="AG31" i="26"/>
  <c r="AF31" i="26"/>
  <c r="AM30" i="26"/>
  <c r="AL30" i="26"/>
  <c r="AK30" i="26"/>
  <c r="AJ30" i="26"/>
  <c r="AI30" i="26"/>
  <c r="AH30" i="26"/>
  <c r="AG30" i="26"/>
  <c r="AF30" i="26"/>
  <c r="AM29" i="26"/>
  <c r="AL29" i="26"/>
  <c r="AK29" i="26"/>
  <c r="AJ29" i="26"/>
  <c r="AI29" i="26"/>
  <c r="AH29" i="26"/>
  <c r="AG29" i="26"/>
  <c r="AF29" i="26"/>
  <c r="AM28" i="26"/>
  <c r="AL28" i="26"/>
  <c r="AK28" i="26"/>
  <c r="AJ28" i="26"/>
  <c r="AI28" i="26"/>
  <c r="AH28" i="26"/>
  <c r="AG28" i="26"/>
  <c r="AF28" i="26"/>
  <c r="AM27" i="26"/>
  <c r="AL27" i="26"/>
  <c r="AK27" i="26"/>
  <c r="AJ27" i="26"/>
  <c r="AI27" i="26"/>
  <c r="AH27" i="26"/>
  <c r="AG27" i="26"/>
  <c r="AF27" i="26"/>
  <c r="AM26" i="26"/>
  <c r="AL26" i="26"/>
  <c r="AK26" i="26"/>
  <c r="AJ26" i="26"/>
  <c r="AI26" i="26"/>
  <c r="AH26" i="26"/>
  <c r="AG26" i="26"/>
  <c r="AF26" i="26"/>
  <c r="AM25" i="26"/>
  <c r="AL25" i="26"/>
  <c r="AK25" i="26"/>
  <c r="AJ25" i="26"/>
  <c r="AI25" i="26"/>
  <c r="AH25" i="26"/>
  <c r="AG25" i="26"/>
  <c r="AF25" i="26"/>
  <c r="AM24" i="26"/>
  <c r="AL24" i="26"/>
  <c r="AK24" i="26"/>
  <c r="AJ24" i="26"/>
  <c r="AI24" i="26"/>
  <c r="AH24" i="26"/>
  <c r="AG24" i="26"/>
  <c r="AF24" i="26"/>
  <c r="AM23" i="26"/>
  <c r="AL23" i="26"/>
  <c r="AK23" i="26"/>
  <c r="AJ23" i="26"/>
  <c r="AI23" i="26"/>
  <c r="AH23" i="26"/>
  <c r="AG23" i="26"/>
  <c r="AF23" i="26"/>
  <c r="AM22" i="26"/>
  <c r="AL22" i="26"/>
  <c r="AK22" i="26"/>
  <c r="AJ22" i="26"/>
  <c r="AI22" i="26"/>
  <c r="AH22" i="26"/>
  <c r="AG22" i="26"/>
  <c r="AF22" i="26"/>
  <c r="AM21" i="26"/>
  <c r="AL21" i="26"/>
  <c r="AK21" i="26"/>
  <c r="AJ21" i="26"/>
  <c r="AI21" i="26"/>
  <c r="AH21" i="26"/>
  <c r="AG21" i="26"/>
  <c r="AF21" i="26"/>
  <c r="AM20" i="26"/>
  <c r="AL20" i="26"/>
  <c r="AK20" i="26"/>
  <c r="AJ20" i="26"/>
  <c r="AI20" i="26"/>
  <c r="AH20" i="26"/>
  <c r="AG20" i="26"/>
  <c r="AF20" i="26"/>
  <c r="AM19" i="26"/>
  <c r="AL19" i="26"/>
  <c r="AK19" i="26"/>
  <c r="AJ19" i="26"/>
  <c r="AI19" i="26"/>
  <c r="AH19" i="26"/>
  <c r="AG19" i="26"/>
  <c r="AF19" i="26"/>
  <c r="AM18" i="26"/>
  <c r="AL18" i="26"/>
  <c r="AK18" i="26"/>
  <c r="AJ18" i="26"/>
  <c r="AI18" i="26"/>
  <c r="AH18" i="26"/>
  <c r="AG18" i="26"/>
  <c r="AF18" i="26"/>
  <c r="AM17" i="26"/>
  <c r="AL17" i="26"/>
  <c r="AK17" i="26"/>
  <c r="AJ17" i="26"/>
  <c r="AI17" i="26"/>
  <c r="AH17" i="26"/>
  <c r="AG17" i="26"/>
  <c r="AF17" i="26"/>
  <c r="AM16" i="26"/>
  <c r="AL16" i="26"/>
  <c r="AK16" i="26"/>
  <c r="AJ16" i="26"/>
  <c r="AI16" i="26"/>
  <c r="AH16" i="26"/>
  <c r="AG16" i="26"/>
  <c r="AF16" i="26"/>
  <c r="AM15" i="26"/>
  <c r="AL15" i="26"/>
  <c r="AK15" i="26"/>
  <c r="AJ15" i="26"/>
  <c r="AI15" i="26"/>
  <c r="AH15" i="26"/>
  <c r="AG15" i="26"/>
  <c r="AF15" i="26"/>
  <c r="AM14" i="26"/>
  <c r="AL14" i="26"/>
  <c r="AK14" i="26"/>
  <c r="AJ14" i="26"/>
  <c r="AI14" i="26"/>
  <c r="AH14" i="26"/>
  <c r="AG14" i="26"/>
  <c r="AF14" i="26"/>
  <c r="AM13" i="26"/>
  <c r="AL13" i="26"/>
  <c r="AK13" i="26"/>
  <c r="AJ13" i="26"/>
  <c r="AI13" i="26"/>
  <c r="AH13" i="26"/>
  <c r="AG13" i="26"/>
  <c r="AF13" i="26"/>
  <c r="AM12" i="26"/>
  <c r="AL12" i="26"/>
  <c r="AK12" i="26"/>
  <c r="AJ12" i="26"/>
  <c r="AI12" i="26"/>
  <c r="AH12" i="26"/>
  <c r="AG12" i="26"/>
  <c r="AF12" i="26"/>
  <c r="AM11" i="26"/>
  <c r="AL11" i="26"/>
  <c r="AK11" i="26"/>
  <c r="AJ11" i="26"/>
  <c r="AI11" i="26"/>
  <c r="AH11" i="26"/>
  <c r="AG11" i="26"/>
  <c r="AF11" i="26"/>
  <c r="AM10" i="26"/>
  <c r="AL10" i="26"/>
  <c r="AK10" i="26"/>
  <c r="AJ10" i="26"/>
  <c r="AI10" i="26"/>
  <c r="AH10" i="26"/>
  <c r="AG10" i="26"/>
  <c r="AF10" i="26"/>
  <c r="AM9" i="26"/>
  <c r="AL9" i="26"/>
  <c r="AK9" i="26"/>
  <c r="AJ9" i="26"/>
  <c r="AI9" i="26"/>
  <c r="AH9" i="26"/>
  <c r="AG9" i="26"/>
  <c r="AF9" i="26"/>
  <c r="AM8" i="26"/>
  <c r="AL8" i="26"/>
  <c r="AK8" i="26"/>
  <c r="AJ8" i="26"/>
  <c r="AI8" i="26"/>
  <c r="AH8" i="26"/>
  <c r="AG8" i="26"/>
  <c r="AF8" i="26"/>
  <c r="AM7" i="26"/>
  <c r="AL7" i="26"/>
  <c r="AK7" i="26"/>
  <c r="AJ7" i="26"/>
  <c r="AI7" i="26"/>
  <c r="AH7" i="26"/>
  <c r="AG7" i="26"/>
  <c r="AF7" i="26"/>
  <c r="G40" i="25"/>
  <c r="AM37" i="25"/>
  <c r="AL37" i="25"/>
  <c r="AK37" i="25"/>
  <c r="AJ37" i="25"/>
  <c r="AI37" i="25"/>
  <c r="AH37" i="25"/>
  <c r="AG37" i="25"/>
  <c r="AF37" i="25"/>
  <c r="AM36" i="25"/>
  <c r="AL36" i="25"/>
  <c r="AK36" i="25"/>
  <c r="AJ36" i="25"/>
  <c r="AI36" i="25"/>
  <c r="AH36" i="25"/>
  <c r="AG36" i="25"/>
  <c r="AF36" i="25"/>
  <c r="AM35" i="25"/>
  <c r="AL35" i="25"/>
  <c r="AK35" i="25"/>
  <c r="AJ35" i="25"/>
  <c r="AI35" i="25"/>
  <c r="AH35" i="25"/>
  <c r="AG35" i="25"/>
  <c r="AF35" i="25"/>
  <c r="AM34" i="25"/>
  <c r="AL34" i="25"/>
  <c r="AK34" i="25"/>
  <c r="AJ34" i="25"/>
  <c r="AI34" i="25"/>
  <c r="AH34" i="25"/>
  <c r="AG34" i="25"/>
  <c r="AF34" i="25"/>
  <c r="AM33" i="25"/>
  <c r="AL33" i="25"/>
  <c r="AK33" i="25"/>
  <c r="AJ33" i="25"/>
  <c r="AI33" i="25"/>
  <c r="AH33" i="25"/>
  <c r="AG33" i="25"/>
  <c r="AF33" i="25"/>
  <c r="AM32" i="25"/>
  <c r="AL32" i="25"/>
  <c r="AK32" i="25"/>
  <c r="AJ32" i="25"/>
  <c r="AI32" i="25"/>
  <c r="AH32" i="25"/>
  <c r="AG32" i="25"/>
  <c r="AF32" i="25"/>
  <c r="AM31" i="25"/>
  <c r="AL31" i="25"/>
  <c r="AK31" i="25"/>
  <c r="AJ31" i="25"/>
  <c r="AI31" i="25"/>
  <c r="AH31" i="25"/>
  <c r="AG31" i="25"/>
  <c r="AF31" i="25"/>
  <c r="AM30" i="25"/>
  <c r="AL30" i="25"/>
  <c r="AK30" i="25"/>
  <c r="AJ30" i="25"/>
  <c r="AI30" i="25"/>
  <c r="AH30" i="25"/>
  <c r="AG30" i="25"/>
  <c r="AF30" i="25"/>
  <c r="AM29" i="25"/>
  <c r="AL29" i="25"/>
  <c r="AK29" i="25"/>
  <c r="AJ29" i="25"/>
  <c r="AI29" i="25"/>
  <c r="AH29" i="25"/>
  <c r="AG29" i="25"/>
  <c r="AF29" i="25"/>
  <c r="AM28" i="25"/>
  <c r="AL28" i="25"/>
  <c r="AK28" i="25"/>
  <c r="AJ28" i="25"/>
  <c r="AI28" i="25"/>
  <c r="AH28" i="25"/>
  <c r="AG28" i="25"/>
  <c r="AF28" i="25"/>
  <c r="AM27" i="25"/>
  <c r="AL27" i="25"/>
  <c r="AK27" i="25"/>
  <c r="AJ27" i="25"/>
  <c r="AI27" i="25"/>
  <c r="AH27" i="25"/>
  <c r="AG27" i="25"/>
  <c r="AF27" i="25"/>
  <c r="AM26" i="25"/>
  <c r="AL26" i="25"/>
  <c r="AK26" i="25"/>
  <c r="AJ26" i="25"/>
  <c r="AI26" i="25"/>
  <c r="AH26" i="25"/>
  <c r="AG26" i="25"/>
  <c r="AF26" i="25"/>
  <c r="AM25" i="25"/>
  <c r="AL25" i="25"/>
  <c r="AK25" i="25"/>
  <c r="AJ25" i="25"/>
  <c r="AI25" i="25"/>
  <c r="AH25" i="25"/>
  <c r="AG25" i="25"/>
  <c r="AF25" i="25"/>
  <c r="AM24" i="25"/>
  <c r="AL24" i="25"/>
  <c r="AK24" i="25"/>
  <c r="AJ24" i="25"/>
  <c r="AI24" i="25"/>
  <c r="AH24" i="25"/>
  <c r="AG24" i="25"/>
  <c r="AF24" i="25"/>
  <c r="AM23" i="25"/>
  <c r="AL23" i="25"/>
  <c r="AK23" i="25"/>
  <c r="AJ23" i="25"/>
  <c r="AI23" i="25"/>
  <c r="AH23" i="25"/>
  <c r="AG23" i="25"/>
  <c r="AF23" i="25"/>
  <c r="AM22" i="25"/>
  <c r="AL22" i="25"/>
  <c r="AK22" i="25"/>
  <c r="AJ22" i="25"/>
  <c r="AI22" i="25"/>
  <c r="AH22" i="25"/>
  <c r="AG22" i="25"/>
  <c r="AF22" i="25"/>
  <c r="AM21" i="25"/>
  <c r="AL21" i="25"/>
  <c r="AK21" i="25"/>
  <c r="AJ21" i="25"/>
  <c r="AI21" i="25"/>
  <c r="AH21" i="25"/>
  <c r="AG21" i="25"/>
  <c r="AF21" i="25"/>
  <c r="AM20" i="25"/>
  <c r="AL20" i="25"/>
  <c r="AK20" i="25"/>
  <c r="AJ20" i="25"/>
  <c r="AI20" i="25"/>
  <c r="AH20" i="25"/>
  <c r="AG20" i="25"/>
  <c r="AF20" i="25"/>
  <c r="AM19" i="25"/>
  <c r="AL19" i="25"/>
  <c r="AK19" i="25"/>
  <c r="AJ19" i="25"/>
  <c r="AI19" i="25"/>
  <c r="AH19" i="25"/>
  <c r="AG19" i="25"/>
  <c r="AF19" i="25"/>
  <c r="AM18" i="25"/>
  <c r="AL18" i="25"/>
  <c r="AK18" i="25"/>
  <c r="AJ18" i="25"/>
  <c r="AI18" i="25"/>
  <c r="AH18" i="25"/>
  <c r="AG18" i="25"/>
  <c r="AF18" i="25"/>
  <c r="AM17" i="25"/>
  <c r="AL17" i="25"/>
  <c r="AK17" i="25"/>
  <c r="AJ17" i="25"/>
  <c r="AI17" i="25"/>
  <c r="AH17" i="25"/>
  <c r="AG17" i="25"/>
  <c r="AF17" i="25"/>
  <c r="AM16" i="25"/>
  <c r="AL16" i="25"/>
  <c r="AK16" i="25"/>
  <c r="AJ16" i="25"/>
  <c r="AI16" i="25"/>
  <c r="AH16" i="25"/>
  <c r="AG16" i="25"/>
  <c r="AF16" i="25"/>
  <c r="AM15" i="25"/>
  <c r="AL15" i="25"/>
  <c r="AK15" i="25"/>
  <c r="AJ15" i="25"/>
  <c r="AI15" i="25"/>
  <c r="AH15" i="25"/>
  <c r="AG15" i="25"/>
  <c r="AF15" i="25"/>
  <c r="AM14" i="25"/>
  <c r="AL14" i="25"/>
  <c r="AK14" i="25"/>
  <c r="AJ14" i="25"/>
  <c r="AI14" i="25"/>
  <c r="AH14" i="25"/>
  <c r="AG14" i="25"/>
  <c r="AF14" i="25"/>
  <c r="AM13" i="25"/>
  <c r="AL13" i="25"/>
  <c r="AK13" i="25"/>
  <c r="AJ13" i="25"/>
  <c r="AI13" i="25"/>
  <c r="AH13" i="25"/>
  <c r="AG13" i="25"/>
  <c r="AF13" i="25"/>
  <c r="AM12" i="25"/>
  <c r="AL12" i="25"/>
  <c r="AK12" i="25"/>
  <c r="AJ12" i="25"/>
  <c r="AI12" i="25"/>
  <c r="AH12" i="25"/>
  <c r="AG12" i="25"/>
  <c r="AF12" i="25"/>
  <c r="AM11" i="25"/>
  <c r="AL11" i="25"/>
  <c r="AK11" i="25"/>
  <c r="AJ11" i="25"/>
  <c r="AI11" i="25"/>
  <c r="AH11" i="25"/>
  <c r="AG11" i="25"/>
  <c r="AF11" i="25"/>
  <c r="AM10" i="25"/>
  <c r="AL10" i="25"/>
  <c r="AK10" i="25"/>
  <c r="AJ10" i="25"/>
  <c r="AI10" i="25"/>
  <c r="AH10" i="25"/>
  <c r="AG10" i="25"/>
  <c r="AF10" i="25"/>
  <c r="AM9" i="25"/>
  <c r="AL9" i="25"/>
  <c r="AK9" i="25"/>
  <c r="AJ9" i="25"/>
  <c r="AI9" i="25"/>
  <c r="AH9" i="25"/>
  <c r="AG9" i="25"/>
  <c r="AF9" i="25"/>
  <c r="AM8" i="25"/>
  <c r="AL8" i="25"/>
  <c r="AK8" i="25"/>
  <c r="AJ8" i="25"/>
  <c r="AI8" i="25"/>
  <c r="AH8" i="25"/>
  <c r="AG8" i="25"/>
  <c r="AF8" i="25"/>
  <c r="AM7" i="25"/>
  <c r="AL7" i="25"/>
  <c r="AK7" i="25"/>
  <c r="AJ7" i="25"/>
  <c r="AI7" i="25"/>
  <c r="AH7" i="25"/>
  <c r="AG7" i="25"/>
  <c r="AF7" i="25"/>
  <c r="B20" i="14" l="1"/>
  <c r="B40" i="25"/>
  <c r="D40" i="25" s="1"/>
  <c r="B40" i="26"/>
  <c r="D40" i="26" s="1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B19" i="14" l="1"/>
  <c r="B18" i="14"/>
  <c r="G1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A13" authorId="0" shapeId="0" xr:uid="{388CBCCD-FD19-4108-9B03-B77909A3349D}">
      <text>
        <r>
          <rPr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C15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5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5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6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6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<sst xmlns="http://schemas.openxmlformats.org/spreadsheetml/2006/main" count="278" uniqueCount="82">
  <si>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</si>
  <si>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</si>
  <si>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</si>
  <si>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</si>
  <si>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</si>
  <si>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</si>
  <si>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</si>
  <si>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開始時間</t>
    <rPh sb="0" eb="4">
      <t>カイシジカン</t>
    </rPh>
    <phoneticPr fontId="5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</si>
  <si>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</si>
  <si>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</si>
  <si>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</si>
  <si>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利用人数</t>
    <rPh sb="0" eb="4">
      <t>リヨウニンズウ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</si>
  <si>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</si>
  <si>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</si>
  <si>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</si>
  <si>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</si>
  <si>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</si>
  <si>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</si>
  <si>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</si>
  <si>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</si>
  <si>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</si>
  <si>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</si>
  <si>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</si>
  <si>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</si>
  <si>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</si>
  <si>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</si>
  <si>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</si>
  <si>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</si>
  <si>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</si>
  <si>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</si>
  <si>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</si>
  <si>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</si>
  <si>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</si>
  <si>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</si>
  <si>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</si>
  <si>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内､照明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</si>
  <si>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</si>
  <si>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</si>
  <si>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</si>
  <si>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様式第５号（第５条関係）</t>
    <phoneticPr fontId="8"/>
  </si>
  <si>
    <t>学校等体育施設利用実績報告書</t>
    <phoneticPr fontId="8"/>
  </si>
  <si>
    <t>報告者</t>
    <rPh sb="0" eb="3">
      <t>ホウコクシャ</t>
    </rPh>
    <phoneticPr fontId="8"/>
  </si>
  <si>
    <t>年　　月　　日</t>
    <rPh sb="0" eb="1">
      <t>ネン</t>
    </rPh>
    <rPh sb="3" eb="4">
      <t>ツキ</t>
    </rPh>
    <rPh sb="6" eb="7">
      <t>ヒ</t>
    </rPh>
    <phoneticPr fontId="8"/>
  </si>
  <si>
    <t>付第　　号により利用許可を受けた学校等体育施設を利用したので、静岡市立</t>
    <phoneticPr fontId="8"/>
  </si>
  <si>
    <t>　　学校等体育施設利用に係る事務処理要綱第５条の規定により次のとおり報告します。</t>
    <phoneticPr fontId="8"/>
  </si>
  <si>
    <t>T規模</t>
    <rPh sb="1" eb="3">
      <t>キボ</t>
    </rPh>
    <phoneticPr fontId="2"/>
  </si>
  <si>
    <t>清水桜が丘高校</t>
    <rPh sb="0" eb="2">
      <t>シミズ</t>
    </rPh>
    <rPh sb="2" eb="3">
      <t>サクラ</t>
    </rPh>
    <rPh sb="4" eb="7">
      <t>オカコウコウ</t>
    </rPh>
    <phoneticPr fontId="8"/>
  </si>
  <si>
    <t>　　　　　　　　　　夜間照明使用料金表（清水桜が丘高校）</t>
    <rPh sb="14" eb="16">
      <t>シヨウ</t>
    </rPh>
    <rPh sb="20" eb="22">
      <t>シミズ</t>
    </rPh>
    <rPh sb="22" eb="23">
      <t>サクラ</t>
    </rPh>
    <rPh sb="24" eb="25">
      <t>オカ</t>
    </rPh>
    <rPh sb="25" eb="27">
      <t>コウコウ</t>
    </rPh>
    <phoneticPr fontId="2"/>
  </si>
  <si>
    <t>申請年</t>
    <rPh sb="0" eb="2">
      <t>シンセイ</t>
    </rPh>
    <rPh sb="2" eb="3">
      <t>ネン</t>
    </rPh>
    <phoneticPr fontId="2"/>
  </si>
  <si>
    <t>申請月</t>
    <rPh sb="0" eb="3">
      <t>シンセイツキ</t>
    </rPh>
    <phoneticPr fontId="2"/>
  </si>
  <si>
    <t>武道場</t>
    <rPh sb="0" eb="3">
      <t>ブドウジョウ</t>
    </rPh>
    <phoneticPr fontId="2"/>
  </si>
  <si>
    <t>日付</t>
    <rPh sb="0" eb="2">
      <t>ヒヅケ</t>
    </rPh>
    <phoneticPr fontId="2"/>
  </si>
  <si>
    <t>利用団体１</t>
    <rPh sb="0" eb="4">
      <t>リヨウダンタイ</t>
    </rPh>
    <phoneticPr fontId="2"/>
  </si>
  <si>
    <t>利用団体２</t>
    <rPh sb="0" eb="4">
      <t>リヨウダンタイ</t>
    </rPh>
    <phoneticPr fontId="2"/>
  </si>
  <si>
    <t>利用団体３</t>
    <rPh sb="0" eb="4">
      <t>リヨウダンタイ</t>
    </rPh>
    <phoneticPr fontId="2"/>
  </si>
  <si>
    <t>利用団体４</t>
    <rPh sb="0" eb="4">
      <t>リヨウダンタイ</t>
    </rPh>
    <phoneticPr fontId="2"/>
  </si>
  <si>
    <t>利用団体5</t>
    <rPh sb="0" eb="4">
      <t>リヨウダンタイ</t>
    </rPh>
    <phoneticPr fontId="2"/>
  </si>
  <si>
    <t>利用団体6</t>
    <rPh sb="0" eb="4">
      <t>リヨウダンタイ</t>
    </rPh>
    <phoneticPr fontId="2"/>
  </si>
  <si>
    <t>合計
照明
時間数</t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</si>
  <si>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</si>
  <si>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</si>
  <si>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内､照明</t>
    <rPh sb="0" eb="1">
      <t>ウチ</t>
    </rPh>
    <rPh sb="2" eb="4">
      <t>ショウメイ</t>
    </rPh>
    <phoneticPr fontId="2"/>
  </si>
  <si>
    <t>利用団体</t>
    <rPh sb="0" eb="4">
      <t>リヨウダンタイ</t>
    </rPh>
    <phoneticPr fontId="2"/>
  </si>
  <si>
    <t>利用人数</t>
    <rPh sb="0" eb="4">
      <t>リヨウニンズウ</t>
    </rPh>
    <phoneticPr fontId="2"/>
  </si>
  <si>
    <t>時間ﾁｪｯｸ</t>
    <rPh sb="0" eb="2">
      <t>ジカン</t>
    </rPh>
    <phoneticPr fontId="2"/>
  </si>
  <si>
    <t>団体1ﾁｪｯｸ</t>
    <rPh sb="0" eb="2">
      <t>ダンタイ</t>
    </rPh>
    <phoneticPr fontId="2"/>
  </si>
  <si>
    <t>団体2ﾁｪｯｸ</t>
    <rPh sb="0" eb="2">
      <t>ダンタイ</t>
    </rPh>
    <phoneticPr fontId="2"/>
  </si>
  <si>
    <t>団体3ﾁｪｯｸ</t>
    <rPh sb="0" eb="2">
      <t>ダンタイ</t>
    </rPh>
    <phoneticPr fontId="2"/>
  </si>
  <si>
    <t>団体4ﾁｪｯｸ</t>
    <rPh sb="0" eb="2">
      <t>ダンタイ</t>
    </rPh>
    <phoneticPr fontId="2"/>
  </si>
  <si>
    <t>団体5ﾁｪｯｸ</t>
    <rPh sb="0" eb="2">
      <t>ダンタイ</t>
    </rPh>
    <phoneticPr fontId="2"/>
  </si>
  <si>
    <t>団体6ﾁｪｯｸ</t>
    <phoneticPr fontId="2"/>
  </si>
  <si>
    <t>利用時間</t>
    <rPh sb="0" eb="4">
      <t>リヨウジカン</t>
    </rPh>
    <phoneticPr fontId="2"/>
  </si>
  <si>
    <t>合計照明時間</t>
    <rPh sb="0" eb="2">
      <t>ゴウケイ</t>
    </rPh>
    <rPh sb="2" eb="4">
      <t>ショウメイ</t>
    </rPh>
    <rPh sb="4" eb="6">
      <t>ジカン</t>
    </rPh>
    <phoneticPr fontId="2"/>
  </si>
  <si>
    <t>利用料金</t>
    <rPh sb="0" eb="4">
      <t>リヨウリョウキン</t>
    </rPh>
    <phoneticPr fontId="2"/>
  </si>
  <si>
    <t>その他（グラウンド）</t>
    <rPh sb="2" eb="3">
      <t>タ</t>
    </rPh>
    <phoneticPr fontId="2"/>
  </si>
  <si>
    <t>【報告表】</t>
    <rPh sb="1" eb="3">
      <t>ホウコク</t>
    </rPh>
    <rPh sb="3" eb="4">
      <t>ヒョウ</t>
    </rPh>
    <phoneticPr fontId="2"/>
  </si>
  <si>
    <t>890円/時間</t>
    <rPh sb="3" eb="4">
      <t>エン</t>
    </rPh>
    <rPh sb="5" eb="7">
      <t>ジカン</t>
    </rPh>
    <phoneticPr fontId="2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</si>
  <si>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</si>
  <si>
    <t>体育館１</t>
    <rPh sb="0" eb="3">
      <t>タイイクカン</t>
    </rPh>
    <phoneticPr fontId="8"/>
  </si>
  <si>
    <t>体育館2</t>
    <rPh sb="0" eb="3">
      <t>タイイクカン</t>
    </rPh>
    <phoneticPr fontId="8"/>
  </si>
  <si>
    <t>体育館２</t>
    <phoneticPr fontId="2"/>
  </si>
  <si>
    <t>体育館　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</si>
</sst>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[h]:mm"/>
  </numFmts>
  <fonts count="23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176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/>
      <protection locked="0"/>
    </xf>
    <xf numFmtId="38" fontId="17" fillId="0" borderId="14" xfId="0" applyNumberFormat="1" applyFont="1" applyBorder="1" applyAlignment="1">
      <alignment horizontal="center" vertical="center"/>
    </xf>
    <xf numFmtId="179" fontId="17" fillId="0" borderId="13" xfId="0" applyNumberFormat="1" applyFont="1" applyBorder="1" applyAlignment="1">
      <alignment horizontal="center" vertical="center"/>
    </xf>
    <xf numFmtId="179" fontId="17" fillId="0" borderId="15" xfId="0" applyNumberFormat="1" applyFont="1" applyBorder="1" applyAlignment="1">
      <alignment horizontal="center" vertical="center"/>
    </xf>
    <xf numFmtId="178" fontId="17" fillId="0" borderId="14" xfId="0" applyNumberFormat="1" applyFont="1" applyBorder="1" applyAlignment="1">
      <alignment horizontal="center" vertical="center"/>
    </xf>
    <xf numFmtId="178" fontId="17" fillId="0" borderId="13" xfId="0" applyNumberFormat="1" applyFont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15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16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25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zoomScaleNormal="100" workbookViewId="0">
      <selection activeCell="N16" sqref="N16"/>
    </sheetView>
  </sheetViews>
  <sheetFormatPr defaultColWidth="9" defaultRowHeight="20.149999999999999" customHeight="1"/>
  <cols>
    <col min="1" max="1" width="13.6328125" style="10" customWidth="1"/>
    <col min="2" max="2" width="15.36328125" style="10" customWidth="1"/>
    <col min="3" max="4" width="6.81640625" style="10" customWidth="1"/>
    <col min="5" max="5" width="15.36328125" style="10" customWidth="1"/>
    <col min="6" max="6" width="12.81640625" style="10" customWidth="1"/>
    <col min="7" max="8" width="10" style="10" customWidth="1"/>
    <col min="9" max="10" width="6.81640625" style="10" customWidth="1"/>
    <col min="11" max="11" width="5.6328125" style="10" customWidth="1"/>
    <col min="12" max="16384" width="9" style="10"/>
  </cols>
  <sheetData>
    <row r="1" spans="1:11" ht="20.149999999999999" customHeight="1">
      <c r="A1" s="10" t="s">
        <v>39</v>
      </c>
    </row>
    <row r="3" spans="1:11" ht="30" customHeight="1">
      <c r="A3" s="67" t="s">
        <v>40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30" customHeight="1"/>
    <row r="5" spans="1:11" ht="30" customHeight="1">
      <c r="F5" s="23"/>
      <c r="G5" s="11" t="s">
        <v>8</v>
      </c>
      <c r="H5" s="24"/>
      <c r="I5" s="11" t="s">
        <v>9</v>
      </c>
      <c r="J5" s="24"/>
      <c r="K5" s="11" t="s">
        <v>10</v>
      </c>
    </row>
    <row r="6" spans="1:11" ht="20.149999999999999" customHeight="1">
      <c r="G6" s="11"/>
      <c r="H6" s="11"/>
      <c r="I6" s="11"/>
      <c r="J6" s="11"/>
      <c r="K6" s="11"/>
    </row>
    <row r="7" spans="1:11" ht="30" customHeight="1">
      <c r="A7" s="30" t="s">
        <v>77</v>
      </c>
    </row>
    <row r="9" spans="1:11" ht="28.75" customHeight="1">
      <c r="E9" s="67" t="s">
        <v>41</v>
      </c>
      <c r="F9" s="30" t="s">
        <v>31</v>
      </c>
      <c r="G9" s="76"/>
      <c r="H9" s="76"/>
      <c r="I9" s="75" t="s">
        <v>38</v>
      </c>
      <c r="J9" s="75"/>
      <c r="K9" s="75"/>
    </row>
    <row r="10" spans="1:11" ht="28.75" customHeight="1">
      <c r="E10" s="67"/>
      <c r="F10" s="30"/>
      <c r="G10" s="28"/>
      <c r="H10" s="28"/>
      <c r="I10" s="27"/>
      <c r="J10" s="27"/>
      <c r="K10" s="27"/>
    </row>
    <row r="11" spans="1:11" ht="28.75" customHeight="1">
      <c r="E11" s="67"/>
      <c r="F11" s="30" t="s">
        <v>20</v>
      </c>
      <c r="G11" s="71"/>
      <c r="H11" s="71"/>
      <c r="I11" s="71"/>
      <c r="J11" s="71"/>
      <c r="K11" s="71"/>
    </row>
    <row r="12" spans="1:11" ht="20.149999999999999" customHeight="1">
      <c r="E12" s="29"/>
      <c r="F12" s="30"/>
      <c r="G12" s="32"/>
      <c r="H12" s="32"/>
      <c r="I12" s="32"/>
      <c r="J12" s="32"/>
      <c r="K12" s="32"/>
    </row>
    <row r="13" spans="1:11" ht="20.399999999999999" customHeight="1">
      <c r="A13" s="52" t="s">
        <v>42</v>
      </c>
      <c r="B13" s="52"/>
      <c r="C13" s="54" t="s">
        <v>43</v>
      </c>
      <c r="D13" s="54"/>
      <c r="E13" s="54"/>
      <c r="F13" s="54"/>
      <c r="G13" s="54"/>
      <c r="H13" s="54"/>
      <c r="I13" s="54"/>
      <c r="J13" s="54"/>
      <c r="K13" s="54"/>
    </row>
    <row r="14" spans="1:11" ht="20.149999999999999" customHeight="1">
      <c r="A14" s="53" t="s">
        <v>44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38.4" customHeight="1">
      <c r="A15" s="72" t="s">
        <v>29</v>
      </c>
      <c r="B15" s="12" t="s">
        <v>14</v>
      </c>
      <c r="C15" s="74"/>
      <c r="D15" s="77"/>
      <c r="E15" s="16" t="s">
        <v>15</v>
      </c>
      <c r="F15" s="18"/>
      <c r="G15" s="78" t="s">
        <v>13</v>
      </c>
      <c r="H15" s="79"/>
      <c r="I15" s="80"/>
      <c r="J15" s="81"/>
      <c r="K15" s="17"/>
    </row>
    <row r="16" spans="1:11" ht="38.4" customHeight="1">
      <c r="A16" s="73"/>
      <c r="B16" s="16" t="s">
        <v>16</v>
      </c>
      <c r="C16" s="74"/>
      <c r="D16" s="70"/>
      <c r="E16" s="70"/>
      <c r="F16" s="70"/>
      <c r="G16" s="61" t="str">
        <f>IF(C16="〇","（　)内に施設名を記載","　")</f>
        <v>　</v>
      </c>
      <c r="H16" s="62"/>
      <c r="I16" s="62"/>
      <c r="J16" s="62"/>
      <c r="K16" s="63"/>
    </row>
    <row r="17" spans="1:11" ht="50.4" customHeight="1">
      <c r="A17" s="31" t="s">
        <v>12</v>
      </c>
      <c r="B17" s="19"/>
      <c r="C17" s="13" t="s">
        <v>8</v>
      </c>
      <c r="D17" s="20"/>
      <c r="E17" s="68" t="s">
        <v>34</v>
      </c>
      <c r="F17" s="68"/>
      <c r="G17" s="68"/>
      <c r="H17" s="68"/>
      <c r="I17" s="68"/>
      <c r="J17" s="68"/>
      <c r="K17" s="69"/>
    </row>
    <row r="18" spans="1:11" ht="94.25" customHeight="1">
      <c r="A18" s="31" t="s">
        <v>19</v>
      </c>
      <c r="B18" s="64">
        <f>G9</f>
        <v>0</v>
      </c>
      <c r="C18" s="65"/>
      <c r="D18" s="65"/>
      <c r="E18" s="65"/>
      <c r="F18" s="65"/>
      <c r="G18" s="65"/>
      <c r="H18" s="65"/>
      <c r="I18" s="65"/>
      <c r="J18" s="65"/>
      <c r="K18" s="66"/>
    </row>
    <row r="19" spans="1:11" ht="94.25" customHeight="1">
      <c r="A19" s="31" t="s">
        <v>30</v>
      </c>
      <c r="B19" s="55">
        <f>'【報告表】体育館 1'!D40+'【報告表】体育館 ２'!D40+【報告表】武道場!D40+'【報告表】その他（グラウンド）'!D40</f>
        <v>0</v>
      </c>
      <c r="C19" s="56"/>
      <c r="D19" s="56"/>
      <c r="E19" s="56"/>
      <c r="F19" s="56"/>
      <c r="G19" s="56"/>
      <c r="H19" s="56"/>
      <c r="I19" s="56"/>
      <c r="J19" s="56"/>
      <c r="K19" s="57"/>
    </row>
    <row r="20" spans="1:11" ht="94.25" customHeight="1">
      <c r="A20" s="31" t="s">
        <v>11</v>
      </c>
      <c r="B20" s="58">
        <f>'【報告表】体育館 1'!G40+'【報告表】体育館 ２'!G40+【報告表】武道場!G40+'【報告表】その他（グラウンド）'!G40</f>
        <v>0</v>
      </c>
      <c r="C20" s="59"/>
      <c r="D20" s="59"/>
      <c r="E20" s="59"/>
      <c r="F20" s="59"/>
      <c r="G20" s="59"/>
      <c r="H20" s="59"/>
      <c r="I20" s="59"/>
      <c r="J20" s="59"/>
      <c r="K20" s="60"/>
    </row>
  </sheetData>
  <sheetProtection algorithmName="SHA-512" hashValue="05PEs25kLPwcWcxVqNvewv76zGliR+pB2N8VlpjEPbPhOY5/LvHhmcGjqUkfSQo8KoVXIf/ejKHcfOTBQCSgGA==" saltValue="BbXF+wlrprHUjcKGfvtl9Q==" spinCount="100000" sheet="1" objects="1" scenarios="1"/>
  <mergeCells count="19">
    <mergeCell ref="A3:K3"/>
    <mergeCell ref="E17:K17"/>
    <mergeCell ref="E16:F16"/>
    <mergeCell ref="E9:E11"/>
    <mergeCell ref="G11:K11"/>
    <mergeCell ref="A15:A16"/>
    <mergeCell ref="C16:D16"/>
    <mergeCell ref="I9:K9"/>
    <mergeCell ref="G9:H9"/>
    <mergeCell ref="C15:D15"/>
    <mergeCell ref="G15:H15"/>
    <mergeCell ref="I15:J15"/>
    <mergeCell ref="A13:B13"/>
    <mergeCell ref="A14:K14"/>
    <mergeCell ref="C13:K13"/>
    <mergeCell ref="B19:K19"/>
    <mergeCell ref="B20:K20"/>
    <mergeCell ref="G16:K16"/>
    <mergeCell ref="B18:K18"/>
  </mergeCells>
  <phoneticPr fontId="8"/>
  <conditionalFormatting sqref="B17 D17">
    <cfRule type="cellIs" dxfId="124" priority="9" operator="equal">
      <formula>""</formula>
    </cfRule>
  </conditionalFormatting>
  <conditionalFormatting sqref="C15:D16">
    <cfRule type="cellIs" dxfId="123" priority="10" operator="equal">
      <formula>""</formula>
    </cfRule>
  </conditionalFormatting>
  <conditionalFormatting sqref="F5 H5 J5">
    <cfRule type="containsBlanks" dxfId="122" priority="2">
      <formula>LEN(TRIM(F5))=0</formula>
    </cfRule>
  </conditionalFormatting>
  <conditionalFormatting sqref="F15">
    <cfRule type="cellIs" dxfId="121" priority="12" operator="equal">
      <formula>""</formula>
    </cfRule>
  </conditionalFormatting>
  <conditionalFormatting sqref="G9:H9">
    <cfRule type="containsBlanks" dxfId="120" priority="8">
      <formula>LEN(TRIM(G9))=0</formula>
    </cfRule>
  </conditionalFormatting>
  <conditionalFormatting sqref="G11:K11">
    <cfRule type="containsBlanks" dxfId="119" priority="3">
      <formula>LEN(TRIM(G11))=0</formula>
    </cfRule>
    <cfRule type="cellIs" dxfId="118" priority="16" operator="equal">
      <formula>"静岡　太郎"</formula>
    </cfRule>
    <cfRule type="cellIs" dxfId="117" priority="17" operator="equal">
      <formula>"葵区〇〇二丁目１－１"</formula>
    </cfRule>
  </conditionalFormatting>
  <conditionalFormatting sqref="I15:J15">
    <cfRule type="cellIs" dxfId="116" priority="11" operator="equal">
      <formula>""</formula>
    </cfRule>
  </conditionalFormatting>
  <dataValidations count="3">
    <dataValidation type="list" allowBlank="1" showInputMessage="1" showErrorMessage="1" sqref="B17 F5" xr:uid="{E232979D-D6A9-410A-A84D-EEAE7D41F074}">
      <formula1>"2025,2026"</formula1>
    </dataValidation>
    <dataValidation type="list" allowBlank="1" showInputMessage="1" showErrorMessage="1" sqref="D17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F15 I15:J15 C15:D16</xm:sqref>
        </x14:dataValidation>
        <x14:dataValidation type="list" allowBlank="1" showInputMessage="1" showErrorMessage="1" xr:uid="{00000000-0002-0000-0000-000002000000}">
          <x14:formula1>
            <xm:f>利用時間!$C$2:$C$7</xm:f>
          </x14:formula1>
          <xm:sqref>E16:F16</xm:sqref>
        </x14:dataValidation>
        <x14:dataValidation type="list" allowBlank="1" showInputMessage="1" showErrorMessage="1" xr:uid="{F2FFA6CE-1A59-4E43-B0FC-44F5521260C0}">
          <x14:formula1>
            <xm:f>清水桜が丘高校!$B$4:$B$4</xm:f>
          </x14:formula1>
          <xm:sqref>G9:H9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3FCC-6274-40D1-B5F4-EB23B231D75A}">
  <sheetPr>
    <tabColor rgb="FFFF0000"/>
    <pageSetUpPr fitToPage="1"/>
  </sheetPr>
  <dimension ref="A1:AM44"/>
  <sheetViews>
    <sheetView topLeftCell="A3" zoomScale="85" zoomScaleNormal="85" workbookViewId="0">
      <selection activeCell="G13" sqref="G13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82">
        <f>'報告書(体育施設利用実績)'!B17</f>
        <v>0</v>
      </c>
      <c r="C2" s="82"/>
      <c r="D2" s="82" t="s">
        <v>49</v>
      </c>
      <c r="E2" s="82"/>
      <c r="F2" s="83">
        <f>'報告書(体育施設利用実績)'!D17</f>
        <v>0</v>
      </c>
      <c r="G2" s="82"/>
      <c r="O2" s="42"/>
      <c r="Q2" s="36"/>
      <c r="R2" s="36"/>
      <c r="S2" s="36"/>
      <c r="T2" s="36"/>
      <c r="U2" s="36"/>
      <c r="V2" s="21"/>
      <c r="X2" s="43"/>
      <c r="Y2" s="44"/>
      <c r="Z2" s="44"/>
      <c r="AA2" s="84" t="s">
        <v>81</v>
      </c>
      <c r="AB2" s="85"/>
      <c r="AC2" s="85"/>
      <c r="AD2" s="85"/>
      <c r="AE2" s="86"/>
      <c r="AF2" s="44"/>
    </row>
    <row r="3" spans="1:39" ht="28.25" customHeight="1" thickBot="1">
      <c r="A3" s="3" t="s">
        <v>6</v>
      </c>
      <c r="B3" s="82">
        <f>'報告書(体育施設利用実績)'!G9</f>
        <v>0</v>
      </c>
      <c r="C3" s="82"/>
      <c r="D3" s="82" t="s">
        <v>21</v>
      </c>
      <c r="E3" s="82"/>
      <c r="F3" s="82" t="s">
        <v>78</v>
      </c>
      <c r="G3" s="82"/>
      <c r="Q3" s="36"/>
      <c r="R3" s="36"/>
      <c r="S3" s="36"/>
      <c r="T3" s="36"/>
      <c r="U3" s="36"/>
      <c r="V3" s="21"/>
      <c r="X3" s="44"/>
      <c r="Y3" s="44"/>
      <c r="Z3" s="44"/>
      <c r="AA3" s="87"/>
      <c r="AB3" s="88"/>
      <c r="AC3" s="88"/>
      <c r="AD3" s="88"/>
      <c r="AE3" s="89"/>
      <c r="AF3" s="44"/>
    </row>
    <row r="5" spans="1:39" ht="52" customHeight="1">
      <c r="A5" s="82" t="s">
        <v>51</v>
      </c>
      <c r="B5" s="91" t="s">
        <v>52</v>
      </c>
      <c r="C5" s="92"/>
      <c r="D5" s="92"/>
      <c r="E5" s="92"/>
      <c r="F5" s="93"/>
      <c r="G5" s="91" t="s">
        <v>53</v>
      </c>
      <c r="H5" s="92"/>
      <c r="I5" s="92"/>
      <c r="J5" s="92"/>
      <c r="K5" s="93"/>
      <c r="L5" s="91" t="s">
        <v>54</v>
      </c>
      <c r="M5" s="92"/>
      <c r="N5" s="92"/>
      <c r="O5" s="92"/>
      <c r="P5" s="93"/>
      <c r="Q5" s="91" t="s">
        <v>55</v>
      </c>
      <c r="R5" s="92"/>
      <c r="S5" s="92"/>
      <c r="T5" s="92"/>
      <c r="U5" s="93"/>
      <c r="V5" s="91" t="s">
        <v>56</v>
      </c>
      <c r="W5" s="92"/>
      <c r="X5" s="92"/>
      <c r="Y5" s="92"/>
      <c r="Z5" s="93"/>
      <c r="AA5" s="91" t="s">
        <v>57</v>
      </c>
      <c r="AB5" s="92"/>
      <c r="AC5" s="92"/>
      <c r="AD5" s="92"/>
      <c r="AE5" s="93"/>
      <c r="AF5" s="94" t="s">
        <v>58</v>
      </c>
    </row>
    <row r="6" spans="1:39" ht="19.25" customHeight="1">
      <c r="A6" s="82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95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71</v>
      </c>
      <c r="B39" s="96" t="s">
        <v>72</v>
      </c>
      <c r="C39" s="97"/>
      <c r="D39" s="97" t="s">
        <v>73</v>
      </c>
      <c r="E39" s="98"/>
      <c r="G39" s="91" t="s">
        <v>11</v>
      </c>
      <c r="H39" s="92"/>
      <c r="I39" s="93"/>
    </row>
    <row r="40" spans="1:39">
      <c r="A40" s="99" t="s">
        <v>22</v>
      </c>
      <c r="B40" s="101">
        <f>SUM(AF7:AF37)</f>
        <v>0</v>
      </c>
      <c r="C40" s="102"/>
      <c r="D40" s="103">
        <f>B40/"1:0:0"*200</f>
        <v>0</v>
      </c>
      <c r="E40" s="104"/>
      <c r="G40" s="105">
        <f>SUM(F7:F37,K7:K37,P7:P37,U7:U37,Z7:Z37,AE7:AE37)</f>
        <v>0</v>
      </c>
      <c r="H40" s="106"/>
      <c r="I40" s="107"/>
    </row>
    <row r="41" spans="1:39">
      <c r="A41" s="100"/>
      <c r="B41" s="101"/>
      <c r="C41" s="102"/>
      <c r="D41" s="103"/>
      <c r="E41" s="104"/>
      <c r="G41" s="108"/>
      <c r="H41" s="109"/>
      <c r="I41" s="110"/>
    </row>
    <row r="43" spans="1:39">
      <c r="A43" s="90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6"/>
      <c r="AA43" s="6"/>
    </row>
    <row r="44" spans="1:39">
      <c r="E44" s="51"/>
    </row>
  </sheetData>
  <sheetProtection algorithmName="SHA-512" hashValue="QsPT9eO2BGUQjJC1ZmkyrtstmJdxcvR9OP8srFRBh8fQf12XyibT2x974HS7M561AXxy9HlEBhvH48fxzhiCkQ==" saltValue="uOXNljIb34HwaZBbrbJqfw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115" priority="51" stopIfTrue="1">
      <formula>WEEKDAY($A7)=1</formula>
    </cfRule>
    <cfRule type="expression" dxfId="114" priority="52" stopIfTrue="1">
      <formula>WEEKDAY($A7)=7</formula>
    </cfRule>
    <cfRule type="expression" priority="53" stopIfTrue="1">
      <formula>"WEEKDAY($A6)=7"</formula>
    </cfRule>
    <cfRule type="expression" dxfId="113" priority="54" stopIfTrue="1">
      <formula>"WEEKDAY($A6)=7"</formula>
    </cfRule>
    <cfRule type="expression" priority="55" stopIfTrue="1">
      <formula>"WEEKDAY(SA3)=7"</formula>
    </cfRule>
  </conditionalFormatting>
  <conditionalFormatting sqref="D7:D37">
    <cfRule type="expression" dxfId="112" priority="19">
      <formula>IF(NOT(ISBLANK(C7)),IF(ISBLANK(D7),TRUE,FALSE),FALSE)</formula>
    </cfRule>
    <cfRule type="cellIs" dxfId="111" priority="24" operator="greaterThan">
      <formula>CEILING(C7-B7,"1:00")</formula>
    </cfRule>
  </conditionalFormatting>
  <conditionalFormatting sqref="E7:E37">
    <cfRule type="expression" dxfId="110" priority="23">
      <formula>IF($AH7="NG団体1",1,0)</formula>
    </cfRule>
  </conditionalFormatting>
  <conditionalFormatting sqref="F7:F37">
    <cfRule type="expression" dxfId="109" priority="14">
      <formula>IF(NOT(ISBLANK(E7)),IF(ISBLANK(F7),TRUE,FALSE),FALSE)</formula>
    </cfRule>
  </conditionalFormatting>
  <conditionalFormatting sqref="I7:I37">
    <cfRule type="expression" dxfId="108" priority="17">
      <formula>IF(NOT(ISBLANK(H7)),IF(ISBLANK(I7),TRUE,FALSE),FALSE)</formula>
    </cfRule>
    <cfRule type="cellIs" dxfId="107" priority="18" operator="greaterThan">
      <formula>CEILING(H7-G7,"1:00")</formula>
    </cfRule>
  </conditionalFormatting>
  <conditionalFormatting sqref="J7:J37">
    <cfRule type="expression" dxfId="106" priority="22">
      <formula>IF($AI7="NG団体2",1,0)</formula>
    </cfRule>
  </conditionalFormatting>
  <conditionalFormatting sqref="K7:K37">
    <cfRule type="expression" dxfId="105" priority="13">
      <formula>IF(NOT(ISBLANK(J7)),IF(ISBLANK(K7),TRUE,FALSE),FALSE)</formula>
    </cfRule>
  </conditionalFormatting>
  <conditionalFormatting sqref="N7:N37">
    <cfRule type="expression" dxfId="104" priority="15">
      <formula>IF(NOT(ISBLANK(M7)),IF(ISBLANK(N7),TRUE,FALSE),FALSE)</formula>
    </cfRule>
    <cfRule type="cellIs" dxfId="103" priority="16" operator="greaterThan">
      <formula>CEILING(M7-L7,"1:00")</formula>
    </cfRule>
  </conditionalFormatting>
  <conditionalFormatting sqref="O7:O37">
    <cfRule type="expression" dxfId="102" priority="21">
      <formula>IF($AJ7="NG団体3",1,0)</formula>
    </cfRule>
  </conditionalFormatting>
  <conditionalFormatting sqref="P7:P37">
    <cfRule type="expression" dxfId="101" priority="4">
      <formula>IF(NOT(ISBLANK(O7)),IF(ISBLANK(P7),TRUE,FALSE),FALSE)</formula>
    </cfRule>
  </conditionalFormatting>
  <conditionalFormatting sqref="S7:S37">
    <cfRule type="cellIs" dxfId="100" priority="9" operator="greaterThan">
      <formula>CEILING(R7-Q7,"1:00")</formula>
    </cfRule>
    <cfRule type="expression" dxfId="99" priority="10">
      <formula>IF(NOT(ISBLANK(R7)),IF(ISBLANK(S7),TRUE,FALSE),FALSE)</formula>
    </cfRule>
  </conditionalFormatting>
  <conditionalFormatting sqref="T7:T37">
    <cfRule type="expression" dxfId="98" priority="20">
      <formula>IF($AK7="NG団体4",1,0)</formula>
    </cfRule>
  </conditionalFormatting>
  <conditionalFormatting sqref="U7:U37">
    <cfRule type="expression" dxfId="97" priority="3">
      <formula>IF(NOT(ISBLANK(T7)),IF(ISBLANK(U7),TRUE,FALSE),FALSE)</formula>
    </cfRule>
  </conditionalFormatting>
  <conditionalFormatting sqref="X7:X37">
    <cfRule type="cellIs" dxfId="96" priority="7" operator="greaterThan">
      <formula>CEILING(W7-V7,"1:00")</formula>
    </cfRule>
    <cfRule type="expression" dxfId="95" priority="8">
      <formula>IF(NOT(ISBLANK(W7)),IF(ISBLANK(X7),TRUE,FALSE),FALSE)</formula>
    </cfRule>
  </conditionalFormatting>
  <conditionalFormatting sqref="Y7:Y37">
    <cfRule type="expression" dxfId="94" priority="12">
      <formula>IF($AL7="NG団体5",1,0)</formula>
    </cfRule>
  </conditionalFormatting>
  <conditionalFormatting sqref="Z7:Z37">
    <cfRule type="expression" dxfId="93" priority="2">
      <formula>IF(NOT(ISBLANK(Y7)),IF(ISBLANK(Z7),TRUE,FALSE),FALSE)</formula>
    </cfRule>
  </conditionalFormatting>
  <conditionalFormatting sqref="AC7:AC37">
    <cfRule type="cellIs" dxfId="92" priority="5" operator="greaterThan">
      <formula>CEILING(AB7-AA7,"1:00")</formula>
    </cfRule>
    <cfRule type="expression" dxfId="91" priority="6">
      <formula>IF(NOT(ISBLANK(AB7)),IF(ISBLANK(AC7),TRUE,FALSE),FALSE)</formula>
    </cfRule>
  </conditionalFormatting>
  <conditionalFormatting sqref="AD7:AD37">
    <cfRule type="expression" dxfId="90" priority="11">
      <formula>IF($AM7="NG団体6",1,0)</formula>
    </cfRule>
  </conditionalFormatting>
  <conditionalFormatting sqref="AE7:AE37">
    <cfRule type="expression" dxfId="89" priority="1">
      <formula>IF(NOT(ISBLANK(AD7)),IF(ISBLANK(AE7),TRUE,FALSE),FALSE)</formula>
    </cfRule>
  </conditionalFormatting>
  <conditionalFormatting sqref="AG7:AG37">
    <cfRule type="cellIs" dxfId="88" priority="50" operator="notEqual">
      <formula>"OK"</formula>
    </cfRule>
  </conditionalFormatting>
  <conditionalFormatting sqref="AH7:AM7 AH8 AK8:AM37">
    <cfRule type="cellIs" dxfId="87" priority="49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B6DBA-FC89-41ED-998D-75AADB30E1E3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4EEEB035-3607-4B09-91FB-7BC526172114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F5F8-627A-4688-ABF1-D910493AA587}">
  <sheetPr>
    <tabColor rgb="FFFF0000"/>
    <pageSetUpPr fitToPage="1"/>
  </sheetPr>
  <dimension ref="A1:AM44"/>
  <sheetViews>
    <sheetView zoomScale="85" zoomScaleNormal="85" workbookViewId="0">
      <selection activeCell="F11" sqref="F11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82">
        <f>'報告書(体育施設利用実績)'!B17</f>
        <v>0</v>
      </c>
      <c r="C2" s="82"/>
      <c r="D2" s="82" t="s">
        <v>49</v>
      </c>
      <c r="E2" s="82"/>
      <c r="F2" s="83">
        <f>'報告書(体育施設利用実績)'!D17</f>
        <v>0</v>
      </c>
      <c r="G2" s="82"/>
      <c r="O2" s="42"/>
      <c r="Q2" s="36"/>
      <c r="R2" s="36"/>
      <c r="S2" s="36"/>
      <c r="T2" s="36"/>
      <c r="U2" s="36"/>
      <c r="V2" s="21"/>
      <c r="X2" s="43"/>
      <c r="Y2" s="44"/>
      <c r="Z2" s="44"/>
      <c r="AA2" s="84" t="s">
        <v>80</v>
      </c>
      <c r="AB2" s="85"/>
      <c r="AC2" s="85"/>
      <c r="AD2" s="85"/>
      <c r="AE2" s="86"/>
      <c r="AF2" s="44"/>
    </row>
    <row r="3" spans="1:39" ht="28.25" customHeight="1" thickBot="1">
      <c r="A3" s="3" t="s">
        <v>6</v>
      </c>
      <c r="B3" s="82">
        <f>'報告書(体育施設利用実績)'!G9</f>
        <v>0</v>
      </c>
      <c r="C3" s="82"/>
      <c r="D3" s="82" t="s">
        <v>21</v>
      </c>
      <c r="E3" s="82"/>
      <c r="F3" s="82" t="s">
        <v>79</v>
      </c>
      <c r="G3" s="82"/>
      <c r="Q3" s="36"/>
      <c r="R3" s="36"/>
      <c r="S3" s="36"/>
      <c r="T3" s="36"/>
      <c r="U3" s="36"/>
      <c r="V3" s="21"/>
      <c r="X3" s="44"/>
      <c r="Y3" s="44"/>
      <c r="Z3" s="44"/>
      <c r="AA3" s="87"/>
      <c r="AB3" s="88"/>
      <c r="AC3" s="88"/>
      <c r="AD3" s="88"/>
      <c r="AE3" s="89"/>
      <c r="AF3" s="44"/>
    </row>
    <row r="5" spans="1:39" ht="52" customHeight="1">
      <c r="A5" s="82" t="s">
        <v>51</v>
      </c>
      <c r="B5" s="91" t="s">
        <v>52</v>
      </c>
      <c r="C5" s="92"/>
      <c r="D5" s="92"/>
      <c r="E5" s="92"/>
      <c r="F5" s="93"/>
      <c r="G5" s="91" t="s">
        <v>53</v>
      </c>
      <c r="H5" s="92"/>
      <c r="I5" s="92"/>
      <c r="J5" s="92"/>
      <c r="K5" s="93"/>
      <c r="L5" s="91" t="s">
        <v>54</v>
      </c>
      <c r="M5" s="92"/>
      <c r="N5" s="92"/>
      <c r="O5" s="92"/>
      <c r="P5" s="93"/>
      <c r="Q5" s="91" t="s">
        <v>55</v>
      </c>
      <c r="R5" s="92"/>
      <c r="S5" s="92"/>
      <c r="T5" s="92"/>
      <c r="U5" s="93"/>
      <c r="V5" s="91" t="s">
        <v>56</v>
      </c>
      <c r="W5" s="92"/>
      <c r="X5" s="92"/>
      <c r="Y5" s="92"/>
      <c r="Z5" s="93"/>
      <c r="AA5" s="91" t="s">
        <v>57</v>
      </c>
      <c r="AB5" s="92"/>
      <c r="AC5" s="92"/>
      <c r="AD5" s="92"/>
      <c r="AE5" s="93"/>
      <c r="AF5" s="94" t="s">
        <v>58</v>
      </c>
    </row>
    <row r="6" spans="1:39" ht="19.25" customHeight="1">
      <c r="A6" s="82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95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71</v>
      </c>
      <c r="B39" s="96" t="s">
        <v>72</v>
      </c>
      <c r="C39" s="97"/>
      <c r="D39" s="97" t="s">
        <v>73</v>
      </c>
      <c r="E39" s="98"/>
      <c r="G39" s="91" t="s">
        <v>11</v>
      </c>
      <c r="H39" s="92"/>
      <c r="I39" s="93"/>
    </row>
    <row r="40" spans="1:39">
      <c r="A40" s="99" t="s">
        <v>22</v>
      </c>
      <c r="B40" s="101">
        <f>SUM(AF7:AF37)</f>
        <v>0</v>
      </c>
      <c r="C40" s="102"/>
      <c r="D40" s="103">
        <f>B40/"1:0:0"*200</f>
        <v>0</v>
      </c>
      <c r="E40" s="104"/>
      <c r="G40" s="105">
        <f>SUM(F7:F37,K7:K37,P7:P37,U7:U37,Z7:Z37,AE7:AE37)</f>
        <v>0</v>
      </c>
      <c r="H40" s="106"/>
      <c r="I40" s="107"/>
    </row>
    <row r="41" spans="1:39">
      <c r="A41" s="100"/>
      <c r="B41" s="101"/>
      <c r="C41" s="102"/>
      <c r="D41" s="103"/>
      <c r="E41" s="104"/>
      <c r="G41" s="108"/>
      <c r="H41" s="109"/>
      <c r="I41" s="110"/>
    </row>
    <row r="43" spans="1:39">
      <c r="A43" s="90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6"/>
      <c r="AA43" s="6"/>
    </row>
    <row r="44" spans="1:39">
      <c r="Q44" s="51"/>
    </row>
  </sheetData>
  <sheetProtection algorithmName="SHA-512" hashValue="1yuVmMPWrlpLls+ZoKHas6zoqk5ijFMPeycOQtUU80PtGBCvaPNJfd/yAtxrrRw44qFEtjh8bQKg4W5AT0JUhg==" saltValue="dJNrWSF1mKgFXMMNE4DiGw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86" priority="55" stopIfTrue="1">
      <formula>WEEKDAY($A7)=1</formula>
    </cfRule>
    <cfRule type="expression" dxfId="85" priority="56" stopIfTrue="1">
      <formula>WEEKDAY($A7)=7</formula>
    </cfRule>
    <cfRule type="expression" priority="57" stopIfTrue="1">
      <formula>"WEEKDAY($A6)=7"</formula>
    </cfRule>
    <cfRule type="expression" dxfId="84" priority="58" stopIfTrue="1">
      <formula>"WEEKDAY($A6)=7"</formula>
    </cfRule>
    <cfRule type="expression" priority="59" stopIfTrue="1">
      <formula>"WEEKDAY(SA3)=7"</formula>
    </cfRule>
  </conditionalFormatting>
  <conditionalFormatting sqref="D7:D37">
    <cfRule type="expression" dxfId="83" priority="2">
      <formula>IF(NOT(ISBLANK(C7)),IF(ISBLANK(D7),TRUE,FALSE),FALSE)</formula>
    </cfRule>
    <cfRule type="cellIs" dxfId="82" priority="4" operator="greaterThan">
      <formula>CEILING(C7-B7,"1:00")</formula>
    </cfRule>
  </conditionalFormatting>
  <conditionalFormatting sqref="E7:E37">
    <cfRule type="expression" dxfId="81" priority="3">
      <formula>IF($AH7="NG団体1",1,0)</formula>
    </cfRule>
  </conditionalFormatting>
  <conditionalFormatting sqref="F7:F37">
    <cfRule type="expression" dxfId="80" priority="1">
      <formula>IF(NOT(ISBLANK(E7)),IF(ISBLANK(F7),TRUE,FALSE),FALSE)</formula>
    </cfRule>
  </conditionalFormatting>
  <conditionalFormatting sqref="I7:I37">
    <cfRule type="expression" dxfId="79" priority="21">
      <formula>IF(NOT(ISBLANK(H7)),IF(ISBLANK(I7),TRUE,FALSE),FALSE)</formula>
    </cfRule>
    <cfRule type="cellIs" dxfId="78" priority="22" operator="greaterThan">
      <formula>CEILING(H7-G7,"1:00")</formula>
    </cfRule>
  </conditionalFormatting>
  <conditionalFormatting sqref="J7:J37">
    <cfRule type="expression" dxfId="77" priority="26">
      <formula>IF($AI7="NG団体2",1,0)</formula>
    </cfRule>
  </conditionalFormatting>
  <conditionalFormatting sqref="K7:K37">
    <cfRule type="expression" dxfId="76" priority="17">
      <formula>IF(NOT(ISBLANK(J7)),IF(ISBLANK(K7),TRUE,FALSE),FALSE)</formula>
    </cfRule>
  </conditionalFormatting>
  <conditionalFormatting sqref="N7:N37">
    <cfRule type="expression" dxfId="75" priority="19">
      <formula>IF(NOT(ISBLANK(M7)),IF(ISBLANK(N7),TRUE,FALSE),FALSE)</formula>
    </cfRule>
    <cfRule type="cellIs" dxfId="74" priority="20" operator="greaterThan">
      <formula>CEILING(M7-L7,"1:00")</formula>
    </cfRule>
  </conditionalFormatting>
  <conditionalFormatting sqref="O7:O37">
    <cfRule type="expression" dxfId="73" priority="25">
      <formula>IF($AJ7="NG団体3",1,0)</formula>
    </cfRule>
  </conditionalFormatting>
  <conditionalFormatting sqref="P7:P37">
    <cfRule type="expression" dxfId="72" priority="8">
      <formula>IF(NOT(ISBLANK(O7)),IF(ISBLANK(P7),TRUE,FALSE),FALSE)</formula>
    </cfRule>
  </conditionalFormatting>
  <conditionalFormatting sqref="S7:S37">
    <cfRule type="cellIs" dxfId="71" priority="13" operator="greaterThan">
      <formula>CEILING(R7-Q7,"1:00")</formula>
    </cfRule>
    <cfRule type="expression" dxfId="70" priority="14">
      <formula>IF(NOT(ISBLANK(R7)),IF(ISBLANK(S7),TRUE,FALSE),FALSE)</formula>
    </cfRule>
  </conditionalFormatting>
  <conditionalFormatting sqref="T7:T37">
    <cfRule type="expression" dxfId="69" priority="24">
      <formula>IF($AK7="NG団体4",1,0)</formula>
    </cfRule>
  </conditionalFormatting>
  <conditionalFormatting sqref="U7:U37">
    <cfRule type="expression" dxfId="68" priority="7">
      <formula>IF(NOT(ISBLANK(T7)),IF(ISBLANK(U7),TRUE,FALSE),FALSE)</formula>
    </cfRule>
  </conditionalFormatting>
  <conditionalFormatting sqref="X7:X37">
    <cfRule type="cellIs" dxfId="67" priority="11" operator="greaterThan">
      <formula>CEILING(W7-V7,"1:00")</formula>
    </cfRule>
    <cfRule type="expression" dxfId="66" priority="12">
      <formula>IF(NOT(ISBLANK(W7)),IF(ISBLANK(X7),TRUE,FALSE),FALSE)</formula>
    </cfRule>
  </conditionalFormatting>
  <conditionalFormatting sqref="Y7:Y37">
    <cfRule type="expression" dxfId="65" priority="16">
      <formula>IF($AL7="NG団体5",1,0)</formula>
    </cfRule>
  </conditionalFormatting>
  <conditionalFormatting sqref="Z7:Z37">
    <cfRule type="expression" dxfId="64" priority="6">
      <formula>IF(NOT(ISBLANK(Y7)),IF(ISBLANK(Z7),TRUE,FALSE),FALSE)</formula>
    </cfRule>
  </conditionalFormatting>
  <conditionalFormatting sqref="AC7:AC37">
    <cfRule type="cellIs" dxfId="63" priority="9" operator="greaterThan">
      <formula>CEILING(AB7-AA7,"1:00")</formula>
    </cfRule>
    <cfRule type="expression" dxfId="62" priority="10">
      <formula>IF(NOT(ISBLANK(AB7)),IF(ISBLANK(AC7),TRUE,FALSE),FALSE)</formula>
    </cfRule>
  </conditionalFormatting>
  <conditionalFormatting sqref="AD7:AD37">
    <cfRule type="expression" dxfId="61" priority="15">
      <formula>IF($AM7="NG団体6",1,0)</formula>
    </cfRule>
  </conditionalFormatting>
  <conditionalFormatting sqref="AE7:AE37">
    <cfRule type="expression" dxfId="60" priority="5">
      <formula>IF(NOT(ISBLANK(AD7)),IF(ISBLANK(AE7),TRUE,FALSE),FALSE)</formula>
    </cfRule>
  </conditionalFormatting>
  <conditionalFormatting sqref="AG7:AG37">
    <cfRule type="cellIs" dxfId="59" priority="54" operator="notEqual">
      <formula>"OK"</formula>
    </cfRule>
  </conditionalFormatting>
  <conditionalFormatting sqref="AH7:AM7 AH8 AK8:AM37">
    <cfRule type="cellIs" dxfId="58" priority="53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EFC3DE-75F3-4F1A-94C7-AD2488FE048E}">
          <x14:formula1>
            <xm:f>利用時間!$D$2:$D$17</xm:f>
          </x14:formula1>
          <xm:sqref>AC7:AC37 I7:I37 N7:N37 S7:S37 X7:X37 D7:D37</xm:sqref>
        </x14:dataValidation>
        <x14:dataValidation type="list" allowBlank="1" showInputMessage="1" showErrorMessage="1" xr:uid="{6F7B8296-B5B5-4C94-9699-1F379415CBC2}">
          <x14:formula1>
            <xm:f>利用時間!$B$2:$B$32</xm:f>
          </x14:formula1>
          <xm:sqref>AA7:AB37 G7:H37 L7:M37 Q7:R37 V7:W37 B7:C37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6C43-B4F1-4DB2-9D69-89C3C820D9F1}">
  <sheetPr>
    <tabColor rgb="FFFF0000"/>
    <pageSetUpPr fitToPage="1"/>
  </sheetPr>
  <dimension ref="A1:AM43"/>
  <sheetViews>
    <sheetView zoomScaleNormal="100" workbookViewId="0"/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82">
        <f>'報告書(体育施設利用実績)'!B17</f>
        <v>0</v>
      </c>
      <c r="C2" s="82"/>
      <c r="D2" s="82" t="s">
        <v>49</v>
      </c>
      <c r="E2" s="82"/>
      <c r="F2" s="83">
        <f>'報告書(体育施設利用実績)'!D17</f>
        <v>0</v>
      </c>
      <c r="G2" s="82"/>
      <c r="O2" s="42"/>
      <c r="Q2" s="36"/>
      <c r="R2" s="36"/>
      <c r="S2" s="36"/>
      <c r="T2" s="36"/>
      <c r="U2" s="36"/>
      <c r="V2" s="21"/>
      <c r="X2" s="43"/>
      <c r="Y2" s="44"/>
      <c r="Z2" s="44"/>
      <c r="AA2" s="84" t="s">
        <v>50</v>
      </c>
      <c r="AB2" s="85"/>
      <c r="AC2" s="85"/>
      <c r="AD2" s="85"/>
      <c r="AE2" s="86"/>
      <c r="AF2" s="44"/>
    </row>
    <row r="3" spans="1:39" ht="28.25" customHeight="1" thickBot="1">
      <c r="A3" s="3" t="s">
        <v>6</v>
      </c>
      <c r="B3" s="82">
        <f>'報告書(体育施設利用実績)'!G9</f>
        <v>0</v>
      </c>
      <c r="C3" s="82"/>
      <c r="D3" s="82" t="s">
        <v>21</v>
      </c>
      <c r="E3" s="82"/>
      <c r="F3" s="82" t="s">
        <v>15</v>
      </c>
      <c r="G3" s="82"/>
      <c r="Q3" s="36"/>
      <c r="R3" s="36"/>
      <c r="S3" s="36"/>
      <c r="T3" s="36"/>
      <c r="U3" s="36"/>
      <c r="V3" s="21"/>
      <c r="X3" s="44"/>
      <c r="Y3" s="44"/>
      <c r="Z3" s="44"/>
      <c r="AA3" s="87"/>
      <c r="AB3" s="88"/>
      <c r="AC3" s="88"/>
      <c r="AD3" s="88"/>
      <c r="AE3" s="89"/>
      <c r="AF3" s="44"/>
    </row>
    <row r="5" spans="1:39" ht="52" customHeight="1">
      <c r="A5" s="82" t="s">
        <v>51</v>
      </c>
      <c r="B5" s="91" t="s">
        <v>52</v>
      </c>
      <c r="C5" s="92"/>
      <c r="D5" s="92"/>
      <c r="E5" s="92"/>
      <c r="F5" s="93"/>
      <c r="G5" s="91" t="s">
        <v>53</v>
      </c>
      <c r="H5" s="92"/>
      <c r="I5" s="92"/>
      <c r="J5" s="92"/>
      <c r="K5" s="93"/>
      <c r="L5" s="91" t="s">
        <v>54</v>
      </c>
      <c r="M5" s="92"/>
      <c r="N5" s="92"/>
      <c r="O5" s="92"/>
      <c r="P5" s="93"/>
      <c r="Q5" s="91" t="s">
        <v>55</v>
      </c>
      <c r="R5" s="92"/>
      <c r="S5" s="92"/>
      <c r="T5" s="92"/>
      <c r="U5" s="93"/>
      <c r="V5" s="91" t="s">
        <v>56</v>
      </c>
      <c r="W5" s="92"/>
      <c r="X5" s="92"/>
      <c r="Y5" s="92"/>
      <c r="Z5" s="93"/>
      <c r="AA5" s="91" t="s">
        <v>57</v>
      </c>
      <c r="AB5" s="92"/>
      <c r="AC5" s="92"/>
      <c r="AD5" s="92"/>
      <c r="AE5" s="93"/>
      <c r="AF5" s="94" t="s">
        <v>58</v>
      </c>
    </row>
    <row r="6" spans="1:39" ht="19.25" customHeight="1">
      <c r="A6" s="82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95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71</v>
      </c>
      <c r="B39" s="96" t="s">
        <v>72</v>
      </c>
      <c r="C39" s="97"/>
      <c r="D39" s="97" t="s">
        <v>73</v>
      </c>
      <c r="E39" s="98"/>
      <c r="G39" s="91" t="s">
        <v>11</v>
      </c>
      <c r="H39" s="92"/>
      <c r="I39" s="93"/>
    </row>
    <row r="40" spans="1:39">
      <c r="A40" s="99" t="s">
        <v>22</v>
      </c>
      <c r="B40" s="101">
        <f>SUM(AF7:AF37)</f>
        <v>0</v>
      </c>
      <c r="C40" s="102"/>
      <c r="D40" s="103">
        <f>B40/"1:0:0"*200</f>
        <v>0</v>
      </c>
      <c r="E40" s="104"/>
      <c r="G40" s="105">
        <f>SUM(F7:F37,K7:K37,P7:P37,U7:U37,Z7:Z37,AE7:AE37)</f>
        <v>0</v>
      </c>
      <c r="H40" s="106"/>
      <c r="I40" s="107"/>
    </row>
    <row r="41" spans="1:39">
      <c r="A41" s="100"/>
      <c r="B41" s="101"/>
      <c r="C41" s="102"/>
      <c r="D41" s="103"/>
      <c r="E41" s="104"/>
      <c r="G41" s="108"/>
      <c r="H41" s="109"/>
      <c r="I41" s="110"/>
    </row>
    <row r="43" spans="1:39">
      <c r="A43" s="90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6"/>
      <c r="AA43" s="6"/>
    </row>
  </sheetData>
  <sheetProtection algorithmName="SHA-512" hashValue="vYz+24R5YUCyyHYO8ab5zLLLz2wtyJNAgv4O9bBwVrmauDRbx2o2qWCoZ8CdUAY9mKLw3xnZ/M16jBxkFX6HtA==" saltValue="0Sq/hUD/7BeP83TJ8xjNDQ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57" priority="27" stopIfTrue="1">
      <formula>WEEKDAY($A7)=1</formula>
    </cfRule>
    <cfRule type="expression" dxfId="56" priority="28" stopIfTrue="1">
      <formula>WEEKDAY($A7)=7</formula>
    </cfRule>
    <cfRule type="expression" priority="29" stopIfTrue="1">
      <formula>"WEEKDAY($A6)=7"</formula>
    </cfRule>
    <cfRule type="expression" dxfId="55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54" priority="25" operator="greaterThan">
      <formula>CEILING(C7-B7,"1:00")</formula>
    </cfRule>
  </conditionalFormatting>
  <conditionalFormatting sqref="D7:D377">
    <cfRule type="expression" dxfId="53" priority="19">
      <formula>IF(NOT(ISBLANK(C7)),IF(ISBLANK(D7),TRUE,FALSE),FALSE)</formula>
    </cfRule>
  </conditionalFormatting>
  <conditionalFormatting sqref="E7:E37">
    <cfRule type="expression" dxfId="52" priority="24">
      <formula>IF($AH7="NG団体1",1,0)</formula>
    </cfRule>
  </conditionalFormatting>
  <conditionalFormatting sqref="F7:F37">
    <cfRule type="expression" dxfId="51" priority="14">
      <formula>IF(NOT(ISBLANK(E7)),IF(ISBLANK(F7),TRUE,FALSE),FALSE)</formula>
    </cfRule>
  </conditionalFormatting>
  <conditionalFormatting sqref="I7:I37">
    <cfRule type="expression" dxfId="50" priority="17">
      <formula>IF(NOT(ISBLANK(H7)),IF(ISBLANK(I7),TRUE,FALSE),FALSE)</formula>
    </cfRule>
    <cfRule type="cellIs" dxfId="49" priority="18" operator="greaterThan">
      <formula>CEILING(H7-G7,"1:00")</formula>
    </cfRule>
  </conditionalFormatting>
  <conditionalFormatting sqref="J7:J37">
    <cfRule type="expression" dxfId="48" priority="23">
      <formula>IF($AI7="NG団体2",1,0)</formula>
    </cfRule>
  </conditionalFormatting>
  <conditionalFormatting sqref="K7:K37">
    <cfRule type="expression" dxfId="47" priority="13">
      <formula>IF(NOT(ISBLANK(J7)),IF(ISBLANK(K7),TRUE,FALSE),FALSE)</formula>
    </cfRule>
  </conditionalFormatting>
  <conditionalFormatting sqref="N7:N37">
    <cfRule type="expression" dxfId="46" priority="15">
      <formula>IF(NOT(ISBLANK(M7)),IF(ISBLANK(N7),TRUE,FALSE),FALSE)</formula>
    </cfRule>
    <cfRule type="cellIs" dxfId="45" priority="16" operator="greaterThan">
      <formula>CEILING(M7-L7,"1:00")</formula>
    </cfRule>
  </conditionalFormatting>
  <conditionalFormatting sqref="O7:O37">
    <cfRule type="expression" dxfId="44" priority="22">
      <formula>IF($AJ7="NG団体3",1,0)</formula>
    </cfRule>
  </conditionalFormatting>
  <conditionalFormatting sqref="P7:P37">
    <cfRule type="expression" dxfId="43" priority="4">
      <formula>IF(NOT(ISBLANK(O7)),IF(ISBLANK(P7),TRUE,FALSE),FALSE)</formula>
    </cfRule>
  </conditionalFormatting>
  <conditionalFormatting sqref="S7:S37">
    <cfRule type="cellIs" dxfId="42" priority="9" operator="greaterThan">
      <formula>CEILING(R7-Q7,"1:00")</formula>
    </cfRule>
    <cfRule type="expression" dxfId="41" priority="10">
      <formula>IF(NOT(ISBLANK(R7)),IF(ISBLANK(S7),TRUE,FALSE),FALSE)</formula>
    </cfRule>
  </conditionalFormatting>
  <conditionalFormatting sqref="T7:T37">
    <cfRule type="expression" dxfId="40" priority="21">
      <formula>IF($AK7="NG団体4",1,0)</formula>
    </cfRule>
  </conditionalFormatting>
  <conditionalFormatting sqref="U7:U37">
    <cfRule type="expression" dxfId="39" priority="3">
      <formula>IF(NOT(ISBLANK(T7)),IF(ISBLANK(U7),TRUE,FALSE),FALSE)</formula>
    </cfRule>
  </conditionalFormatting>
  <conditionalFormatting sqref="X7:X37">
    <cfRule type="cellIs" dxfId="38" priority="7" operator="greaterThan">
      <formula>CEILING(W7-V7,"1:00")</formula>
    </cfRule>
    <cfRule type="expression" dxfId="37" priority="8">
      <formula>IF(NOT(ISBLANK(W7)),IF(ISBLANK(X7),TRUE,FALSE),FALSE)</formula>
    </cfRule>
  </conditionalFormatting>
  <conditionalFormatting sqref="Y7:Y37">
    <cfRule type="expression" dxfId="36" priority="12">
      <formula>IF($AL7="NG団体5",1,0)</formula>
    </cfRule>
  </conditionalFormatting>
  <conditionalFormatting sqref="Z7:Z37">
    <cfRule type="expression" dxfId="35" priority="2">
      <formula>IF(NOT(ISBLANK(Y7)),IF(ISBLANK(Z7),TRUE,FALSE),FALSE)</formula>
    </cfRule>
  </conditionalFormatting>
  <conditionalFormatting sqref="AC7:AC37">
    <cfRule type="cellIs" dxfId="34" priority="5" operator="greaterThan">
      <formula>CEILING(AB7-AA7,"1:00")</formula>
    </cfRule>
    <cfRule type="expression" dxfId="33" priority="6">
      <formula>IF(NOT(ISBLANK(AB7)),IF(ISBLANK(AC7),TRUE,FALSE),FALSE)</formula>
    </cfRule>
  </conditionalFormatting>
  <conditionalFormatting sqref="AD7:AD37">
    <cfRule type="expression" dxfId="32" priority="11">
      <formula>IF($AM7="NG団体6",1,0)</formula>
    </cfRule>
  </conditionalFormatting>
  <conditionalFormatting sqref="AE7:AE37">
    <cfRule type="expression" dxfId="31" priority="1">
      <formula>IF(NOT(ISBLANK(AD7)),IF(ISBLANK(AE7),TRUE,FALSE),FALSE)</formula>
    </cfRule>
  </conditionalFormatting>
  <conditionalFormatting sqref="AG7:AG37">
    <cfRule type="cellIs" dxfId="30" priority="26" operator="notEqual">
      <formula>"OK"</formula>
    </cfRule>
  </conditionalFormatting>
  <conditionalFormatting sqref="AH7:AM7 AH8 AK8:AM37">
    <cfRule type="cellIs" dxfId="29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3B631A-47F7-4661-81A1-B14C90E74CDF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6708DA0E-F2AB-4AE4-AB5A-688C6D8052E7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78F9-3134-428D-BB5C-01912435A5AE}">
  <sheetPr>
    <tabColor rgb="FFFF0000"/>
    <pageSetUpPr fitToPage="1"/>
  </sheetPr>
  <dimension ref="A1:AM43"/>
  <sheetViews>
    <sheetView zoomScaleNormal="100" workbookViewId="0">
      <selection activeCell="B7" sqref="B7:G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82">
        <f>'報告書(体育施設利用実績)'!B17</f>
        <v>0</v>
      </c>
      <c r="C2" s="82"/>
      <c r="D2" s="82" t="s">
        <v>49</v>
      </c>
      <c r="E2" s="82"/>
      <c r="F2" s="83">
        <f>'報告書(体育施設利用実績)'!D17</f>
        <v>0</v>
      </c>
      <c r="G2" s="82"/>
      <c r="O2" s="42"/>
      <c r="Q2" s="36"/>
      <c r="R2" s="36"/>
      <c r="S2" s="36"/>
      <c r="T2" s="36"/>
      <c r="U2" s="36"/>
      <c r="V2" s="21"/>
      <c r="X2" s="43"/>
      <c r="Y2" s="44"/>
      <c r="Z2" s="44"/>
      <c r="AA2" s="84" t="s">
        <v>74</v>
      </c>
      <c r="AB2" s="85"/>
      <c r="AC2" s="85"/>
      <c r="AD2" s="85"/>
      <c r="AE2" s="86"/>
      <c r="AF2" s="44"/>
    </row>
    <row r="3" spans="1:39" ht="28.25" customHeight="1" thickBot="1">
      <c r="A3" s="3" t="s">
        <v>6</v>
      </c>
      <c r="B3" s="82">
        <f>'報告書(体育施設利用実績)'!G9</f>
        <v>0</v>
      </c>
      <c r="C3" s="82"/>
      <c r="D3" s="82" t="s">
        <v>21</v>
      </c>
      <c r="E3" s="82"/>
      <c r="F3" s="82" t="s">
        <v>16</v>
      </c>
      <c r="G3" s="82"/>
      <c r="Q3" s="36"/>
      <c r="R3" s="36"/>
      <c r="S3" s="36"/>
      <c r="T3" s="36"/>
      <c r="U3" s="36"/>
      <c r="V3" s="21"/>
      <c r="X3" s="44"/>
      <c r="Y3" s="44"/>
      <c r="Z3" s="44"/>
      <c r="AA3" s="87"/>
      <c r="AB3" s="88"/>
      <c r="AC3" s="88"/>
      <c r="AD3" s="88"/>
      <c r="AE3" s="89"/>
      <c r="AF3" s="44"/>
    </row>
    <row r="5" spans="1:39" ht="52" customHeight="1">
      <c r="A5" s="82" t="s">
        <v>51</v>
      </c>
      <c r="B5" s="91" t="s">
        <v>52</v>
      </c>
      <c r="C5" s="92"/>
      <c r="D5" s="92"/>
      <c r="E5" s="92"/>
      <c r="F5" s="93"/>
      <c r="G5" s="91" t="s">
        <v>53</v>
      </c>
      <c r="H5" s="92"/>
      <c r="I5" s="92"/>
      <c r="J5" s="92"/>
      <c r="K5" s="93"/>
      <c r="L5" s="91" t="s">
        <v>54</v>
      </c>
      <c r="M5" s="92"/>
      <c r="N5" s="92"/>
      <c r="O5" s="92"/>
      <c r="P5" s="93"/>
      <c r="Q5" s="91" t="s">
        <v>55</v>
      </c>
      <c r="R5" s="92"/>
      <c r="S5" s="92"/>
      <c r="T5" s="92"/>
      <c r="U5" s="93"/>
      <c r="V5" s="91" t="s">
        <v>56</v>
      </c>
      <c r="W5" s="92"/>
      <c r="X5" s="92"/>
      <c r="Y5" s="92"/>
      <c r="Z5" s="93"/>
      <c r="AA5" s="91" t="s">
        <v>57</v>
      </c>
      <c r="AB5" s="92"/>
      <c r="AC5" s="92"/>
      <c r="AD5" s="92"/>
      <c r="AE5" s="93"/>
      <c r="AF5" s="94" t="s">
        <v>58</v>
      </c>
    </row>
    <row r="6" spans="1:39" ht="19.25" customHeight="1">
      <c r="A6" s="82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95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71</v>
      </c>
      <c r="B39" s="96" t="s">
        <v>72</v>
      </c>
      <c r="C39" s="97"/>
      <c r="D39" s="97" t="s">
        <v>73</v>
      </c>
      <c r="E39" s="98"/>
      <c r="G39" s="91" t="s">
        <v>11</v>
      </c>
      <c r="H39" s="92"/>
      <c r="I39" s="93"/>
    </row>
    <row r="40" spans="1:39">
      <c r="A40" s="99" t="s">
        <v>76</v>
      </c>
      <c r="B40" s="101">
        <f>SUM(AF7:AF37)</f>
        <v>0</v>
      </c>
      <c r="C40" s="102"/>
      <c r="D40" s="103">
        <f>B40/"1:0:0"*890</f>
        <v>0</v>
      </c>
      <c r="E40" s="104"/>
      <c r="G40" s="105">
        <f>SUM(F7:F37,K7:K37,P7:P37,U7:U37,Z7:Z37,AE7:AE37)</f>
        <v>0</v>
      </c>
      <c r="H40" s="106"/>
      <c r="I40" s="107"/>
    </row>
    <row r="41" spans="1:39">
      <c r="A41" s="100"/>
      <c r="B41" s="101"/>
      <c r="C41" s="102"/>
      <c r="D41" s="103"/>
      <c r="E41" s="104"/>
      <c r="G41" s="108"/>
      <c r="H41" s="109"/>
      <c r="I41" s="110"/>
    </row>
    <row r="43" spans="1:39">
      <c r="A43" s="90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6"/>
      <c r="AA43" s="6"/>
    </row>
  </sheetData>
  <sheetProtection algorithmName="SHA-512" hashValue="MqvQgy8ZJqktEqAHglng//esQP2GWa/rY3MdwvdGDOPQUmpFIRKTk8NvQWN0IwM8GdnvVM3JfukMJ71ezFBpAw==" saltValue="iensezmopIcZtV4jotmqsA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28" priority="27" stopIfTrue="1">
      <formula>WEEKDAY($A7)=1</formula>
    </cfRule>
    <cfRule type="expression" dxfId="27" priority="28" stopIfTrue="1">
      <formula>WEEKDAY($A7)=7</formula>
    </cfRule>
    <cfRule type="expression" priority="29" stopIfTrue="1">
      <formula>"WEEKDAY($A6)=7"</formula>
    </cfRule>
    <cfRule type="expression" dxfId="26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25" priority="25" operator="greaterThan">
      <formula>CEILING(C7-B7,"1:00")</formula>
    </cfRule>
  </conditionalFormatting>
  <conditionalFormatting sqref="D7:D377">
    <cfRule type="expression" dxfId="24" priority="19">
      <formula>IF(NOT(ISBLANK(C7)),IF(ISBLANK(D7),TRUE,FALSE),FALSE)</formula>
    </cfRule>
  </conditionalFormatting>
  <conditionalFormatting sqref="E7:E37">
    <cfRule type="expression" dxfId="23" priority="24">
      <formula>IF($AH7="NG団体1",1,0)</formula>
    </cfRule>
  </conditionalFormatting>
  <conditionalFormatting sqref="F7:F37">
    <cfRule type="expression" dxfId="22" priority="14">
      <formula>IF(NOT(ISBLANK(E7)),IF(ISBLANK(F7),TRUE,FALSE),FALSE)</formula>
    </cfRule>
  </conditionalFormatting>
  <conditionalFormatting sqref="I7:I37">
    <cfRule type="expression" dxfId="21" priority="17">
      <formula>IF(NOT(ISBLANK(H7)),IF(ISBLANK(I7),TRUE,FALSE),FALSE)</formula>
    </cfRule>
    <cfRule type="cellIs" dxfId="20" priority="18" operator="greaterThan">
      <formula>CEILING(H7-G7,"1:00")</formula>
    </cfRule>
  </conditionalFormatting>
  <conditionalFormatting sqref="J7:J37">
    <cfRule type="expression" dxfId="19" priority="23">
      <formula>IF($AI7="NG団体2",1,0)</formula>
    </cfRule>
  </conditionalFormatting>
  <conditionalFormatting sqref="K7:K37">
    <cfRule type="expression" dxfId="18" priority="13">
      <formula>IF(NOT(ISBLANK(J7)),IF(ISBLANK(K7),TRUE,FALSE),FALSE)</formula>
    </cfRule>
  </conditionalFormatting>
  <conditionalFormatting sqref="N7:N37">
    <cfRule type="expression" dxfId="17" priority="15">
      <formula>IF(NOT(ISBLANK(M7)),IF(ISBLANK(N7),TRUE,FALSE),FALSE)</formula>
    </cfRule>
    <cfRule type="cellIs" dxfId="16" priority="16" operator="greaterThan">
      <formula>CEILING(M7-L7,"1:00")</formula>
    </cfRule>
  </conditionalFormatting>
  <conditionalFormatting sqref="O7:O37">
    <cfRule type="expression" dxfId="15" priority="22">
      <formula>IF($AJ7="NG団体3",1,0)</formula>
    </cfRule>
  </conditionalFormatting>
  <conditionalFormatting sqref="P7:P37">
    <cfRule type="expression" dxfId="14" priority="4">
      <formula>IF(NOT(ISBLANK(O7)),IF(ISBLANK(P7),TRUE,FALSE),FALSE)</formula>
    </cfRule>
  </conditionalFormatting>
  <conditionalFormatting sqref="S7:S37">
    <cfRule type="cellIs" dxfId="13" priority="9" operator="greaterThan">
      <formula>CEILING(R7-Q7,"1:00")</formula>
    </cfRule>
    <cfRule type="expression" dxfId="12" priority="10">
      <formula>IF(NOT(ISBLANK(R7)),IF(ISBLANK(S7),TRUE,FALSE),FALSE)</formula>
    </cfRule>
  </conditionalFormatting>
  <conditionalFormatting sqref="T7:T37">
    <cfRule type="expression" dxfId="11" priority="21">
      <formula>IF($AK7="NG団体4",1,0)</formula>
    </cfRule>
  </conditionalFormatting>
  <conditionalFormatting sqref="U7:U37">
    <cfRule type="expression" dxfId="10" priority="3">
      <formula>IF(NOT(ISBLANK(T7)),IF(ISBLANK(U7),TRUE,FALSE),FALSE)</formula>
    </cfRule>
  </conditionalFormatting>
  <conditionalFormatting sqref="X7:X37">
    <cfRule type="cellIs" dxfId="9" priority="7" operator="greaterThan">
      <formula>CEILING(W7-V7,"1:00")</formula>
    </cfRule>
    <cfRule type="expression" dxfId="8" priority="8">
      <formula>IF(NOT(ISBLANK(W7)),IF(ISBLANK(X7),TRUE,FALSE),FALSE)</formula>
    </cfRule>
  </conditionalFormatting>
  <conditionalFormatting sqref="Y7:Y37">
    <cfRule type="expression" dxfId="7" priority="12">
      <formula>IF($AL7="NG団体5",1,0)</formula>
    </cfRule>
  </conditionalFormatting>
  <conditionalFormatting sqref="Z7:Z37">
    <cfRule type="expression" dxfId="6" priority="2">
      <formula>IF(NOT(ISBLANK(Y7)),IF(ISBLANK(Z7),TRUE,FALSE),FALSE)</formula>
    </cfRule>
  </conditionalFormatting>
  <conditionalFormatting sqref="AC7:AC37">
    <cfRule type="cellIs" dxfId="5" priority="5" operator="greaterThan">
      <formula>CEILING(AB7-AA7,"1:00")</formula>
    </cfRule>
    <cfRule type="expression" dxfId="4" priority="6">
      <formula>IF(NOT(ISBLANK(AB7)),IF(ISBLANK(AC7),TRUE,FALSE),FALSE)</formula>
    </cfRule>
  </conditionalFormatting>
  <conditionalFormatting sqref="AD7:AD37">
    <cfRule type="expression" dxfId="3" priority="11">
      <formula>IF($AM7="NG団体6",1,0)</formula>
    </cfRule>
  </conditionalFormatting>
  <conditionalFormatting sqref="AE7:AE37">
    <cfRule type="expression" dxfId="2" priority="1">
      <formula>IF(NOT(ISBLANK(AD7)),IF(ISBLANK(AE7),TRUE,FALSE),FALSE)</formula>
    </cfRule>
  </conditionalFormatting>
  <conditionalFormatting sqref="AG7:AG37">
    <cfRule type="cellIs" dxfId="1" priority="26" operator="notEqual">
      <formula>"OK"</formula>
    </cfRule>
  </conditionalFormatting>
  <conditionalFormatting sqref="AH7:AM7 AH8 AK8:AM37">
    <cfRule type="cellIs" dxfId="0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CB9B2D-5B5C-4489-8F5B-390F96CC1455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69B46778-C86D-46F2-A61E-B7A34AC57120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21C9-151B-44C9-8B10-86ADB76EDED8}">
  <dimension ref="A1:H4"/>
  <sheetViews>
    <sheetView zoomScale="70" zoomScaleNormal="70" zoomScaleSheetLayoutView="115" workbookViewId="0">
      <selection activeCell="M28" sqref="M28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11" t="s">
        <v>47</v>
      </c>
      <c r="B1" s="111"/>
      <c r="C1" s="111"/>
      <c r="D1" s="111"/>
      <c r="E1" s="111"/>
      <c r="F1" s="111"/>
      <c r="G1" s="111"/>
      <c r="H1" s="111"/>
    </row>
    <row r="2" spans="1:8" ht="23.15" customHeight="1">
      <c r="E2" s="112"/>
      <c r="F2" s="112"/>
      <c r="G2" s="112"/>
      <c r="H2" s="112"/>
    </row>
    <row r="3" spans="1:8" ht="21" customHeight="1">
      <c r="A3" s="46"/>
      <c r="B3" s="47" t="s">
        <v>0</v>
      </c>
      <c r="C3" s="47" t="s">
        <v>1</v>
      </c>
      <c r="D3" s="48" t="s">
        <v>45</v>
      </c>
      <c r="E3" s="49" t="s">
        <v>2</v>
      </c>
      <c r="F3" s="49" t="s">
        <v>3</v>
      </c>
      <c r="G3" s="49" t="s">
        <v>4</v>
      </c>
      <c r="H3" s="49" t="s">
        <v>5</v>
      </c>
    </row>
    <row r="4" spans="1:8" ht="22.75" customHeight="1">
      <c r="A4" s="34">
        <v>1</v>
      </c>
      <c r="B4" s="35" t="s">
        <v>46</v>
      </c>
      <c r="C4" s="50"/>
      <c r="D4" s="50"/>
      <c r="E4" s="33"/>
      <c r="F4" s="33"/>
      <c r="G4" s="33"/>
      <c r="H4" s="33"/>
    </row>
  </sheetData>
  <sheetProtection algorithmName="SHA-512" hashValue="7u/q3yWDd258gU0mMkG26EwONaMjSnvZOl2CTzhjiOhRFAqgyHS7RY8z/gaHxk+MB//hFDG/5q91wSrtVclKow==" saltValue="5JpJ7Wg7NOPd9lWO2Q0n5A==" spinCount="100000" sheet="1" objects="1" scenarios="1"/>
  <autoFilter ref="A3:H4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90" orientation="portrait"/>
  <headerFooter alignWithMargins="0">
    <oddFooter>&amp;C&amp;"ＭＳ ゴシック,標準"&amp;16 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>
      <selection activeCell="B7" sqref="B7"/>
    </sheetView>
  </sheetViews>
  <sheetFormatPr defaultRowHeight="13"/>
  <cols>
    <col min="3" max="3" width="18.453125" customWidth="1"/>
    <col min="5" max="5" width="11.453125" customWidth="1"/>
  </cols>
  <sheetData>
    <row r="1" spans="1:5">
      <c r="A1" t="s">
        <v>17</v>
      </c>
      <c r="B1" s="1" t="s">
        <v>7</v>
      </c>
      <c r="C1" s="1" t="s">
        <v>24</v>
      </c>
      <c r="D1" t="s">
        <v>35</v>
      </c>
      <c r="E1" t="s">
        <v>37</v>
      </c>
    </row>
    <row r="2" spans="1:5">
      <c r="A2" s="1" t="s">
        <v>18</v>
      </c>
      <c r="B2" s="37">
        <v>0.25</v>
      </c>
      <c r="C2" t="s">
        <v>25</v>
      </c>
      <c r="D2" s="40">
        <v>0</v>
      </c>
      <c r="E2" s="40">
        <v>0</v>
      </c>
    </row>
    <row r="3" spans="1:5">
      <c r="A3" s="1" t="s">
        <v>23</v>
      </c>
      <c r="B3" s="37">
        <v>0.27083333333333331</v>
      </c>
      <c r="C3" t="s">
        <v>26</v>
      </c>
      <c r="D3" s="40">
        <v>4.1666666666666664E-2</v>
      </c>
      <c r="E3" s="40">
        <v>4.1666666666666664E-2</v>
      </c>
    </row>
    <row r="4" spans="1:5">
      <c r="B4" s="37">
        <v>0.29166666666666702</v>
      </c>
      <c r="C4" t="s">
        <v>27</v>
      </c>
      <c r="D4" s="40">
        <v>8.3333333333333301E-2</v>
      </c>
      <c r="E4" s="40">
        <v>8.3333333333333301E-2</v>
      </c>
    </row>
    <row r="5" spans="1:5">
      <c r="B5" s="37">
        <v>0.3125</v>
      </c>
      <c r="C5" t="s">
        <v>32</v>
      </c>
      <c r="D5" s="40">
        <v>0.125</v>
      </c>
      <c r="E5" s="40">
        <v>0.125</v>
      </c>
    </row>
    <row r="6" spans="1:5">
      <c r="B6" s="37">
        <v>0.33333333333333298</v>
      </c>
      <c r="C6" t="s">
        <v>33</v>
      </c>
      <c r="D6" s="40">
        <v>0.16666666666666699</v>
      </c>
      <c r="E6" s="40">
        <v>0.16666666666666699</v>
      </c>
    </row>
    <row r="7" spans="1:5">
      <c r="B7" s="37">
        <v>0.35416666666666702</v>
      </c>
      <c r="C7" t="s">
        <v>36</v>
      </c>
      <c r="D7" s="40">
        <v>0.20833333333333301</v>
      </c>
    </row>
    <row r="8" spans="1:5">
      <c r="B8" s="37">
        <v>0.375</v>
      </c>
      <c r="D8" s="40">
        <v>0.25</v>
      </c>
    </row>
    <row r="9" spans="1:5">
      <c r="B9" s="37">
        <v>0.39583333333333298</v>
      </c>
      <c r="D9" s="40">
        <v>0.29166666666666702</v>
      </c>
    </row>
    <row r="10" spans="1:5">
      <c r="B10" s="37">
        <v>0.41666666666666702</v>
      </c>
      <c r="D10" s="40">
        <v>0.33333333333333298</v>
      </c>
    </row>
    <row r="11" spans="1:5">
      <c r="B11" s="37">
        <v>0.4375</v>
      </c>
      <c r="D11" s="40">
        <v>0.375</v>
      </c>
    </row>
    <row r="12" spans="1:5">
      <c r="B12" s="37">
        <v>0.45833333333333298</v>
      </c>
      <c r="D12" s="40">
        <v>0.41666666666666702</v>
      </c>
    </row>
    <row r="13" spans="1:5">
      <c r="B13" s="37">
        <v>0.47916666666666602</v>
      </c>
      <c r="D13" s="40">
        <v>0.45833333333333298</v>
      </c>
    </row>
    <row r="14" spans="1:5">
      <c r="B14" s="37">
        <v>0.5</v>
      </c>
      <c r="D14" s="40">
        <v>0.5</v>
      </c>
    </row>
    <row r="15" spans="1:5">
      <c r="B15" s="37">
        <v>0.52083333333333304</v>
      </c>
      <c r="D15" s="40">
        <v>0.54166666666666696</v>
      </c>
    </row>
    <row r="16" spans="1:5">
      <c r="B16" s="37">
        <v>0.54166666666666596</v>
      </c>
      <c r="D16" s="40">
        <v>0.58333333333333304</v>
      </c>
    </row>
    <row r="17" spans="2:4">
      <c r="B17" s="37">
        <v>0.5625</v>
      </c>
      <c r="D17" s="40">
        <v>0.625</v>
      </c>
    </row>
    <row r="18" spans="2:4">
      <c r="B18" s="37">
        <v>0.58333333333333304</v>
      </c>
    </row>
    <row r="19" spans="2:4">
      <c r="B19" s="37">
        <v>0.60416666666666596</v>
      </c>
    </row>
    <row r="20" spans="2:4">
      <c r="B20" s="37">
        <v>0.625</v>
      </c>
    </row>
    <row r="21" spans="2:4">
      <c r="B21" s="37">
        <v>0.64583333333333304</v>
      </c>
    </row>
    <row r="22" spans="2:4">
      <c r="B22" s="37">
        <v>0.66666666666666596</v>
      </c>
    </row>
    <row r="23" spans="2:4">
      <c r="B23" s="37">
        <v>0.6875</v>
      </c>
    </row>
    <row r="24" spans="2:4">
      <c r="B24" s="37">
        <v>0.70833333333333304</v>
      </c>
    </row>
    <row r="25" spans="2:4">
      <c r="B25" s="37">
        <v>0.72916666666666596</v>
      </c>
    </row>
    <row r="26" spans="2:4">
      <c r="B26" s="37">
        <v>0.75</v>
      </c>
    </row>
    <row r="27" spans="2:4">
      <c r="B27" s="37">
        <v>0.77083333333333304</v>
      </c>
    </row>
    <row r="28" spans="2:4">
      <c r="B28" s="37">
        <v>0.79166666666666596</v>
      </c>
    </row>
    <row r="29" spans="2:4">
      <c r="B29" s="37">
        <v>0.8125</v>
      </c>
    </row>
    <row r="30" spans="2:4">
      <c r="B30" s="37">
        <v>0.83333333333333304</v>
      </c>
    </row>
    <row r="31" spans="2:4">
      <c r="B31" s="37">
        <v>0.85416666666666596</v>
      </c>
    </row>
    <row r="32" spans="2:4">
      <c r="B32" s="37">
        <v>0.874999999999999</v>
      </c>
    </row>
  </sheetData>
  <sheetProtection algorithmName="SHA-512" hashValue="WEIV4dvJLC0+wYN6f2RLAP0IO54/+b2/FPAf8vqHOCsncqqkgNjjkikFCwVTSYJrE2dztFshGox01MZC9t62HQ==" saltValue="IuKpMs50714ykQYa67MQFA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報告書(体育施設利用実績)</vt:lpstr>
      <vt:lpstr>【報告表】体育館 1</vt:lpstr>
      <vt:lpstr>【報告表】体育館 ２</vt:lpstr>
      <vt:lpstr>【報告表】武道場</vt:lpstr>
      <vt:lpstr>【報告表】その他（グラウンド）</vt:lpstr>
      <vt:lpstr>清水桜が丘高校</vt:lpstr>
      <vt:lpstr>利用時間</vt:lpstr>
      <vt:lpstr>'【報告表】その他（グラウンド）'!Print_Area</vt:lpstr>
      <vt:lpstr>'【報告表】体育館 1'!Print_Area</vt:lpstr>
      <vt:lpstr>'【報告表】体育館 ２'!Print_Area</vt:lpstr>
      <vt:lpstr>【報告表】武道場!Print_Area</vt:lpstr>
      <vt:lpstr>清水桜が丘高校!Print_Area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工藤　舞</cp:lastModifiedBy>
  <cp:lastPrinted>2024-03-10T13:06:49Z</cp:lastPrinted>
  <dcterms:created xsi:type="dcterms:W3CDTF">2006-05-24T08:08:04Z</dcterms:created>
  <dcterms:modified xsi:type="dcterms:W3CDTF">2025-12-15T06:10:48Z</dcterms:modified>
</cp:coreProperties>
</file>