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7手引き・様式集\★R7様式\02　報告書\"/>
    </mc:Choice>
  </mc:AlternateContent>
  <xr:revisionPtr revIDLastSave="0" documentId="13_ncr:1_{172018A4-EF10-4B22-BEA1-29D72CBC4316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報告書(体育施設利用実績)" sheetId="14" r:id="rId1"/>
    <sheet name="【報告表】体育館" sheetId="16" r:id="rId2"/>
    <sheet name="【報告表】武道場" sheetId="27" r:id="rId3"/>
    <sheet name="【報告表】その他" sheetId="28" r:id="rId4"/>
    <sheet name="報告書（グラウンド夜間照明実績)" sheetId="13" r:id="rId5"/>
    <sheet name="【報告表】グラウンド" sheetId="10" r:id="rId6"/>
    <sheet name="【報告表】テニスコート" sheetId="23" r:id="rId7"/>
    <sheet name="葵区小・中・特支学校 " sheetId="5" r:id="rId8"/>
    <sheet name="照明規模" sheetId="11" r:id="rId9"/>
    <sheet name="利用時間" sheetId="12" r:id="rId10"/>
    <sheet name="Sheet2" sheetId="25" r:id="rId11"/>
  </sheets>
  <definedNames>
    <definedName name="_xlnm._FilterDatabase" localSheetId="5" hidden="1">【報告表】グラウンド!$A$1:$G$3</definedName>
    <definedName name="_xlnm._FilterDatabase" localSheetId="3" hidden="1">【報告表】その他!$A$1:$G$3</definedName>
    <definedName name="_xlnm._FilterDatabase" localSheetId="6" hidden="1">【報告表】テニスコート!$A$1:$G$3</definedName>
    <definedName name="_xlnm._FilterDatabase" localSheetId="1" hidden="1">【報告表】体育館!$A$1:$G$3</definedName>
    <definedName name="_xlnm._FilterDatabase" localSheetId="2" hidden="1">【報告表】武道場!$A$1:$G$3</definedName>
    <definedName name="_xlnm._FilterDatabase" localSheetId="7" hidden="1">'葵区小・中・特支学校 '!$A$3:$H$36</definedName>
    <definedName name="_xlnm.Print_Area" localSheetId="5">【報告表】グラウンド!$A$1:$AE$43</definedName>
    <definedName name="_xlnm.Print_Area" localSheetId="3">【報告表】その他!$A$1:$AF$41</definedName>
    <definedName name="_xlnm.Print_Area" localSheetId="6">【報告表】テニスコート!$A$1:$AE$43</definedName>
    <definedName name="_xlnm.Print_Area" localSheetId="1">【報告表】体育館!$A$1:$AF$41</definedName>
    <definedName name="_xlnm.Print_Area" localSheetId="2">【報告表】武道場!$A$1:$AF$41</definedName>
    <definedName name="_xlnm.Print_Area" localSheetId="7">'葵区小・中・特支学校 '!$A$1:$H$36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8"/>
  <c r="AM37" i="28"/>
  <c r="AL37" i="28"/>
  <c r="AK37" i="28"/>
  <c r="AJ37" i="28"/>
  <c r="AI37" i="28"/>
  <c r="AH37" i="28"/>
  <c r="AG37" i="28"/>
  <c r="AF37" i="28"/>
  <c r="A37" i="28"/>
  <c r="AM36" i="28"/>
  <c r="AL36" i="28"/>
  <c r="AK36" i="28"/>
  <c r="AJ36" i="28"/>
  <c r="AI36" i="28"/>
  <c r="AH36" i="28"/>
  <c r="AG36" i="28"/>
  <c r="AF36" i="28"/>
  <c r="AM35" i="28"/>
  <c r="AL35" i="28"/>
  <c r="AK35" i="28"/>
  <c r="AJ35" i="28"/>
  <c r="AI35" i="28"/>
  <c r="AH35" i="28"/>
  <c r="AG35" i="28"/>
  <c r="AF35" i="28"/>
  <c r="A35" i="28"/>
  <c r="AM34" i="28"/>
  <c r="AL34" i="28"/>
  <c r="AK34" i="28"/>
  <c r="AJ34" i="28"/>
  <c r="AI34" i="28"/>
  <c r="AH34" i="28"/>
  <c r="AG34" i="28"/>
  <c r="AF34" i="28"/>
  <c r="AM33" i="28"/>
  <c r="AL33" i="28"/>
  <c r="AK33" i="28"/>
  <c r="AJ33" i="28"/>
  <c r="AI33" i="28"/>
  <c r="AH33" i="28"/>
  <c r="AG33" i="28"/>
  <c r="AF33" i="28"/>
  <c r="AM32" i="28"/>
  <c r="AL32" i="28"/>
  <c r="AK32" i="28"/>
  <c r="AJ32" i="28"/>
  <c r="AI32" i="28"/>
  <c r="AH32" i="28"/>
  <c r="AG32" i="28"/>
  <c r="AF32" i="28"/>
  <c r="AM31" i="28"/>
  <c r="AL31" i="28"/>
  <c r="AK31" i="28"/>
  <c r="AJ31" i="28"/>
  <c r="AI31" i="28"/>
  <c r="AH31" i="28"/>
  <c r="AG31" i="28"/>
  <c r="AF31" i="28"/>
  <c r="AM30" i="28"/>
  <c r="AL30" i="28"/>
  <c r="AK30" i="28"/>
  <c r="AJ30" i="28"/>
  <c r="AI30" i="28"/>
  <c r="AH30" i="28"/>
  <c r="AG30" i="28"/>
  <c r="AF30" i="28"/>
  <c r="AM29" i="28"/>
  <c r="AL29" i="28"/>
  <c r="AK29" i="28"/>
  <c r="AJ29" i="28"/>
  <c r="AI29" i="28"/>
  <c r="AH29" i="28"/>
  <c r="AG29" i="28"/>
  <c r="AF29" i="28"/>
  <c r="AM28" i="28"/>
  <c r="AL28" i="28"/>
  <c r="AK28" i="28"/>
  <c r="AJ28" i="28"/>
  <c r="AI28" i="28"/>
  <c r="AH28" i="28"/>
  <c r="AG28" i="28"/>
  <c r="AF28" i="28"/>
  <c r="AM27" i="28"/>
  <c r="AL27" i="28"/>
  <c r="AK27" i="28"/>
  <c r="AJ27" i="28"/>
  <c r="AI27" i="28"/>
  <c r="AH27" i="28"/>
  <c r="AG27" i="28"/>
  <c r="AF27" i="28"/>
  <c r="AM26" i="28"/>
  <c r="AL26" i="28"/>
  <c r="AK26" i="28"/>
  <c r="AJ26" i="28"/>
  <c r="AI26" i="28"/>
  <c r="AH26" i="28"/>
  <c r="AG26" i="28"/>
  <c r="AF26" i="28"/>
  <c r="AM25" i="28"/>
  <c r="AL25" i="28"/>
  <c r="AK25" i="28"/>
  <c r="AJ25" i="28"/>
  <c r="AI25" i="28"/>
  <c r="AH25" i="28"/>
  <c r="AG25" i="28"/>
  <c r="AF25" i="28"/>
  <c r="AM24" i="28"/>
  <c r="AL24" i="28"/>
  <c r="AK24" i="28"/>
  <c r="AJ24" i="28"/>
  <c r="AI24" i="28"/>
  <c r="AH24" i="28"/>
  <c r="AG24" i="28"/>
  <c r="AF24" i="28"/>
  <c r="AM23" i="28"/>
  <c r="AL23" i="28"/>
  <c r="AK23" i="28"/>
  <c r="AJ23" i="28"/>
  <c r="AI23" i="28"/>
  <c r="AH23" i="28"/>
  <c r="AG23" i="28"/>
  <c r="AF23" i="28"/>
  <c r="AM22" i="28"/>
  <c r="AL22" i="28"/>
  <c r="AK22" i="28"/>
  <c r="AJ22" i="28"/>
  <c r="AI22" i="28"/>
  <c r="AH22" i="28"/>
  <c r="AG22" i="28"/>
  <c r="AF22" i="28"/>
  <c r="AM21" i="28"/>
  <c r="AL21" i="28"/>
  <c r="AK21" i="28"/>
  <c r="AJ21" i="28"/>
  <c r="AI21" i="28"/>
  <c r="AH21" i="28"/>
  <c r="AG21" i="28"/>
  <c r="AF21" i="28"/>
  <c r="AM20" i="28"/>
  <c r="AL20" i="28"/>
  <c r="AK20" i="28"/>
  <c r="AJ20" i="28"/>
  <c r="AI20" i="28"/>
  <c r="AH20" i="28"/>
  <c r="AG20" i="28"/>
  <c r="AF20" i="28"/>
  <c r="AM19" i="28"/>
  <c r="AL19" i="28"/>
  <c r="AK19" i="28"/>
  <c r="AJ19" i="28"/>
  <c r="AI19" i="28"/>
  <c r="AH19" i="28"/>
  <c r="AG19" i="28"/>
  <c r="AF19" i="28"/>
  <c r="AM18" i="28"/>
  <c r="AL18" i="28"/>
  <c r="AK18" i="28"/>
  <c r="AJ18" i="28"/>
  <c r="AI18" i="28"/>
  <c r="AH18" i="28"/>
  <c r="AG18" i="28"/>
  <c r="AF18" i="28"/>
  <c r="AM17" i="28"/>
  <c r="AL17" i="28"/>
  <c r="AK17" i="28"/>
  <c r="AJ17" i="28"/>
  <c r="AI17" i="28"/>
  <c r="AH17" i="28"/>
  <c r="AG17" i="28"/>
  <c r="AF17" i="28"/>
  <c r="AM16" i="28"/>
  <c r="AL16" i="28"/>
  <c r="AK16" i="28"/>
  <c r="AJ16" i="28"/>
  <c r="AI16" i="28"/>
  <c r="AH16" i="28"/>
  <c r="AG16" i="28"/>
  <c r="AF16" i="28"/>
  <c r="AM15" i="28"/>
  <c r="AL15" i="28"/>
  <c r="AK15" i="28"/>
  <c r="AJ15" i="28"/>
  <c r="AI15" i="28"/>
  <c r="AH15" i="28"/>
  <c r="AG15" i="28"/>
  <c r="AF15" i="28"/>
  <c r="AM14" i="28"/>
  <c r="AL14" i="28"/>
  <c r="AK14" i="28"/>
  <c r="AJ14" i="28"/>
  <c r="AI14" i="28"/>
  <c r="AH14" i="28"/>
  <c r="AG14" i="28"/>
  <c r="AF14" i="28"/>
  <c r="AM13" i="28"/>
  <c r="AL13" i="28"/>
  <c r="AK13" i="28"/>
  <c r="AJ13" i="28"/>
  <c r="AI13" i="28"/>
  <c r="AH13" i="28"/>
  <c r="AG13" i="28"/>
  <c r="AF13" i="28"/>
  <c r="AM12" i="28"/>
  <c r="AL12" i="28"/>
  <c r="AK12" i="28"/>
  <c r="AJ12" i="28"/>
  <c r="AI12" i="28"/>
  <c r="AH12" i="28"/>
  <c r="AG12" i="28"/>
  <c r="AF12" i="28"/>
  <c r="AM11" i="28"/>
  <c r="AL11" i="28"/>
  <c r="AK11" i="28"/>
  <c r="AJ11" i="28"/>
  <c r="AI11" i="28"/>
  <c r="AH11" i="28"/>
  <c r="AG11" i="28"/>
  <c r="AF11" i="28"/>
  <c r="AM10" i="28"/>
  <c r="AL10" i="28"/>
  <c r="AK10" i="28"/>
  <c r="AJ10" i="28"/>
  <c r="AI10" i="28"/>
  <c r="AH10" i="28"/>
  <c r="AG10" i="28"/>
  <c r="AF10" i="28"/>
  <c r="AM9" i="28"/>
  <c r="AL9" i="28"/>
  <c r="AK9" i="28"/>
  <c r="AJ9" i="28"/>
  <c r="AI9" i="28"/>
  <c r="AH9" i="28"/>
  <c r="AG9" i="28"/>
  <c r="AF9" i="28"/>
  <c r="B40" i="28" s="1"/>
  <c r="D40" i="28" s="1"/>
  <c r="AM8" i="28"/>
  <c r="AL8" i="28"/>
  <c r="AK8" i="28"/>
  <c r="AJ8" i="28"/>
  <c r="AI8" i="28"/>
  <c r="AH8" i="28"/>
  <c r="AG8" i="28"/>
  <c r="AF8" i="28"/>
  <c r="AM7" i="28"/>
  <c r="AL7" i="28"/>
  <c r="AK7" i="28"/>
  <c r="AJ7" i="28"/>
  <c r="AI7" i="28"/>
  <c r="AH7" i="28"/>
  <c r="AG7" i="28"/>
  <c r="AF7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F2" i="28"/>
  <c r="B2" i="28"/>
  <c r="A36" i="28" s="1"/>
  <c r="G40" i="27"/>
  <c r="AM37" i="27"/>
  <c r="AL37" i="27"/>
  <c r="AK37" i="27"/>
  <c r="AJ37" i="27"/>
  <c r="AI37" i="27"/>
  <c r="AH37" i="27"/>
  <c r="AG37" i="27"/>
  <c r="AF37" i="27"/>
  <c r="A37" i="27"/>
  <c r="AM36" i="27"/>
  <c r="AL36" i="27"/>
  <c r="AK36" i="27"/>
  <c r="AJ36" i="27"/>
  <c r="AI36" i="27"/>
  <c r="AH36" i="27"/>
  <c r="AG36" i="27"/>
  <c r="AF36" i="27"/>
  <c r="AM35" i="27"/>
  <c r="AL35" i="27"/>
  <c r="AK35" i="27"/>
  <c r="AJ35" i="27"/>
  <c r="AI35" i="27"/>
  <c r="AH35" i="27"/>
  <c r="AG35" i="27"/>
  <c r="AF35" i="27"/>
  <c r="A35" i="27"/>
  <c r="AM34" i="27"/>
  <c r="AL34" i="27"/>
  <c r="AK34" i="27"/>
  <c r="AJ34" i="27"/>
  <c r="AI34" i="27"/>
  <c r="AH34" i="27"/>
  <c r="AG34" i="27"/>
  <c r="AF34" i="27"/>
  <c r="AM33" i="27"/>
  <c r="AL33" i="27"/>
  <c r="AK33" i="27"/>
  <c r="AJ33" i="27"/>
  <c r="AI33" i="27"/>
  <c r="AH33" i="27"/>
  <c r="AG33" i="27"/>
  <c r="AF33" i="27"/>
  <c r="AM32" i="27"/>
  <c r="AL32" i="27"/>
  <c r="AK32" i="27"/>
  <c r="AJ32" i="27"/>
  <c r="AI32" i="27"/>
  <c r="AH32" i="27"/>
  <c r="AG32" i="27"/>
  <c r="AF32" i="27"/>
  <c r="AM31" i="27"/>
  <c r="AL31" i="27"/>
  <c r="AK31" i="27"/>
  <c r="AJ31" i="27"/>
  <c r="AI31" i="27"/>
  <c r="AH31" i="27"/>
  <c r="AG31" i="27"/>
  <c r="AF31" i="27"/>
  <c r="AM30" i="27"/>
  <c r="AL30" i="27"/>
  <c r="AK30" i="27"/>
  <c r="AJ30" i="27"/>
  <c r="AI30" i="27"/>
  <c r="AH30" i="27"/>
  <c r="AG30" i="27"/>
  <c r="AF30" i="27"/>
  <c r="AM29" i="27"/>
  <c r="AL29" i="27"/>
  <c r="AK29" i="27"/>
  <c r="AJ29" i="27"/>
  <c r="AI29" i="27"/>
  <c r="AH29" i="27"/>
  <c r="AG29" i="27"/>
  <c r="AF29" i="27"/>
  <c r="AM28" i="27"/>
  <c r="AL28" i="27"/>
  <c r="AK28" i="27"/>
  <c r="AJ28" i="27"/>
  <c r="AI28" i="27"/>
  <c r="AH28" i="27"/>
  <c r="AG28" i="27"/>
  <c r="AF28" i="27"/>
  <c r="AM27" i="27"/>
  <c r="AL27" i="27"/>
  <c r="AK27" i="27"/>
  <c r="AJ27" i="27"/>
  <c r="AI27" i="27"/>
  <c r="AH27" i="27"/>
  <c r="AG27" i="27"/>
  <c r="AF27" i="27"/>
  <c r="AM26" i="27"/>
  <c r="AL26" i="27"/>
  <c r="AK26" i="27"/>
  <c r="AJ26" i="27"/>
  <c r="AI26" i="27"/>
  <c r="AH26" i="27"/>
  <c r="AG26" i="27"/>
  <c r="AF26" i="27"/>
  <c r="AM25" i="27"/>
  <c r="AL25" i="27"/>
  <c r="AK25" i="27"/>
  <c r="AJ25" i="27"/>
  <c r="AI25" i="27"/>
  <c r="AH25" i="27"/>
  <c r="AG25" i="27"/>
  <c r="AF25" i="27"/>
  <c r="AM24" i="27"/>
  <c r="AL24" i="27"/>
  <c r="AK24" i="27"/>
  <c r="AJ24" i="27"/>
  <c r="AI24" i="27"/>
  <c r="AH24" i="27"/>
  <c r="AG24" i="27"/>
  <c r="AF24" i="27"/>
  <c r="AM23" i="27"/>
  <c r="AL23" i="27"/>
  <c r="AK23" i="27"/>
  <c r="AJ23" i="27"/>
  <c r="AI23" i="27"/>
  <c r="AH23" i="27"/>
  <c r="AG23" i="27"/>
  <c r="AF23" i="27"/>
  <c r="AM22" i="27"/>
  <c r="AL22" i="27"/>
  <c r="AK22" i="27"/>
  <c r="AJ22" i="27"/>
  <c r="AI22" i="27"/>
  <c r="AH22" i="27"/>
  <c r="AG22" i="27"/>
  <c r="AF22" i="27"/>
  <c r="AM21" i="27"/>
  <c r="AL21" i="27"/>
  <c r="AK21" i="27"/>
  <c r="AJ21" i="27"/>
  <c r="AI21" i="27"/>
  <c r="AH21" i="27"/>
  <c r="AG21" i="27"/>
  <c r="AF21" i="27"/>
  <c r="AM20" i="27"/>
  <c r="AL20" i="27"/>
  <c r="AK20" i="27"/>
  <c r="AJ20" i="27"/>
  <c r="AI20" i="27"/>
  <c r="AH20" i="27"/>
  <c r="AG20" i="27"/>
  <c r="AF20" i="27"/>
  <c r="AM19" i="27"/>
  <c r="AL19" i="27"/>
  <c r="AK19" i="27"/>
  <c r="AJ19" i="27"/>
  <c r="AI19" i="27"/>
  <c r="AH19" i="27"/>
  <c r="AG19" i="27"/>
  <c r="AF19" i="27"/>
  <c r="AM18" i="27"/>
  <c r="AL18" i="27"/>
  <c r="AK18" i="27"/>
  <c r="AJ18" i="27"/>
  <c r="AI18" i="27"/>
  <c r="AH18" i="27"/>
  <c r="AG18" i="27"/>
  <c r="AF18" i="27"/>
  <c r="AM17" i="27"/>
  <c r="AL17" i="27"/>
  <c r="AK17" i="27"/>
  <c r="AJ17" i="27"/>
  <c r="AI17" i="27"/>
  <c r="AH17" i="27"/>
  <c r="AG17" i="27"/>
  <c r="AF17" i="27"/>
  <c r="AM16" i="27"/>
  <c r="AL16" i="27"/>
  <c r="AK16" i="27"/>
  <c r="AJ16" i="27"/>
  <c r="AI16" i="27"/>
  <c r="AH16" i="27"/>
  <c r="AG16" i="27"/>
  <c r="AF16" i="27"/>
  <c r="AM15" i="27"/>
  <c r="AL15" i="27"/>
  <c r="AK15" i="27"/>
  <c r="AJ15" i="27"/>
  <c r="AI15" i="27"/>
  <c r="AH15" i="27"/>
  <c r="AG15" i="27"/>
  <c r="AF15" i="27"/>
  <c r="AM14" i="27"/>
  <c r="AL14" i="27"/>
  <c r="AK14" i="27"/>
  <c r="AJ14" i="27"/>
  <c r="AI14" i="27"/>
  <c r="AH14" i="27"/>
  <c r="AG14" i="27"/>
  <c r="AF14" i="27"/>
  <c r="AM13" i="27"/>
  <c r="AL13" i="27"/>
  <c r="AK13" i="27"/>
  <c r="AJ13" i="27"/>
  <c r="AI13" i="27"/>
  <c r="AH13" i="27"/>
  <c r="AG13" i="27"/>
  <c r="AF13" i="27"/>
  <c r="AM12" i="27"/>
  <c r="AL12" i="27"/>
  <c r="AK12" i="27"/>
  <c r="AJ12" i="27"/>
  <c r="AI12" i="27"/>
  <c r="AH12" i="27"/>
  <c r="AG12" i="27"/>
  <c r="AF12" i="27"/>
  <c r="AM11" i="27"/>
  <c r="AL11" i="27"/>
  <c r="AK11" i="27"/>
  <c r="AJ11" i="27"/>
  <c r="AI11" i="27"/>
  <c r="AH11" i="27"/>
  <c r="AG11" i="27"/>
  <c r="AF11" i="27"/>
  <c r="AM10" i="27"/>
  <c r="AL10" i="27"/>
  <c r="AK10" i="27"/>
  <c r="AJ10" i="27"/>
  <c r="AI10" i="27"/>
  <c r="AH10" i="27"/>
  <c r="AG10" i="27"/>
  <c r="AF10" i="27"/>
  <c r="AM9" i="27"/>
  <c r="AL9" i="27"/>
  <c r="AK9" i="27"/>
  <c r="AJ9" i="27"/>
  <c r="AI9" i="27"/>
  <c r="AH9" i="27"/>
  <c r="AG9" i="27"/>
  <c r="AF9" i="27"/>
  <c r="AM8" i="27"/>
  <c r="AL8" i="27"/>
  <c r="AK8" i="27"/>
  <c r="AJ8" i="27"/>
  <c r="AI8" i="27"/>
  <c r="AH8" i="27"/>
  <c r="AG8" i="27"/>
  <c r="AF8" i="27"/>
  <c r="AM7" i="27"/>
  <c r="AL7" i="27"/>
  <c r="AK7" i="27"/>
  <c r="AJ7" i="27"/>
  <c r="AI7" i="27"/>
  <c r="AH7" i="27"/>
  <c r="AG7" i="27"/>
  <c r="AF7" i="27"/>
  <c r="B40" i="27" s="1"/>
  <c r="D40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F2" i="27"/>
  <c r="B2" i="27"/>
  <c r="A36" i="27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8" i="14"/>
  <c r="B3" i="28" s="1"/>
  <c r="B18" i="13"/>
  <c r="B3" i="27" l="1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5" i="13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G16" i="13" l="1"/>
  <c r="E16" i="13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6" i="14"/>
  <c r="A4" i="13"/>
  <c r="O42" i="10"/>
  <c r="B20" i="13" s="1"/>
  <c r="F43" i="10" l="1"/>
  <c r="A43" i="10"/>
  <c r="F41" i="10"/>
  <c r="A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1" i="23" l="1"/>
  <c r="J40" i="23" s="1"/>
  <c r="F43" i="23"/>
  <c r="J42" i="23" s="1"/>
  <c r="A41" i="23"/>
  <c r="D40" i="23" s="1"/>
  <c r="A43" i="23"/>
  <c r="D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19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A13" authorId="0" shapeId="0" xr:uid="{388CBCCD-FD19-4108-9B03-B77909A3349D}">
      <text>
        <r>
          <rPr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C15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5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5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6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6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7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1" authorId="0" shapeId="0" xr:uid="{74D35D6D-F1D8-46EA-BD9D-9C8E526D95EB}">
      <text>
        <r>
          <rPr>
            <sz val="9"/>
            <color indexed="81"/>
            <rFont val="MS P ゴシック"/>
            <family val="3"/>
            <charset val="128"/>
          </rPr>
          <t xml:space="preserve">氏名の間にスペースを入れないでください。
</t>
        </r>
      </text>
    </comment>
    <comment ref="A14" authorId="0" shapeId="0" xr:uid="{45646AEB-AF5F-45D8-B9D1-430919F9B29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市からの許可書右上の日を手入力してください。
</t>
        </r>
      </text>
    </comment>
    <comment ref="B17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7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<sst xmlns="http://schemas.openxmlformats.org/spreadsheetml/2006/main" count="540" uniqueCount="175">
  <si>
    <t>新通小学校</t>
    <rPh sb="0" eb="1">
      <t>シン</t>
    </rPh>
    <rPh sb="1" eb="2">
      <t>ツウ</t>
    </rPh>
    <rPh sb="2" eb="5">
      <t>ショウガッコウ</t>
    </rPh>
    <phoneticPr fontId="2"/>
  </si>
  <si>
    <t>駒形小学校</t>
    <rPh sb="0" eb="2">
      <t>コマガタ</t>
    </rPh>
    <rPh sb="2" eb="5">
      <t>ショウガッコウ</t>
    </rPh>
    <phoneticPr fontId="2"/>
  </si>
  <si>
    <t>安西小学校</t>
    <rPh sb="0" eb="2">
      <t>アンザイ</t>
    </rPh>
    <rPh sb="2" eb="5">
      <t>ショウガッコウ</t>
    </rPh>
    <phoneticPr fontId="2"/>
  </si>
  <si>
    <t>井宮北小学校</t>
    <rPh sb="0" eb="1">
      <t>イ</t>
    </rPh>
    <rPh sb="1" eb="2">
      <t>ミヤ</t>
    </rPh>
    <rPh sb="2" eb="3">
      <t>キタ</t>
    </rPh>
    <rPh sb="3" eb="6">
      <t>ショウガッコウ</t>
    </rPh>
    <phoneticPr fontId="2"/>
  </si>
  <si>
    <t>足久保小学校</t>
    <rPh sb="0" eb="1">
      <t>アシ</t>
    </rPh>
    <rPh sb="1" eb="3">
      <t>クボ</t>
    </rPh>
    <rPh sb="3" eb="6">
      <t>ショウガッコウ</t>
    </rPh>
    <phoneticPr fontId="2"/>
  </si>
  <si>
    <t>伝馬町小学校</t>
    <rPh sb="0" eb="2">
      <t>テンマ</t>
    </rPh>
    <rPh sb="2" eb="3">
      <t>チョウ</t>
    </rPh>
    <rPh sb="3" eb="6">
      <t>ショウガッコウ</t>
    </rPh>
    <phoneticPr fontId="2"/>
  </si>
  <si>
    <t>竜南小学校</t>
    <rPh sb="0" eb="1">
      <t>リュウ</t>
    </rPh>
    <rPh sb="1" eb="2">
      <t>ミナミ</t>
    </rPh>
    <rPh sb="2" eb="5">
      <t>ショウガッコウ</t>
    </rPh>
    <phoneticPr fontId="2"/>
  </si>
  <si>
    <t>千代田小学校</t>
    <rPh sb="0" eb="3">
      <t>チヨダ</t>
    </rPh>
    <rPh sb="3" eb="6">
      <t>ショウガッコウ</t>
    </rPh>
    <phoneticPr fontId="2"/>
  </si>
  <si>
    <t>千代田東小学校</t>
    <rPh sb="0" eb="3">
      <t>チヨダ</t>
    </rPh>
    <rPh sb="3" eb="4">
      <t>ヒガシ</t>
    </rPh>
    <rPh sb="4" eb="7">
      <t>ショウガッコウ</t>
    </rPh>
    <phoneticPr fontId="2"/>
  </si>
  <si>
    <t>北沼上小学校</t>
    <rPh sb="0" eb="1">
      <t>キタ</t>
    </rPh>
    <rPh sb="1" eb="2">
      <t>ヌマ</t>
    </rPh>
    <rPh sb="2" eb="3">
      <t>ウエ</t>
    </rPh>
    <rPh sb="3" eb="6">
      <t>ショウガッコウ</t>
    </rPh>
    <phoneticPr fontId="2"/>
  </si>
  <si>
    <t>麻機小学校</t>
    <rPh sb="0" eb="1">
      <t>アサ</t>
    </rPh>
    <rPh sb="1" eb="2">
      <t>キ</t>
    </rPh>
    <rPh sb="2" eb="5">
      <t>ショウガッコウ</t>
    </rPh>
    <phoneticPr fontId="2"/>
  </si>
  <si>
    <t>西奈小学校</t>
    <rPh sb="0" eb="1">
      <t>ニシ</t>
    </rPh>
    <rPh sb="1" eb="2">
      <t>ナ</t>
    </rPh>
    <rPh sb="2" eb="5">
      <t>ショウガッコウ</t>
    </rPh>
    <phoneticPr fontId="2"/>
  </si>
  <si>
    <t>西奈南小学校</t>
    <rPh sb="0" eb="1">
      <t>ニシ</t>
    </rPh>
    <rPh sb="1" eb="2">
      <t>ナ</t>
    </rPh>
    <rPh sb="2" eb="3">
      <t>ミナミ</t>
    </rPh>
    <rPh sb="3" eb="6">
      <t>ショウガッコウ</t>
    </rPh>
    <phoneticPr fontId="2"/>
  </si>
  <si>
    <t>賤機中小学校</t>
    <rPh sb="0" eb="1">
      <t>イヤ</t>
    </rPh>
    <rPh sb="1" eb="2">
      <t>キ</t>
    </rPh>
    <rPh sb="2" eb="3">
      <t>ナカ</t>
    </rPh>
    <rPh sb="3" eb="6">
      <t>ショウガッコウ</t>
    </rPh>
    <phoneticPr fontId="2"/>
  </si>
  <si>
    <t>賤機北小学校</t>
    <rPh sb="0" eb="1">
      <t>イヤ</t>
    </rPh>
    <rPh sb="1" eb="2">
      <t>キ</t>
    </rPh>
    <rPh sb="2" eb="3">
      <t>キタ</t>
    </rPh>
    <rPh sb="3" eb="6">
      <t>ショウガッコウ</t>
    </rPh>
    <phoneticPr fontId="2"/>
  </si>
  <si>
    <t>松野小学校</t>
    <rPh sb="0" eb="2">
      <t>マツノ</t>
    </rPh>
    <rPh sb="2" eb="5">
      <t>ショウガッコウ</t>
    </rPh>
    <phoneticPr fontId="2"/>
  </si>
  <si>
    <t>服織小学校</t>
    <rPh sb="0" eb="1">
      <t>フク</t>
    </rPh>
    <rPh sb="1" eb="2">
      <t>オリ</t>
    </rPh>
    <rPh sb="2" eb="5">
      <t>ショウガッコウ</t>
    </rPh>
    <phoneticPr fontId="2"/>
  </si>
  <si>
    <t>南藁科小学校</t>
    <rPh sb="0" eb="1">
      <t>ミナミ</t>
    </rPh>
    <rPh sb="1" eb="3">
      <t>ワラシナ</t>
    </rPh>
    <rPh sb="3" eb="6">
      <t>ショウガッコウ</t>
    </rPh>
    <phoneticPr fontId="2"/>
  </si>
  <si>
    <t>中藁科小学校小布杉分校</t>
    <rPh sb="0" eb="1">
      <t>ナカ</t>
    </rPh>
    <rPh sb="1" eb="3">
      <t>ワラシナ</t>
    </rPh>
    <rPh sb="3" eb="6">
      <t>ショウガッコウ</t>
    </rPh>
    <rPh sb="6" eb="7">
      <t>ショウ</t>
    </rPh>
    <rPh sb="7" eb="8">
      <t>ヌノ</t>
    </rPh>
    <rPh sb="8" eb="9">
      <t>スギ</t>
    </rPh>
    <rPh sb="9" eb="11">
      <t>ブンコウ</t>
    </rPh>
    <phoneticPr fontId="2"/>
  </si>
  <si>
    <t>清沢小学校</t>
    <rPh sb="0" eb="2">
      <t>キヨサワ</t>
    </rPh>
    <rPh sb="2" eb="5">
      <t>ショウガッコウ</t>
    </rPh>
    <phoneticPr fontId="2"/>
  </si>
  <si>
    <t>峰山小学校</t>
    <rPh sb="0" eb="2">
      <t>ミネヤマ</t>
    </rPh>
    <rPh sb="2" eb="5">
      <t>ショウガッコウ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</si>
  <si>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</si>
  <si>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</si>
  <si>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</si>
  <si>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</si>
  <si>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中型</t>
    <rPh sb="0" eb="1">
      <t>チュウ</t>
    </rPh>
    <rPh sb="1" eb="2">
      <t>ガタ</t>
    </rPh>
    <phoneticPr fontId="2"/>
  </si>
  <si>
    <t>田町小学校</t>
    <rPh sb="0" eb="2">
      <t>タマチ</t>
    </rPh>
    <rPh sb="2" eb="5">
      <t>ショウガッコウ</t>
    </rPh>
    <phoneticPr fontId="2"/>
  </si>
  <si>
    <t>美和小学校</t>
    <rPh sb="0" eb="2">
      <t>ミワ</t>
    </rPh>
    <rPh sb="2" eb="5">
      <t>ショウガッコウ</t>
    </rPh>
    <phoneticPr fontId="2"/>
  </si>
  <si>
    <t>横内小学校</t>
    <rPh sb="0" eb="2">
      <t>ヨコウチ</t>
    </rPh>
    <rPh sb="2" eb="5">
      <t>ショウガッコウ</t>
    </rPh>
    <phoneticPr fontId="2"/>
  </si>
  <si>
    <t>中藁科小学校</t>
    <rPh sb="0" eb="1">
      <t>ナカ</t>
    </rPh>
    <rPh sb="1" eb="3">
      <t>ワラシナ</t>
    </rPh>
    <rPh sb="3" eb="6">
      <t>ショウガッコウ</t>
    </rPh>
    <phoneticPr fontId="2"/>
  </si>
  <si>
    <t>水見色小学校</t>
    <rPh sb="0" eb="1">
      <t>ミズ</t>
    </rPh>
    <rPh sb="1" eb="2">
      <t>ミ</t>
    </rPh>
    <rPh sb="2" eb="3">
      <t>イロ</t>
    </rPh>
    <rPh sb="3" eb="6">
      <t>ショウガッコウ</t>
    </rPh>
    <phoneticPr fontId="2"/>
  </si>
  <si>
    <t>葵小学校</t>
    <rPh sb="0" eb="1">
      <t>アオイ</t>
    </rPh>
    <rPh sb="1" eb="4">
      <t>ショウガッコウ</t>
    </rPh>
    <phoneticPr fontId="2"/>
  </si>
  <si>
    <t>番町小学校</t>
    <rPh sb="0" eb="2">
      <t>バンチョウ</t>
    </rPh>
    <rPh sb="2" eb="5">
      <t>ショウガッコウ</t>
    </rPh>
    <phoneticPr fontId="2"/>
  </si>
  <si>
    <t>賤機南小学校</t>
    <rPh sb="0" eb="1">
      <t>イヤ</t>
    </rPh>
    <rPh sb="1" eb="2">
      <t>キ</t>
    </rPh>
    <rPh sb="2" eb="3">
      <t>ミナミ</t>
    </rPh>
    <rPh sb="3" eb="6">
      <t>ショウガッコウ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</si>
  <si>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</si>
  <si>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</si>
  <si>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</si>
  <si>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</si>
  <si>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大型8</t>
    <rPh sb="0" eb="1">
      <t>ダイ</t>
    </rPh>
    <rPh sb="1" eb="2">
      <t>ガタ</t>
    </rPh>
    <phoneticPr fontId="2"/>
  </si>
  <si>
    <t>城北小学校</t>
    <rPh sb="0" eb="2">
      <t>ジョウホク</t>
    </rPh>
    <rPh sb="2" eb="5">
      <t>ショウガッコウ</t>
    </rPh>
    <phoneticPr fontId="2"/>
  </si>
  <si>
    <t>安東小学校</t>
    <rPh sb="0" eb="3">
      <t>アンドウショウ</t>
    </rPh>
    <rPh sb="3" eb="5">
      <t>ガッコウ</t>
    </rPh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</si>
  <si>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</si>
  <si>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</si>
  <si>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</si>
  <si>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</si>
  <si>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</si>
  <si>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</si>
  <si>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</si>
  <si>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</si>
  <si>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8"/>
  </si>
  <si>
    <t>申請月</t>
    <rPh sb="0" eb="3">
      <t>シンセイツキ</t>
    </rPh>
    <phoneticPr fontId="8"/>
  </si>
  <si>
    <t>日付</t>
    <rPh sb="0" eb="2">
      <t>ヒヅケ</t>
    </rPh>
    <phoneticPr fontId="8"/>
  </si>
  <si>
    <t>利用時間</t>
    <rPh sb="0" eb="4">
      <t>リヨウジカン</t>
    </rPh>
    <phoneticPr fontId="8"/>
  </si>
  <si>
    <t>利用団体１</t>
    <rPh sb="0" eb="4">
      <t>リヨウダンタイ</t>
    </rPh>
    <phoneticPr fontId="8"/>
  </si>
  <si>
    <t>開始</t>
    <rPh sb="0" eb="2">
      <t>カイシ</t>
    </rPh>
    <phoneticPr fontId="8"/>
  </si>
  <si>
    <t>開始時間</t>
    <rPh sb="0" eb="4">
      <t>カイシジカン</t>
    </rPh>
    <phoneticPr fontId="8"/>
  </si>
  <si>
    <t>利用団体２</t>
    <rPh sb="0" eb="4">
      <t>リヨウダンタイ</t>
    </rPh>
    <phoneticPr fontId="8"/>
  </si>
  <si>
    <t>利用団体３</t>
    <rPh sb="0" eb="4">
      <t>リヨウダンタイ</t>
    </rPh>
    <phoneticPr fontId="8"/>
  </si>
  <si>
    <t>利用団体４</t>
    <rPh sb="0" eb="4">
      <t>リヨウダンタイ</t>
    </rPh>
    <phoneticPr fontId="8"/>
  </si>
  <si>
    <t>利用団体</t>
    <rPh sb="0" eb="4">
      <t>リヨウダンタイ</t>
    </rPh>
    <phoneticPr fontId="8"/>
  </si>
  <si>
    <t>終了</t>
    <rPh sb="0" eb="2">
      <t>シュウリョウ</t>
    </rPh>
    <phoneticPr fontId="8"/>
  </si>
  <si>
    <t>内､照明</t>
    <rPh sb="0" eb="1">
      <t>ウチ</t>
    </rPh>
    <rPh sb="2" eb="4">
      <t>ショウメイ</t>
    </rPh>
    <phoneticPr fontId="8"/>
  </si>
  <si>
    <t>回数</t>
    <rPh sb="0" eb="2">
      <t>カイスウ</t>
    </rPh>
    <phoneticPr fontId="8"/>
  </si>
  <si>
    <t>利用料金</t>
    <rPh sb="0" eb="4">
      <t>リヨウリョウキン</t>
    </rPh>
    <phoneticPr fontId="8"/>
  </si>
  <si>
    <t>利用人数</t>
    <rPh sb="0" eb="4">
      <t>リヨウニンズウ</t>
    </rPh>
    <phoneticPr fontId="10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</si>
  <si>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</si>
  <si>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</si>
  <si>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</si>
  <si>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利用人数</t>
    <rPh sb="0" eb="4">
      <t>リヨウニンズウ</t>
    </rPh>
    <phoneticPr fontId="11"/>
  </si>
  <si>
    <t>利用日時</t>
    <rPh sb="0" eb="2">
      <t>リヨウ</t>
    </rPh>
    <rPh sb="2" eb="4">
      <t>ニチジ</t>
    </rPh>
    <phoneticPr fontId="11"/>
  </si>
  <si>
    <t>グラウンド</t>
    <phoneticPr fontId="11"/>
  </si>
  <si>
    <t>利用人数</t>
    <rPh sb="0" eb="2">
      <t>リヨウ</t>
    </rPh>
    <rPh sb="2" eb="4">
      <t>ニンズウ</t>
    </rPh>
    <phoneticPr fontId="10"/>
  </si>
  <si>
    <t>【照明規模】</t>
    <rPh sb="1" eb="3">
      <t>ショウメイ</t>
    </rPh>
    <rPh sb="3" eb="5">
      <t>キボ</t>
    </rPh>
    <phoneticPr fontId="11"/>
  </si>
  <si>
    <t>体育館</t>
    <rPh sb="0" eb="3">
      <t>タイイクカン</t>
    </rPh>
    <phoneticPr fontId="11"/>
  </si>
  <si>
    <t>武道場</t>
    <rPh sb="0" eb="3">
      <t>ブドウジョウ</t>
    </rPh>
    <phoneticPr fontId="11"/>
  </si>
  <si>
    <t>その他</t>
    <rPh sb="2" eb="3">
      <t>タ</t>
    </rPh>
    <phoneticPr fontId="11"/>
  </si>
  <si>
    <t>該当施設</t>
    <rPh sb="0" eb="2">
      <t>ガイトウ</t>
    </rPh>
    <rPh sb="2" eb="4">
      <t>シセツ</t>
    </rPh>
    <phoneticPr fontId="10"/>
  </si>
  <si>
    <t>〇</t>
    <phoneticPr fontId="10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</si>
  <si>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11"/>
  </si>
  <si>
    <t>会 長 名</t>
    <rPh sb="0" eb="1">
      <t>カイ</t>
    </rPh>
    <rPh sb="2" eb="3">
      <t>チョウ</t>
    </rPh>
    <rPh sb="4" eb="5">
      <t>メイ</t>
    </rPh>
    <phoneticPr fontId="11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</si>
  <si>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</si>
  <si>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</si>
  <si>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時間ﾁｪｯｸ</t>
    <rPh sb="0" eb="2">
      <t>ジカン</t>
    </rPh>
    <phoneticPr fontId="10"/>
  </si>
  <si>
    <t>団体1ﾁｪｯｸ</t>
    <rPh sb="0" eb="2">
      <t>ダンタイ</t>
    </rPh>
    <phoneticPr fontId="10"/>
  </si>
  <si>
    <t>団体2ﾁｪｯｸ</t>
    <rPh sb="0" eb="2">
      <t>ダンタイ</t>
    </rPh>
    <phoneticPr fontId="10"/>
  </si>
  <si>
    <t>団体3ﾁｪｯｸ</t>
    <rPh sb="0" eb="2">
      <t>ダンタイ</t>
    </rPh>
    <phoneticPr fontId="10"/>
  </si>
  <si>
    <t>団体4ﾁｪｯｸ</t>
    <rPh sb="0" eb="2">
      <t>ダンタイ</t>
    </rPh>
    <phoneticPr fontId="10"/>
  </si>
  <si>
    <t>×</t>
    <phoneticPr fontId="10"/>
  </si>
  <si>
    <t>その他</t>
    <rPh sb="2" eb="3">
      <t>タ</t>
    </rPh>
    <phoneticPr fontId="10"/>
  </si>
  <si>
    <t>（卓球場）</t>
    <rPh sb="1" eb="4">
      <t>タッキュウジョウ</t>
    </rPh>
    <phoneticPr fontId="10"/>
  </si>
  <si>
    <t>（会議室）</t>
    <rPh sb="1" eb="4">
      <t>カイギシツ</t>
    </rPh>
    <phoneticPr fontId="10"/>
  </si>
  <si>
    <t>（プール）</t>
    <phoneticPr fontId="10"/>
  </si>
  <si>
    <t>Ｃ－２</t>
    <phoneticPr fontId="11"/>
  </si>
  <si>
    <t>合計
照明
時間数</t>
    <phoneticPr fontId="10"/>
  </si>
  <si>
    <t>合計照明時間</t>
    <rPh sb="0" eb="2">
      <t>ゴウケイ</t>
    </rPh>
    <rPh sb="2" eb="4">
      <t>ショウメイ</t>
    </rPh>
    <rPh sb="4" eb="6">
      <t>ジカン</t>
    </rPh>
    <phoneticPr fontId="8"/>
  </si>
  <si>
    <t>武道場</t>
    <rPh sb="0" eb="3">
      <t>ブドウジョウ</t>
    </rPh>
    <phoneticPr fontId="10"/>
  </si>
  <si>
    <t>グラウンド</t>
    <phoneticPr fontId="10"/>
  </si>
  <si>
    <t>利用施設</t>
    <rPh sb="0" eb="4">
      <t>リヨウシセツ</t>
    </rPh>
    <phoneticPr fontId="11"/>
  </si>
  <si>
    <t>料　金</t>
    <rPh sb="0" eb="1">
      <t>リョウ</t>
    </rPh>
    <rPh sb="2" eb="3">
      <t>キン</t>
    </rPh>
    <phoneticPr fontId="11"/>
  </si>
  <si>
    <t>名　　称</t>
    <rPh sb="0" eb="1">
      <t>ナ</t>
    </rPh>
    <rPh sb="3" eb="4">
      <t>ショウ</t>
    </rPh>
    <phoneticPr fontId="11"/>
  </si>
  <si>
    <t>（多目的ホール）</t>
    <rPh sb="1" eb="4">
      <t>タモクテキ</t>
    </rPh>
    <phoneticPr fontId="10"/>
  </si>
  <si>
    <t>（剣道場）</t>
    <rPh sb="1" eb="4">
      <t>ケンドウジョウ</t>
    </rPh>
    <phoneticPr fontId="10"/>
  </si>
  <si>
    <t>大型10</t>
    <rPh sb="0" eb="2">
      <t>オオガタ</t>
    </rPh>
    <phoneticPr fontId="11"/>
  </si>
  <si>
    <t>大型8</t>
    <rPh sb="0" eb="2">
      <t>オオガタ</t>
    </rPh>
    <phoneticPr fontId="11"/>
  </si>
  <si>
    <t>大型7</t>
    <rPh sb="0" eb="2">
      <t>オオガタ</t>
    </rPh>
    <phoneticPr fontId="11"/>
  </si>
  <si>
    <t>大型6</t>
    <rPh sb="0" eb="2">
      <t>オオガタ</t>
    </rPh>
    <phoneticPr fontId="11"/>
  </si>
  <si>
    <t>大型5</t>
    <rPh sb="0" eb="2">
      <t>オオガタ</t>
    </rPh>
    <phoneticPr fontId="11"/>
  </si>
  <si>
    <t>大型4</t>
    <rPh sb="0" eb="2">
      <t>オオガタ</t>
    </rPh>
    <phoneticPr fontId="11"/>
  </si>
  <si>
    <t>大型2</t>
    <rPh sb="0" eb="2">
      <t>オオガタ</t>
    </rPh>
    <phoneticPr fontId="11"/>
  </si>
  <si>
    <t>籠上中学校</t>
    <rPh sb="0" eb="1">
      <t>カゴ</t>
    </rPh>
    <rPh sb="1" eb="2">
      <t>ウエ</t>
    </rPh>
    <rPh sb="2" eb="5">
      <t>チュウガッコウ</t>
    </rPh>
    <phoneticPr fontId="11"/>
  </si>
  <si>
    <t>末広中学校</t>
    <rPh sb="0" eb="2">
      <t>スエヒロ</t>
    </rPh>
    <rPh sb="2" eb="5">
      <t>チュウガッコウ</t>
    </rPh>
    <phoneticPr fontId="11"/>
  </si>
  <si>
    <t>中型</t>
    <rPh sb="0" eb="2">
      <t>チュウガタ</t>
    </rPh>
    <phoneticPr fontId="11"/>
  </si>
  <si>
    <t>美和中学校</t>
    <rPh sb="0" eb="2">
      <t>ミワ</t>
    </rPh>
    <rPh sb="2" eb="5">
      <t>チュウガッコウ</t>
    </rPh>
    <phoneticPr fontId="11"/>
  </si>
  <si>
    <t>城内中学校</t>
    <rPh sb="0" eb="2">
      <t>ジョウナイ</t>
    </rPh>
    <rPh sb="2" eb="5">
      <t>チュウガッコウ</t>
    </rPh>
    <phoneticPr fontId="11"/>
  </si>
  <si>
    <t>安東中学校</t>
    <rPh sb="0" eb="2">
      <t>アンドウ</t>
    </rPh>
    <rPh sb="2" eb="5">
      <t>チュウガッコウ</t>
    </rPh>
    <phoneticPr fontId="11"/>
  </si>
  <si>
    <t>東中学校</t>
    <rPh sb="0" eb="1">
      <t>ヒガシ</t>
    </rPh>
    <rPh sb="1" eb="4">
      <t>チュウガッコウ</t>
    </rPh>
    <phoneticPr fontId="11"/>
  </si>
  <si>
    <t>西奈中学校</t>
    <rPh sb="0" eb="1">
      <t>ニシ</t>
    </rPh>
    <rPh sb="1" eb="2">
      <t>ナ</t>
    </rPh>
    <rPh sb="2" eb="5">
      <t>チュウガッコウ</t>
    </rPh>
    <phoneticPr fontId="11"/>
  </si>
  <si>
    <t>竜爪中学校</t>
    <rPh sb="0" eb="1">
      <t>リュウ</t>
    </rPh>
    <rPh sb="1" eb="2">
      <t>ツメ</t>
    </rPh>
    <rPh sb="2" eb="5">
      <t>チュウガッコウ</t>
    </rPh>
    <phoneticPr fontId="11"/>
  </si>
  <si>
    <t>賤機中学校</t>
    <rPh sb="0" eb="1">
      <t>イヤ</t>
    </rPh>
    <rPh sb="1" eb="2">
      <t>キ</t>
    </rPh>
    <rPh sb="2" eb="3">
      <t>ナカ</t>
    </rPh>
    <rPh sb="3" eb="5">
      <t>ガッコウ</t>
    </rPh>
    <phoneticPr fontId="11"/>
  </si>
  <si>
    <t>梅ヶ島中学校</t>
    <rPh sb="0" eb="1">
      <t>ウメ</t>
    </rPh>
    <rPh sb="2" eb="3">
      <t>シマ</t>
    </rPh>
    <rPh sb="3" eb="6">
      <t>チュウガッコウ</t>
    </rPh>
    <phoneticPr fontId="11"/>
  </si>
  <si>
    <t>玉川中学校</t>
    <rPh sb="0" eb="2">
      <t>タマカワ</t>
    </rPh>
    <rPh sb="2" eb="5">
      <t>チュウガッコウ</t>
    </rPh>
    <phoneticPr fontId="11"/>
  </si>
  <si>
    <t>井川中学校</t>
    <rPh sb="0" eb="2">
      <t>イカワ</t>
    </rPh>
    <rPh sb="2" eb="5">
      <t>チュウガッコウ</t>
    </rPh>
    <phoneticPr fontId="11"/>
  </si>
  <si>
    <t>服織中学校</t>
    <rPh sb="0" eb="1">
      <t>フク</t>
    </rPh>
    <rPh sb="1" eb="2">
      <t>オリ</t>
    </rPh>
    <rPh sb="2" eb="5">
      <t>チュウガッコウ</t>
    </rPh>
    <phoneticPr fontId="11"/>
  </si>
  <si>
    <t>藁科中学校</t>
    <rPh sb="0" eb="2">
      <t>ワラシナ</t>
    </rPh>
    <rPh sb="2" eb="5">
      <t>チュウガッコウ</t>
    </rPh>
    <phoneticPr fontId="11"/>
  </si>
  <si>
    <t>大川中学校</t>
    <rPh sb="0" eb="2">
      <t>オオカワ</t>
    </rPh>
    <rPh sb="2" eb="5">
      <t>チュウガッコウ</t>
    </rPh>
    <phoneticPr fontId="11"/>
  </si>
  <si>
    <t>小型</t>
    <rPh sb="0" eb="2">
      <t>コガタ</t>
    </rPh>
    <phoneticPr fontId="11"/>
  </si>
  <si>
    <t>静岡市特別支援教育センター</t>
    <rPh sb="0" eb="3">
      <t>シズオカシ</t>
    </rPh>
    <rPh sb="3" eb="5">
      <t>トクベツ</t>
    </rPh>
    <rPh sb="5" eb="7">
      <t>シエン</t>
    </rPh>
    <rPh sb="7" eb="9">
      <t>キョウイク</t>
    </rPh>
    <phoneticPr fontId="11"/>
  </si>
  <si>
    <t>中型</t>
    <rPh sb="0" eb="1">
      <t>チュウ</t>
    </rPh>
    <rPh sb="1" eb="2">
      <t>ガタ</t>
    </rPh>
    <phoneticPr fontId="11"/>
  </si>
  <si>
    <t>なし</t>
    <phoneticPr fontId="10"/>
  </si>
  <si>
    <t>月　別紙のとおり</t>
    <rPh sb="0" eb="1">
      <t>ツキ</t>
    </rPh>
    <rPh sb="2" eb="4">
      <t>ベッシ</t>
    </rPh>
    <phoneticPr fontId="11"/>
  </si>
  <si>
    <t>テニスコート</t>
    <phoneticPr fontId="11"/>
  </si>
  <si>
    <t>利用団体5</t>
    <rPh sb="0" eb="4">
      <t>リヨウダンタイ</t>
    </rPh>
    <phoneticPr fontId="8"/>
  </si>
  <si>
    <t>体育館</t>
    <phoneticPr fontId="10"/>
  </si>
  <si>
    <t>団体5ﾁｪｯｸ</t>
    <rPh sb="0" eb="2">
      <t>ダンタイ</t>
    </rPh>
    <phoneticPr fontId="10"/>
  </si>
  <si>
    <t xml:space="preserve">月　別紙のとおり </t>
    <rPh sb="0" eb="1">
      <t>ツキ</t>
    </rPh>
    <rPh sb="2" eb="4">
      <t>ベッシ</t>
    </rPh>
    <phoneticPr fontId="11"/>
  </si>
  <si>
    <t>利用団体6</t>
    <rPh sb="0" eb="4">
      <t>リヨウダンタイ</t>
    </rPh>
    <phoneticPr fontId="8"/>
  </si>
  <si>
    <t>内､照明</t>
    <phoneticPr fontId="10"/>
  </si>
  <si>
    <t>団体6ﾁｪｯｸ</t>
    <phoneticPr fontId="10"/>
  </si>
  <si>
    <t>（格技場）</t>
    <rPh sb="1" eb="3">
      <t>カクギ</t>
    </rPh>
    <rPh sb="3" eb="4">
      <t>ジョウ</t>
    </rPh>
    <phoneticPr fontId="10"/>
  </si>
  <si>
    <t>内、G照明</t>
    <rPh sb="0" eb="1">
      <t>ウチ</t>
    </rPh>
    <rPh sb="3" eb="5">
      <t>ショウメイ</t>
    </rPh>
    <phoneticPr fontId="10"/>
  </si>
  <si>
    <t>団体5ﾁｪｯｸ</t>
    <phoneticPr fontId="10"/>
  </si>
  <si>
    <t>施設利用運営協議会</t>
    <rPh sb="0" eb="4">
      <t>シセツリヨウ</t>
    </rPh>
    <rPh sb="4" eb="6">
      <t>ウンエイ</t>
    </rPh>
    <rPh sb="6" eb="9">
      <t>キョウギカイ</t>
    </rPh>
    <phoneticPr fontId="11"/>
  </si>
  <si>
    <t>テニスコート</t>
    <phoneticPr fontId="10"/>
  </si>
  <si>
    <t>様式第５号（第５条関係）</t>
    <phoneticPr fontId="11"/>
  </si>
  <si>
    <t>学校等体育施設利用実績報告書</t>
    <phoneticPr fontId="11"/>
  </si>
  <si>
    <t>報告者</t>
    <rPh sb="0" eb="3">
      <t>ホウコクシャ</t>
    </rPh>
    <phoneticPr fontId="11"/>
  </si>
  <si>
    <t>年　　月　　日</t>
    <rPh sb="0" eb="1">
      <t>ネン</t>
    </rPh>
    <rPh sb="3" eb="4">
      <t>ツキ</t>
    </rPh>
    <rPh sb="6" eb="7">
      <t>ヒ</t>
    </rPh>
    <phoneticPr fontId="11"/>
  </si>
  <si>
    <t>付第　　号により利用許可を受けた学校等体育施設を利用したので、静岡市立</t>
    <phoneticPr fontId="11"/>
  </si>
  <si>
    <t>　　学校等体育施設利用に係る事務処理要綱第５条の規定により次のとおり報告します。</t>
    <phoneticPr fontId="11"/>
  </si>
  <si>
    <t>【報告表】</t>
    <rPh sb="1" eb="3">
      <t>ホウコク</t>
    </rPh>
    <rPh sb="3" eb="4">
      <t>ヒョウ</t>
    </rPh>
    <phoneticPr fontId="8"/>
  </si>
  <si>
    <t>静岡市立学校等グラウンド夜間照明施設利用実績報告書</t>
    <phoneticPr fontId="11"/>
  </si>
  <si>
    <t>名　　称</t>
    <rPh sb="0" eb="1">
      <t>メイ</t>
    </rPh>
    <rPh sb="3" eb="4">
      <t>ショウ</t>
    </rPh>
    <phoneticPr fontId="11"/>
  </si>
  <si>
    <t>会 長 名</t>
    <rPh sb="0" eb="1">
      <t>カイ</t>
    </rPh>
    <rPh sb="2" eb="3">
      <t>チョウ</t>
    </rPh>
    <rPh sb="4" eb="5">
      <t>ナ</t>
    </rPh>
    <phoneticPr fontId="11"/>
  </si>
  <si>
    <t>付にて利用許可を受けた学校等体育施設を利用したので、次のとおり報告します。</t>
    <phoneticPr fontId="11"/>
  </si>
  <si>
    <t>　　年　　月　　日</t>
    <rPh sb="2" eb="3">
      <t>トシ</t>
    </rPh>
    <rPh sb="5" eb="6">
      <t>ツキ</t>
    </rPh>
    <rPh sb="8" eb="9">
      <t>ヒ</t>
    </rPh>
    <phoneticPr fontId="11"/>
  </si>
  <si>
    <t>【報告表】</t>
    <rPh sb="1" eb="3">
      <t>ホウコク</t>
    </rPh>
    <phoneticPr fontId="8"/>
  </si>
  <si>
    <t>利用施設</t>
    <rPh sb="0" eb="2">
      <t>リヨウ</t>
    </rPh>
    <rPh sb="2" eb="4">
      <t>シセツ</t>
    </rPh>
    <phoneticPr fontId="11"/>
  </si>
  <si>
    <t>利用学校等名</t>
    <rPh sb="0" eb="2">
      <t>リヨウ</t>
    </rPh>
    <rPh sb="2" eb="5">
      <t>ガッコウトウ</t>
    </rPh>
    <rPh sb="5" eb="6">
      <t>メイ</t>
    </rPh>
    <phoneticPr fontId="11"/>
  </si>
  <si>
    <t>料金</t>
    <rPh sb="0" eb="2">
      <t>リョウキン</t>
    </rPh>
    <phoneticPr fontId="11"/>
  </si>
  <si>
    <t>T規模</t>
    <rPh sb="1" eb="3">
      <t>キボ</t>
    </rPh>
    <phoneticPr fontId="2"/>
  </si>
  <si>
    <t>なし</t>
    <phoneticPr fontId="2"/>
  </si>
  <si>
    <t>大型2</t>
    <phoneticPr fontId="2"/>
  </si>
  <si>
    <t>中型</t>
    <phoneticPr fontId="2"/>
  </si>
  <si>
    <t>大河内小中学校</t>
    <rPh sb="0" eb="3">
      <t>オオコウチ</t>
    </rPh>
    <rPh sb="3" eb="4">
      <t>ショウ</t>
    </rPh>
    <rPh sb="4" eb="7">
      <t>チュウガッコウ</t>
    </rPh>
    <phoneticPr fontId="2"/>
  </si>
  <si>
    <t>玉川小学校</t>
    <rPh sb="0" eb="2">
      <t>タマカワ</t>
    </rPh>
    <rPh sb="2" eb="5">
      <t>ショウガッコウ</t>
    </rPh>
    <phoneticPr fontId="11"/>
  </si>
  <si>
    <t>井宮小学校</t>
    <rPh sb="0" eb="2">
      <t>イノミヤ</t>
    </rPh>
    <rPh sb="2" eb="5">
      <t>ショウガッコウ</t>
    </rPh>
    <phoneticPr fontId="2"/>
  </si>
  <si>
    <t>安倍口小学校</t>
    <rPh sb="0" eb="3">
      <t>アベグチ</t>
    </rPh>
    <rPh sb="3" eb="6">
      <t>ショウガッコウ</t>
    </rPh>
    <phoneticPr fontId="2"/>
  </si>
  <si>
    <t>井川小学校</t>
    <rPh sb="0" eb="2">
      <t>イカワ</t>
    </rPh>
    <rPh sb="2" eb="5">
      <t>ショウガッコウ</t>
    </rPh>
    <phoneticPr fontId="2"/>
  </si>
  <si>
    <t>安倍川中学校</t>
    <rPh sb="0" eb="3">
      <t>アベカワ</t>
    </rPh>
    <rPh sb="3" eb="6">
      <t>チュウガッコウ</t>
    </rPh>
    <phoneticPr fontId="2"/>
  </si>
  <si>
    <t>観山中学校</t>
    <rPh sb="0" eb="2">
      <t>カンザン</t>
    </rPh>
    <rPh sb="2" eb="5">
      <t>チュウガッコウ</t>
    </rPh>
    <phoneticPr fontId="2"/>
  </si>
  <si>
    <t>（グラウンド）</t>
    <phoneticPr fontId="10"/>
  </si>
  <si>
    <t>　　　　　　　　　　夜間照明使用料金表（葵区内学校）</t>
    <rPh sb="14" eb="16">
      <t>シヨウ</t>
    </rPh>
    <rPh sb="20" eb="21">
      <t>アオイ</t>
    </rPh>
    <rPh sb="21" eb="22">
      <t>ク</t>
    </rPh>
    <rPh sb="22" eb="23">
      <t>ナイ</t>
    </rPh>
    <rPh sb="23" eb="25">
      <t>ガッコウ</t>
    </rPh>
    <phoneticPr fontId="2"/>
  </si>
  <si>
    <t>服織西小学校</t>
    <rPh sb="0" eb="3">
      <t>ハトリニシ</t>
    </rPh>
    <rPh sb="3" eb="4">
      <t>ショウ</t>
    </rPh>
    <rPh sb="4" eb="6">
      <t>ガッコウ</t>
    </rPh>
    <phoneticPr fontId="10"/>
  </si>
  <si>
    <t>（あて先）静岡市長</t>
    <rPh sb="3" eb="4">
      <t>サキ</t>
    </rPh>
    <rPh sb="5" eb="8">
      <t>シズオカシ</t>
    </rPh>
    <phoneticPr fontId="11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</si>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</sst>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  <numFmt numFmtId="182" formatCode="[h]:mm"/>
  </numFmts>
  <fonts count="3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176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49" fontId="25" fillId="0" borderId="0" xfId="1" applyNumberFormat="1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center" wrapText="1"/>
    </xf>
    <xf numFmtId="176" fontId="23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right" vertical="center"/>
    </xf>
    <xf numFmtId="179" fontId="21" fillId="0" borderId="20" xfId="0" applyNumberFormat="1" applyFont="1" applyBorder="1" applyAlignment="1">
      <alignment horizontal="center" vertical="center"/>
    </xf>
    <xf numFmtId="179" fontId="21" fillId="0" borderId="19" xfId="0" applyNumberFormat="1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178" fontId="21" fillId="0" borderId="20" xfId="0" applyNumberFormat="1" applyFont="1" applyBorder="1" applyAlignment="1">
      <alignment horizontal="center" vertical="center"/>
    </xf>
    <xf numFmtId="178" fontId="21" fillId="0" borderId="19" xfId="0" applyNumberFormat="1" applyFont="1" applyBorder="1" applyAlignment="1">
      <alignment horizontal="center" vertical="center"/>
    </xf>
    <xf numFmtId="178" fontId="21" fillId="0" borderId="21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182" fontId="0" fillId="0" borderId="1" xfId="0" applyNumberFormat="1" applyBorder="1" applyAlignment="1">
      <alignment horizontal="right" vertical="center" shrinkToFit="1"/>
    </xf>
    <xf numFmtId="182" fontId="0" fillId="0" borderId="2" xfId="0" applyNumberFormat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178" fontId="30" fillId="0" borderId="20" xfId="0" applyNumberFormat="1" applyFont="1" applyBorder="1" applyAlignment="1" applyProtection="1">
      <alignment horizontal="center" vertical="center"/>
      <protection locked="0"/>
    </xf>
    <xf numFmtId="178" fontId="30" fillId="0" borderId="19" xfId="0" applyNumberFormat="1" applyFont="1" applyBorder="1" applyAlignment="1" applyProtection="1">
      <alignment horizontal="center" vertical="center"/>
      <protection locked="0"/>
    </xf>
    <xf numFmtId="178" fontId="30" fillId="0" borderId="21" xfId="0" applyNumberFormat="1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left" vertical="center"/>
      <protection locked="0"/>
    </xf>
    <xf numFmtId="0" fontId="30" fillId="0" borderId="9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79" fontId="30" fillId="0" borderId="20" xfId="0" applyNumberFormat="1" applyFont="1" applyBorder="1" applyAlignment="1" applyProtection="1">
      <alignment horizontal="center" vertical="center"/>
      <protection locked="0"/>
    </xf>
    <xf numFmtId="179" fontId="30" fillId="0" borderId="19" xfId="0" applyNumberFormat="1" applyFont="1" applyBorder="1" applyAlignment="1" applyProtection="1">
      <alignment horizontal="center" vertical="center"/>
      <protection locked="0"/>
    </xf>
    <xf numFmtId="179" fontId="30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right" vertical="center" wrapText="1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4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A3" sqref="A3:K3"/>
    </sheetView>
  </sheetViews>
  <sheetFormatPr defaultColWidth="9" defaultRowHeight="20.100000000000001" customHeight="1"/>
  <cols>
    <col min="1" max="1" width="13.6640625" style="16" customWidth="1"/>
    <col min="2" max="2" width="15.33203125" style="16" customWidth="1"/>
    <col min="3" max="4" width="6.77734375" style="16" customWidth="1"/>
    <col min="5" max="5" width="15.33203125" style="16" customWidth="1"/>
    <col min="6" max="6" width="12.77734375" style="16" customWidth="1"/>
    <col min="7" max="8" width="10" style="16" customWidth="1"/>
    <col min="9" max="10" width="6.77734375" style="16" customWidth="1"/>
    <col min="11" max="11" width="5.6640625" style="16" customWidth="1"/>
    <col min="12" max="16384" width="9" style="16"/>
  </cols>
  <sheetData>
    <row r="1" spans="1:11" ht="20.100000000000001" customHeight="1">
      <c r="A1" s="16" t="s">
        <v>143</v>
      </c>
    </row>
    <row r="3" spans="1:11" ht="30" customHeight="1">
      <c r="A3" s="81" t="s">
        <v>144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30" customHeight="1"/>
    <row r="5" spans="1:11" ht="30" customHeight="1">
      <c r="F5" s="30"/>
      <c r="G5" s="17" t="s">
        <v>65</v>
      </c>
      <c r="H5" s="31"/>
      <c r="I5" s="17" t="s">
        <v>66</v>
      </c>
      <c r="J5" s="31"/>
      <c r="K5" s="17" t="s">
        <v>67</v>
      </c>
    </row>
    <row r="6" spans="1:11" ht="20.100000000000001" customHeight="1">
      <c r="G6" s="17"/>
      <c r="H6" s="17"/>
      <c r="I6" s="17"/>
      <c r="J6" s="17"/>
      <c r="K6" s="17"/>
    </row>
    <row r="7" spans="1:11" ht="30" customHeight="1">
      <c r="A7" s="37" t="s">
        <v>174</v>
      </c>
    </row>
    <row r="9" spans="1:11" ht="28.8" customHeight="1">
      <c r="E9" s="81" t="s">
        <v>145</v>
      </c>
      <c r="F9" s="37" t="s">
        <v>99</v>
      </c>
      <c r="G9" s="90"/>
      <c r="H9" s="90"/>
      <c r="I9" s="89" t="s">
        <v>141</v>
      </c>
      <c r="J9" s="89"/>
      <c r="K9" s="89"/>
    </row>
    <row r="10" spans="1:11" ht="28.8" customHeight="1">
      <c r="E10" s="81"/>
      <c r="F10" s="37"/>
      <c r="G10" s="35"/>
      <c r="H10" s="35"/>
      <c r="I10" s="34"/>
      <c r="J10" s="34"/>
      <c r="K10" s="34"/>
    </row>
    <row r="11" spans="1:11" ht="28.8" customHeight="1">
      <c r="E11" s="81"/>
      <c r="F11" s="37" t="s">
        <v>79</v>
      </c>
      <c r="G11" s="85"/>
      <c r="H11" s="85"/>
      <c r="I11" s="85"/>
      <c r="J11" s="85"/>
      <c r="K11" s="85"/>
    </row>
    <row r="12" spans="1:11" ht="20.100000000000001" customHeight="1">
      <c r="E12" s="36"/>
      <c r="F12" s="37"/>
      <c r="G12" s="39"/>
      <c r="H12" s="39"/>
      <c r="I12" s="39"/>
      <c r="J12" s="39"/>
      <c r="K12" s="39"/>
    </row>
    <row r="13" spans="1:11" ht="20.399999999999999" customHeight="1">
      <c r="A13" s="96" t="s">
        <v>146</v>
      </c>
      <c r="B13" s="96"/>
      <c r="C13" s="98" t="s">
        <v>147</v>
      </c>
      <c r="D13" s="98"/>
      <c r="E13" s="98"/>
      <c r="F13" s="98"/>
      <c r="G13" s="98"/>
      <c r="H13" s="98"/>
      <c r="I13" s="98"/>
      <c r="J13" s="98"/>
      <c r="K13" s="98"/>
    </row>
    <row r="14" spans="1:11" ht="20.100000000000001" customHeight="1">
      <c r="A14" s="97" t="s">
        <v>148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ht="38.4" customHeight="1">
      <c r="A15" s="86" t="s">
        <v>97</v>
      </c>
      <c r="B15" s="19" t="s">
        <v>73</v>
      </c>
      <c r="C15" s="88"/>
      <c r="D15" s="91"/>
      <c r="E15" s="23" t="s">
        <v>74</v>
      </c>
      <c r="F15" s="25"/>
      <c r="G15" s="92" t="s">
        <v>70</v>
      </c>
      <c r="H15" s="93"/>
      <c r="I15" s="94"/>
      <c r="J15" s="95"/>
      <c r="K15" s="24"/>
    </row>
    <row r="16" spans="1:11" ht="38.4" customHeight="1">
      <c r="A16" s="87"/>
      <c r="B16" s="23" t="s">
        <v>75</v>
      </c>
      <c r="C16" s="88"/>
      <c r="D16" s="84"/>
      <c r="E16" s="84"/>
      <c r="F16" s="84"/>
      <c r="G16" s="75" t="str">
        <f>IF(C16="〇","（　)内に施設名を記載","　")</f>
        <v>　</v>
      </c>
      <c r="H16" s="76"/>
      <c r="I16" s="76"/>
      <c r="J16" s="76"/>
      <c r="K16" s="77"/>
    </row>
    <row r="17" spans="1:11" ht="50.4" customHeight="1">
      <c r="A17" s="38" t="s">
        <v>69</v>
      </c>
      <c r="B17" s="26"/>
      <c r="C17" s="20" t="s">
        <v>65</v>
      </c>
      <c r="D17" s="27"/>
      <c r="E17" s="82" t="s">
        <v>134</v>
      </c>
      <c r="F17" s="82"/>
      <c r="G17" s="82"/>
      <c r="H17" s="82"/>
      <c r="I17" s="82"/>
      <c r="J17" s="82"/>
      <c r="K17" s="83"/>
    </row>
    <row r="18" spans="1:11" ht="94.2" customHeight="1">
      <c r="A18" s="38" t="s">
        <v>78</v>
      </c>
      <c r="B18" s="78">
        <f>G9</f>
        <v>0</v>
      </c>
      <c r="C18" s="79"/>
      <c r="D18" s="79"/>
      <c r="E18" s="79"/>
      <c r="F18" s="79"/>
      <c r="G18" s="79"/>
      <c r="H18" s="79"/>
      <c r="I18" s="79"/>
      <c r="J18" s="79"/>
      <c r="K18" s="80"/>
    </row>
    <row r="19" spans="1:11" ht="94.2" customHeight="1">
      <c r="A19" s="38" t="s">
        <v>98</v>
      </c>
      <c r="B19" s="69">
        <f>【報告表】体育館!D40+【報告表】武道場!D40+【報告表】その他!D40</f>
        <v>0</v>
      </c>
      <c r="C19" s="70"/>
      <c r="D19" s="70"/>
      <c r="E19" s="70"/>
      <c r="F19" s="70"/>
      <c r="G19" s="70"/>
      <c r="H19" s="70"/>
      <c r="I19" s="70"/>
      <c r="J19" s="70"/>
      <c r="K19" s="71"/>
    </row>
    <row r="20" spans="1:11" ht="94.2" customHeight="1">
      <c r="A20" s="38" t="s">
        <v>68</v>
      </c>
      <c r="B20" s="72">
        <f>【報告表】体育館!G40+【報告表】武道場!G40+【報告表】その他!G40</f>
        <v>0</v>
      </c>
      <c r="C20" s="73"/>
      <c r="D20" s="73"/>
      <c r="E20" s="73"/>
      <c r="F20" s="73"/>
      <c r="G20" s="73"/>
      <c r="H20" s="73"/>
      <c r="I20" s="73"/>
      <c r="J20" s="73"/>
      <c r="K20" s="74"/>
    </row>
  </sheetData>
  <sheetProtection algorithmName="SHA-512" hashValue="aFdI6Nn7wVShqfUwqhGjsS76Y5nhmh0qOI+7eesia3rddGbq0QQRx0t6mveQFXq4ew5NoUmCNBeyDOTp56GepQ==" saltValue="243tLuGu1DQWMoWu7RTGTQ==" spinCount="100000" sheet="1" objects="1" scenarios="1"/>
  <mergeCells count="19">
    <mergeCell ref="A13:B13"/>
    <mergeCell ref="A14:K14"/>
    <mergeCell ref="C13:K13"/>
    <mergeCell ref="B19:K19"/>
    <mergeCell ref="B20:K20"/>
    <mergeCell ref="G16:K16"/>
    <mergeCell ref="B18:K18"/>
    <mergeCell ref="A3:K3"/>
    <mergeCell ref="E17:K17"/>
    <mergeCell ref="E16:F16"/>
    <mergeCell ref="E9:E11"/>
    <mergeCell ref="G11:K11"/>
    <mergeCell ref="A15:A16"/>
    <mergeCell ref="C16:D16"/>
    <mergeCell ref="I9:K9"/>
    <mergeCell ref="G9:H9"/>
    <mergeCell ref="C15:D15"/>
    <mergeCell ref="G15:H15"/>
    <mergeCell ref="I15:J15"/>
  </mergeCells>
  <phoneticPr fontId="11"/>
  <conditionalFormatting sqref="B17 D17">
    <cfRule type="cellIs" dxfId="153" priority="9" operator="equal">
      <formula>""</formula>
    </cfRule>
  </conditionalFormatting>
  <conditionalFormatting sqref="C15:D16">
    <cfRule type="cellIs" dxfId="152" priority="10" operator="equal">
      <formula>""</formula>
    </cfRule>
  </conditionalFormatting>
  <conditionalFormatting sqref="F5 H5 J5">
    <cfRule type="containsBlanks" dxfId="151" priority="2">
      <formula>LEN(TRIM(F5))=0</formula>
    </cfRule>
  </conditionalFormatting>
  <conditionalFormatting sqref="F15">
    <cfRule type="cellIs" dxfId="150" priority="12" operator="equal">
      <formula>""</formula>
    </cfRule>
  </conditionalFormatting>
  <conditionalFormatting sqref="G9:H9">
    <cfRule type="containsBlanks" dxfId="149" priority="8">
      <formula>LEN(TRIM(G9))=0</formula>
    </cfRule>
  </conditionalFormatting>
  <conditionalFormatting sqref="G11:K11">
    <cfRule type="containsBlanks" dxfId="148" priority="3">
      <formula>LEN(TRIM(G11))=0</formula>
    </cfRule>
    <cfRule type="cellIs" dxfId="147" priority="16" operator="equal">
      <formula>"静岡　太郎"</formula>
    </cfRule>
    <cfRule type="cellIs" dxfId="146" priority="17" operator="equal">
      <formula>"葵区〇〇二丁目１－１"</formula>
    </cfRule>
  </conditionalFormatting>
  <conditionalFormatting sqref="I15:J15">
    <cfRule type="cellIs" dxfId="145" priority="11" operator="equal">
      <formula>""</formula>
    </cfRule>
  </conditionalFormatting>
  <dataValidations count="3">
    <dataValidation type="list" allowBlank="1" showInputMessage="1" showErrorMessage="1" sqref="B17 F5" xr:uid="{E232979D-D6A9-410A-A84D-EEAE7D41F074}">
      <formula1>"2025,2026"</formula1>
    </dataValidation>
    <dataValidation type="list" allowBlank="1" showInputMessage="1" showErrorMessage="1" sqref="D17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F15 I15:J15 C15:D16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E16:F16</xm:sqref>
        </x14:dataValidation>
        <x14:dataValidation type="list" allowBlank="1" showInputMessage="1" showErrorMessage="1" xr:uid="{F2FFA6CE-1A59-4E43-B0FC-44F5521260C0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F1" sqref="F1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76</v>
      </c>
      <c r="B1" s="5" t="s">
        <v>55</v>
      </c>
      <c r="C1" s="5" t="s">
        <v>88</v>
      </c>
      <c r="D1" t="s">
        <v>136</v>
      </c>
      <c r="E1" t="s">
        <v>139</v>
      </c>
    </row>
    <row r="2" spans="1:5">
      <c r="A2" s="5" t="s">
        <v>77</v>
      </c>
      <c r="B2" s="57">
        <v>0.25</v>
      </c>
      <c r="C2" t="s">
        <v>89</v>
      </c>
      <c r="D2" s="60">
        <v>0</v>
      </c>
      <c r="E2" s="60">
        <v>0</v>
      </c>
    </row>
    <row r="3" spans="1:5">
      <c r="A3" s="5" t="s">
        <v>87</v>
      </c>
      <c r="B3" s="57">
        <v>0.27083333333333331</v>
      </c>
      <c r="C3" t="s">
        <v>90</v>
      </c>
      <c r="D3" s="60">
        <v>4.1666666666666664E-2</v>
      </c>
      <c r="E3" s="60">
        <v>4.1666666666666664E-2</v>
      </c>
    </row>
    <row r="4" spans="1:5">
      <c r="B4" s="57">
        <v>0.29166666666666702</v>
      </c>
      <c r="C4" t="s">
        <v>91</v>
      </c>
      <c r="D4" s="60">
        <v>8.3333333333333301E-2</v>
      </c>
      <c r="E4" s="60">
        <v>8.3333333333333301E-2</v>
      </c>
    </row>
    <row r="5" spans="1:5">
      <c r="B5" s="57">
        <v>0.3125</v>
      </c>
      <c r="C5" t="s">
        <v>100</v>
      </c>
      <c r="D5" s="60">
        <v>0.125</v>
      </c>
      <c r="E5" s="60">
        <v>0.125</v>
      </c>
    </row>
    <row r="6" spans="1:5">
      <c r="B6" s="57">
        <v>0.33333333333333298</v>
      </c>
      <c r="C6" t="s">
        <v>101</v>
      </c>
      <c r="D6" s="60">
        <v>0.16666666666666699</v>
      </c>
      <c r="E6" s="60">
        <v>0.16666666666666699</v>
      </c>
    </row>
    <row r="7" spans="1:5">
      <c r="B7" s="57">
        <v>0.35416666666666702</v>
      </c>
      <c r="C7" t="s">
        <v>138</v>
      </c>
      <c r="D7" s="60">
        <v>0.20833333333333301</v>
      </c>
    </row>
    <row r="8" spans="1:5">
      <c r="B8" s="57">
        <v>0.375</v>
      </c>
      <c r="C8" t="s">
        <v>170</v>
      </c>
      <c r="D8" s="60">
        <v>0.25</v>
      </c>
    </row>
    <row r="9" spans="1:5">
      <c r="B9" s="57">
        <v>0.39583333333333298</v>
      </c>
      <c r="D9" s="60">
        <v>0.29166666666666702</v>
      </c>
    </row>
    <row r="10" spans="1:5">
      <c r="B10" s="57">
        <v>0.41666666666666702</v>
      </c>
      <c r="D10" s="60">
        <v>0.33333333333333298</v>
      </c>
    </row>
    <row r="11" spans="1:5">
      <c r="B11" s="57">
        <v>0.4375</v>
      </c>
      <c r="D11" s="60">
        <v>0.375</v>
      </c>
    </row>
    <row r="12" spans="1:5">
      <c r="B12" s="57">
        <v>0.45833333333333298</v>
      </c>
      <c r="D12" s="60">
        <v>0.41666666666666702</v>
      </c>
    </row>
    <row r="13" spans="1:5">
      <c r="B13" s="57">
        <v>0.47916666666666602</v>
      </c>
      <c r="D13" s="60">
        <v>0.45833333333333298</v>
      </c>
    </row>
    <row r="14" spans="1:5">
      <c r="B14" s="57">
        <v>0.5</v>
      </c>
      <c r="D14" s="60">
        <v>0.5</v>
      </c>
    </row>
    <row r="15" spans="1:5">
      <c r="B15" s="57">
        <v>0.52083333333333304</v>
      </c>
      <c r="D15" s="60">
        <v>0.54166666666666696</v>
      </c>
    </row>
    <row r="16" spans="1:5">
      <c r="B16" s="57">
        <v>0.54166666666666596</v>
      </c>
      <c r="D16" s="60">
        <v>0.58333333333333304</v>
      </c>
    </row>
    <row r="17" spans="2:4">
      <c r="B17" s="57">
        <v>0.5625</v>
      </c>
      <c r="D17" s="60">
        <v>0.625</v>
      </c>
    </row>
    <row r="18" spans="2:4">
      <c r="B18" s="57">
        <v>0.58333333333333304</v>
      </c>
    </row>
    <row r="19" spans="2:4">
      <c r="B19" s="57">
        <v>0.60416666666666596</v>
      </c>
    </row>
    <row r="20" spans="2:4">
      <c r="B20" s="57">
        <v>0.625</v>
      </c>
    </row>
    <row r="21" spans="2:4">
      <c r="B21" s="57">
        <v>0.64583333333333304</v>
      </c>
    </row>
    <row r="22" spans="2:4">
      <c r="B22" s="57">
        <v>0.66666666666666596</v>
      </c>
    </row>
    <row r="23" spans="2:4">
      <c r="B23" s="57">
        <v>0.6875</v>
      </c>
    </row>
    <row r="24" spans="2:4">
      <c r="B24" s="57">
        <v>0.70833333333333304</v>
      </c>
    </row>
    <row r="25" spans="2:4">
      <c r="B25" s="57">
        <v>0.72916666666666596</v>
      </c>
    </row>
    <row r="26" spans="2:4">
      <c r="B26" s="57">
        <v>0.75</v>
      </c>
    </row>
    <row r="27" spans="2:4">
      <c r="B27" s="57">
        <v>0.77083333333333304</v>
      </c>
    </row>
    <row r="28" spans="2:4">
      <c r="B28" s="57">
        <v>0.79166666666666596</v>
      </c>
    </row>
    <row r="29" spans="2:4">
      <c r="B29" s="57">
        <v>0.8125</v>
      </c>
    </row>
    <row r="30" spans="2:4">
      <c r="B30" s="57">
        <v>0.83333333333333304</v>
      </c>
    </row>
    <row r="31" spans="2:4">
      <c r="B31" s="57">
        <v>0.85416666666666596</v>
      </c>
    </row>
    <row r="32" spans="2:4">
      <c r="B32" s="57">
        <v>0.874999999999999</v>
      </c>
    </row>
  </sheetData>
  <phoneticPr fontId="10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A8BE-37DB-4C27-B2AE-17AC477DF0D4}">
  <dimension ref="A1"/>
  <sheetViews>
    <sheetView workbookViewId="0"/>
  </sheetViews>
  <sheetFormatPr defaultRowHeight="13.2"/>
  <sheetData/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L41" sqref="L41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149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132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80</v>
      </c>
      <c r="E3" s="111"/>
      <c r="F3" s="111" t="s">
        <v>73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131</v>
      </c>
      <c r="W5" s="100"/>
      <c r="X5" s="100"/>
      <c r="Y5" s="100"/>
      <c r="Z5" s="101"/>
      <c r="AA5" s="99" t="s">
        <v>135</v>
      </c>
      <c r="AB5" s="100"/>
      <c r="AC5" s="100"/>
      <c r="AD5" s="100"/>
      <c r="AE5" s="101"/>
      <c r="AF5" s="109" t="s">
        <v>93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82</v>
      </c>
      <c r="AH6" s="12" t="s">
        <v>83</v>
      </c>
      <c r="AI6" s="12" t="s">
        <v>84</v>
      </c>
      <c r="AJ6" s="12" t="s">
        <v>85</v>
      </c>
      <c r="AK6" s="12" t="s">
        <v>86</v>
      </c>
      <c r="AL6" s="12" t="s">
        <v>133</v>
      </c>
      <c r="AM6" s="6" t="s">
        <v>137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ref="AH11:AH18" si="9">IF(AND(B11&lt;&gt;"",E11=""),"NG団体1","")</f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9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9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9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9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9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9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9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94</v>
      </c>
      <c r="C39" s="114"/>
      <c r="D39" s="114" t="s">
        <v>63</v>
      </c>
      <c r="E39" s="115"/>
      <c r="G39" s="99" t="s">
        <v>68</v>
      </c>
      <c r="H39" s="100"/>
      <c r="I39" s="101"/>
    </row>
    <row r="40" spans="1:39">
      <c r="A40" s="116" t="s">
        <v>81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8NE0M1r0nOYg3/C6x63JEmsWNkfhsvZnuG34WOEQplFKJmN1pR+XT9TPxApJv9siDr1B/+mZ8FBnod/KGzK1Wg==" saltValue="ddBTmIWVAv2sDWzq7VZJ3Q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10"/>
  <conditionalFormatting sqref="A7:A37">
    <cfRule type="expression" dxfId="144" priority="59" stopIfTrue="1">
      <formula>WEEKDAY($A7)=1</formula>
    </cfRule>
    <cfRule type="expression" dxfId="143" priority="60" stopIfTrue="1">
      <formula>WEEKDAY($A7)=7</formula>
    </cfRule>
    <cfRule type="expression" priority="61" stopIfTrue="1">
      <formula>"WEEKDAY($A6)=7"</formula>
    </cfRule>
    <cfRule type="expression" dxfId="142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cellIs" dxfId="141" priority="49" operator="greaterThan">
      <formula>CEILING(C7-B7,"1:00")</formula>
    </cfRule>
  </conditionalFormatting>
  <conditionalFormatting sqref="D7:D377">
    <cfRule type="expression" dxfId="140" priority="36">
      <formula>IF(NOT(ISBLANK(C7)),IF(ISBLANK(D7),TRUE,FALSE),FALSE)</formula>
    </cfRule>
  </conditionalFormatting>
  <conditionalFormatting sqref="E7:E37">
    <cfRule type="expression" dxfId="139" priority="45">
      <formula>IF($AH7="NG団体1",1,0)</formula>
    </cfRule>
  </conditionalFormatting>
  <conditionalFormatting sqref="F7:F37">
    <cfRule type="expression" dxfId="138" priority="24">
      <formula>IF(NOT(ISBLANK(E7)),IF(ISBLANK(F7),TRUE,FALSE),FALSE)</formula>
    </cfRule>
  </conditionalFormatting>
  <conditionalFormatting sqref="I7:I37">
    <cfRule type="expression" dxfId="137" priority="34">
      <formula>IF(NOT(ISBLANK(H7)),IF(ISBLANK(I7),TRUE,FALSE),FALSE)</formula>
    </cfRule>
    <cfRule type="cellIs" dxfId="136" priority="35" operator="greaterThan">
      <formula>CEILING(H7-G7,"1:00")</formula>
    </cfRule>
  </conditionalFormatting>
  <conditionalFormatting sqref="J7:J37">
    <cfRule type="expression" dxfId="135" priority="44">
      <formula>IF($AI7="NG団体2",1,0)</formula>
    </cfRule>
  </conditionalFormatting>
  <conditionalFormatting sqref="K7:K37">
    <cfRule type="expression" dxfId="134" priority="23">
      <formula>IF(NOT(ISBLANK(J7)),IF(ISBLANK(K7),TRUE,FALSE),FALSE)</formula>
    </cfRule>
  </conditionalFormatting>
  <conditionalFormatting sqref="N7:N37">
    <cfRule type="expression" dxfId="133" priority="32">
      <formula>IF(NOT(ISBLANK(M7)),IF(ISBLANK(N7),TRUE,FALSE),FALSE)</formula>
    </cfRule>
    <cfRule type="cellIs" dxfId="132" priority="33" operator="greaterThan">
      <formula>CEILING(M7-L7,"1:00")</formula>
    </cfRule>
  </conditionalFormatting>
  <conditionalFormatting sqref="O7:O37">
    <cfRule type="expression" dxfId="131" priority="43">
      <formula>IF($AJ7="NG団体3",1,0)</formula>
    </cfRule>
  </conditionalFormatting>
  <conditionalFormatting sqref="P7:P37">
    <cfRule type="expression" dxfId="130" priority="5">
      <formula>IF(NOT(ISBLANK(O7)),IF(ISBLANK(P7),TRUE,FALSE),FALSE)</formula>
    </cfRule>
  </conditionalFormatting>
  <conditionalFormatting sqref="S7:S37">
    <cfRule type="cellIs" dxfId="129" priority="11" operator="greaterThan">
      <formula>CEILING(R7-Q7,"1:00")</formula>
    </cfRule>
    <cfRule type="expression" dxfId="128" priority="12">
      <formula>IF(NOT(ISBLANK(R7)),IF(ISBLANK(S7),TRUE,FALSE),FALSE)</formula>
    </cfRule>
  </conditionalFormatting>
  <conditionalFormatting sqref="T7:T37">
    <cfRule type="expression" dxfId="127" priority="42">
      <formula>IF($AK7="NG団体4",1,0)</formula>
    </cfRule>
  </conditionalFormatting>
  <conditionalFormatting sqref="U7:U37">
    <cfRule type="expression" dxfId="126" priority="4">
      <formula>IF(NOT(ISBLANK(T7)),IF(ISBLANK(U7),TRUE,FALSE),FALSE)</formula>
    </cfRule>
  </conditionalFormatting>
  <conditionalFormatting sqref="X7:X37">
    <cfRule type="cellIs" dxfId="125" priority="9" operator="greaterThan">
      <formula>CEILING(W7-V7,"1:00")</formula>
    </cfRule>
    <cfRule type="expression" dxfId="124" priority="10">
      <formula>IF(NOT(ISBLANK(W7)),IF(ISBLANK(X7),TRUE,FALSE),FALSE)</formula>
    </cfRule>
  </conditionalFormatting>
  <conditionalFormatting sqref="Y7:Y37">
    <cfRule type="expression" dxfId="123" priority="15">
      <formula>IF($AL7="NG団体5",1,0)</formula>
    </cfRule>
  </conditionalFormatting>
  <conditionalFormatting sqref="Z7:Z37">
    <cfRule type="expression" dxfId="122" priority="3">
      <formula>IF(NOT(ISBLANK(Y7)),IF(ISBLANK(Z7),TRUE,FALSE),FALSE)</formula>
    </cfRule>
  </conditionalFormatting>
  <conditionalFormatting sqref="AC7:AC37">
    <cfRule type="cellIs" dxfId="121" priority="7" operator="greaterThan">
      <formula>CEILING(AB7-AA7,"1:00")</formula>
    </cfRule>
    <cfRule type="expression" dxfId="120" priority="8">
      <formula>IF(NOT(ISBLANK(AB7)),IF(ISBLANK(AC7),TRUE,FALSE),FALSE)</formula>
    </cfRule>
  </conditionalFormatting>
  <conditionalFormatting sqref="AD7:AD37">
    <cfRule type="expression" dxfId="119" priority="6">
      <formula>IF($AM7="NG団体6",1,0)</formula>
    </cfRule>
  </conditionalFormatting>
  <conditionalFormatting sqref="AE7:AE37">
    <cfRule type="expression" dxfId="118" priority="1">
      <formula>IF(NOT(ISBLANK(AD7)),IF(ISBLANK(AE7),TRUE,FALSE),FALSE)</formula>
    </cfRule>
  </conditionalFormatting>
  <conditionalFormatting sqref="AG7:AG37">
    <cfRule type="cellIs" dxfId="117" priority="53" operator="notEqual">
      <formula>"OK"</formula>
    </cfRule>
  </conditionalFormatting>
  <conditionalFormatting sqref="AH7:AM7 AH8 AK8:AM37">
    <cfRule type="cellIs" dxfId="116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11B25-EFBD-4E84-9954-42FE0C319722}">
  <sheetPr>
    <tabColor rgb="FFFF0000"/>
    <pageSetUpPr fitToPage="1"/>
  </sheetPr>
  <dimension ref="A1:AM43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149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95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80</v>
      </c>
      <c r="E3" s="111"/>
      <c r="F3" s="111" t="s">
        <v>74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131</v>
      </c>
      <c r="W5" s="100"/>
      <c r="X5" s="100"/>
      <c r="Y5" s="100"/>
      <c r="Z5" s="101"/>
      <c r="AA5" s="99" t="s">
        <v>135</v>
      </c>
      <c r="AB5" s="100"/>
      <c r="AC5" s="100"/>
      <c r="AD5" s="100"/>
      <c r="AE5" s="101"/>
      <c r="AF5" s="109" t="s">
        <v>93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82</v>
      </c>
      <c r="AH6" s="12" t="s">
        <v>83</v>
      </c>
      <c r="AI6" s="12" t="s">
        <v>84</v>
      </c>
      <c r="AJ6" s="12" t="s">
        <v>85</v>
      </c>
      <c r="AK6" s="12" t="s">
        <v>86</v>
      </c>
      <c r="AL6" s="12" t="s">
        <v>133</v>
      </c>
      <c r="AM6" s="6" t="s">
        <v>137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94</v>
      </c>
      <c r="C39" s="114"/>
      <c r="D39" s="114" t="s">
        <v>63</v>
      </c>
      <c r="E39" s="115"/>
      <c r="G39" s="99" t="s">
        <v>68</v>
      </c>
      <c r="H39" s="100"/>
      <c r="I39" s="101"/>
    </row>
    <row r="40" spans="1:39">
      <c r="A40" s="116" t="s">
        <v>81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cqii5uZ0HKLFq/hB9fmCX80wAaopgV54c9eSvVXXrIt09ZJzOPakJx8VatFFCKMQQ7ihyuK766eyk+AcDCe3Vg==" saltValue="QQC/BYwohflwtLJSwEtl7w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11"/>
  <conditionalFormatting sqref="A7:A37">
    <cfRule type="expression" dxfId="115" priority="27" stopIfTrue="1">
      <formula>WEEKDAY($A7)=1</formula>
    </cfRule>
    <cfRule type="expression" dxfId="114" priority="28" stopIfTrue="1">
      <formula>WEEKDAY($A7)=7</formula>
    </cfRule>
    <cfRule type="expression" priority="29" stopIfTrue="1">
      <formula>"WEEKDAY($A6)=7"</formula>
    </cfRule>
    <cfRule type="expression" dxfId="113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112" priority="25" operator="greaterThan">
      <formula>CEILING(C7-B7,"1:00")</formula>
    </cfRule>
  </conditionalFormatting>
  <conditionalFormatting sqref="D7:D377">
    <cfRule type="expression" dxfId="111" priority="19">
      <formula>IF(NOT(ISBLANK(C7)),IF(ISBLANK(D7),TRUE,FALSE),FALSE)</formula>
    </cfRule>
  </conditionalFormatting>
  <conditionalFormatting sqref="E7:E37">
    <cfRule type="expression" dxfId="110" priority="24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3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2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10" operator="greaterThan">
      <formula>CEILING(R7-Q7,"1:00")</formula>
    </cfRule>
    <cfRule type="expression" dxfId="99" priority="11">
      <formula>IF(NOT(ISBLANK(R7)),IF(ISBLANK(S7),TRUE,FALSE),FALSE)</formula>
    </cfRule>
  </conditionalFormatting>
  <conditionalFormatting sqref="T7:T37">
    <cfRule type="expression" dxfId="98" priority="21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8" operator="greaterThan">
      <formula>CEILING(W7-V7,"1:00")</formula>
    </cfRule>
    <cfRule type="expression" dxfId="95" priority="9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6" operator="greaterThan">
      <formula>CEILING(AB7-AA7,"1:00")</formula>
    </cfRule>
    <cfRule type="expression" dxfId="91" priority="7">
      <formula>IF(NOT(ISBLANK(AB7)),IF(ISBLANK(AC7),TRUE,FALSE),FALSE)</formula>
    </cfRule>
  </conditionalFormatting>
  <conditionalFormatting sqref="AD7:AD37">
    <cfRule type="expression" dxfId="90" priority="5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26" operator="notEqual">
      <formula>"OK"</formula>
    </cfRule>
  </conditionalFormatting>
  <conditionalFormatting sqref="AH7:AM7 AH8 AK8:AM37">
    <cfRule type="cellIs" dxfId="87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2DBDDA-527C-4D2D-A81B-D324BD2C922A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D8D74512-49A4-4944-9C1D-34E5776A4128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8465-5D88-474D-9205-D0CED31258F2}">
  <sheetPr>
    <tabColor rgb="FFFF0000"/>
    <pageSetUpPr fitToPage="1"/>
  </sheetPr>
  <dimension ref="A1:AM43"/>
  <sheetViews>
    <sheetView zoomScaleNormal="100" workbookViewId="0">
      <selection activeCell="M3" sqref="M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5" t="s">
        <v>149</v>
      </c>
      <c r="O1" s="62"/>
    </row>
    <row r="2" spans="1:39" ht="28.2" customHeight="1">
      <c r="A2" s="10" t="s">
        <v>49</v>
      </c>
      <c r="B2" s="111">
        <f>'報告書(体育施設利用実績)'!B17</f>
        <v>0</v>
      </c>
      <c r="C2" s="111"/>
      <c r="D2" s="111" t="s">
        <v>50</v>
      </c>
      <c r="E2" s="111"/>
      <c r="F2" s="112">
        <f>'報告書(体育施設利用実績)'!D17</f>
        <v>0</v>
      </c>
      <c r="G2" s="111"/>
      <c r="O2" s="62"/>
      <c r="Q2" s="56"/>
      <c r="R2" s="56"/>
      <c r="S2" s="56"/>
      <c r="T2" s="56"/>
      <c r="U2" s="56"/>
      <c r="V2" s="28"/>
      <c r="X2" s="63"/>
      <c r="Y2" s="64"/>
      <c r="Z2" s="64"/>
      <c r="AA2" s="102" t="s">
        <v>88</v>
      </c>
      <c r="AB2" s="103"/>
      <c r="AC2" s="103"/>
      <c r="AD2" s="103"/>
      <c r="AE2" s="104"/>
      <c r="AF2" s="64"/>
    </row>
    <row r="3" spans="1:39" ht="28.2" customHeight="1" thickBot="1">
      <c r="A3" s="7" t="s">
        <v>41</v>
      </c>
      <c r="B3" s="111">
        <f>'報告書(体育施設利用実績)'!B18:D18</f>
        <v>0</v>
      </c>
      <c r="C3" s="111"/>
      <c r="D3" s="111" t="s">
        <v>80</v>
      </c>
      <c r="E3" s="111"/>
      <c r="F3" s="111" t="s">
        <v>75</v>
      </c>
      <c r="G3" s="111"/>
      <c r="Q3" s="56"/>
      <c r="R3" s="56"/>
      <c r="S3" s="56"/>
      <c r="T3" s="56"/>
      <c r="U3" s="56"/>
      <c r="V3" s="28"/>
      <c r="X3" s="64"/>
      <c r="Y3" s="64"/>
      <c r="Z3" s="64"/>
      <c r="AA3" s="105"/>
      <c r="AB3" s="106"/>
      <c r="AC3" s="106"/>
      <c r="AD3" s="106"/>
      <c r="AE3" s="107"/>
      <c r="AF3" s="64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131</v>
      </c>
      <c r="W5" s="100"/>
      <c r="X5" s="100"/>
      <c r="Y5" s="100"/>
      <c r="Z5" s="101"/>
      <c r="AA5" s="99" t="s">
        <v>135</v>
      </c>
      <c r="AB5" s="100"/>
      <c r="AC5" s="100"/>
      <c r="AD5" s="100"/>
      <c r="AE5" s="101"/>
      <c r="AF5" s="109" t="s">
        <v>93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82</v>
      </c>
      <c r="AH6" s="12" t="s">
        <v>83</v>
      </c>
      <c r="AI6" s="12" t="s">
        <v>84</v>
      </c>
      <c r="AJ6" s="12" t="s">
        <v>85</v>
      </c>
      <c r="AK6" s="12" t="s">
        <v>86</v>
      </c>
      <c r="AL6" s="12" t="s">
        <v>133</v>
      </c>
      <c r="AM6" s="6" t="s">
        <v>137</v>
      </c>
    </row>
    <row r="7" spans="1:39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61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61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61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61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61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61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61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61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61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61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61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61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61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61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61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61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61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61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61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61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61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61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61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61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61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61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61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61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61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61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61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94</v>
      </c>
      <c r="C39" s="114"/>
      <c r="D39" s="114" t="s">
        <v>63</v>
      </c>
      <c r="E39" s="115"/>
      <c r="G39" s="99" t="s">
        <v>68</v>
      </c>
      <c r="H39" s="100"/>
      <c r="I39" s="101"/>
    </row>
    <row r="40" spans="1:39">
      <c r="A40" s="116" t="s">
        <v>81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92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LQBP/w/gmaQiQbc/X3UxBHFS3Hk7BJrR8U1e20Sn3moEzkKp+t5WJ25x/AreHZ/Qzx6bFPaSazxJc9uxNC9ybQ==" saltValue="yT+ugN71X0Ru2jR73lxa8Q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11"/>
  <conditionalFormatting sqref="A7:A37">
    <cfRule type="expression" dxfId="86" priority="27" stopIfTrue="1">
      <formula>WEEKDAY($A7)=1</formula>
    </cfRule>
    <cfRule type="expression" dxfId="85" priority="28" stopIfTrue="1">
      <formula>WEEKDAY($A7)=7</formula>
    </cfRule>
    <cfRule type="expression" priority="29" stopIfTrue="1">
      <formula>"WEEKDAY($A6)=7"</formula>
    </cfRule>
    <cfRule type="expression" dxfId="8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83" priority="25" operator="greaterThan">
      <formula>CEILING(C7-B7,"1:00")</formula>
    </cfRule>
  </conditionalFormatting>
  <conditionalFormatting sqref="D7:D377">
    <cfRule type="expression" dxfId="82" priority="19">
      <formula>IF(NOT(ISBLANK(C7)),IF(ISBLANK(D7),TRUE,FALSE),FALSE)</formula>
    </cfRule>
  </conditionalFormatting>
  <conditionalFormatting sqref="E7:E37">
    <cfRule type="expression" dxfId="81" priority="24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3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2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10" operator="greaterThan">
      <formula>CEILING(R7-Q7,"1:00")</formula>
    </cfRule>
    <cfRule type="expression" dxfId="70" priority="11">
      <formula>IF(NOT(ISBLANK(R7)),IF(ISBLANK(S7),TRUE,FALSE),FALSE)</formula>
    </cfRule>
  </conditionalFormatting>
  <conditionalFormatting sqref="T7:T37">
    <cfRule type="expression" dxfId="69" priority="21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8" operator="greaterThan">
      <formula>CEILING(W7-V7,"1:00")</formula>
    </cfRule>
    <cfRule type="expression" dxfId="66" priority="9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6" operator="greaterThan">
      <formula>CEILING(AB7-AA7,"1:00")</formula>
    </cfRule>
    <cfRule type="expression" dxfId="62" priority="7">
      <formula>IF(NOT(ISBLANK(AB7)),IF(ISBLANK(AC7),TRUE,FALSE),FALSE)</formula>
    </cfRule>
  </conditionalFormatting>
  <conditionalFormatting sqref="AD7:AD37">
    <cfRule type="expression" dxfId="61" priority="5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26" operator="notEqual">
      <formula>"OK"</formula>
    </cfRule>
  </conditionalFormatting>
  <conditionalFormatting sqref="AH7:AM7 AH8 AK8:AM37">
    <cfRule type="cellIs" dxfId="5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ABAC5E-29D8-4C60-AD42-507346DBC29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209B8693-DDB0-44DF-B39F-AE0805C80F67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3:U31"/>
  <sheetViews>
    <sheetView zoomScale="110" zoomScaleNormal="110" workbookViewId="0">
      <selection activeCell="L17" sqref="L17"/>
    </sheetView>
  </sheetViews>
  <sheetFormatPr defaultColWidth="9" defaultRowHeight="20.100000000000001" customHeight="1"/>
  <cols>
    <col min="1" max="1" width="13.6640625" style="16" customWidth="1"/>
    <col min="2" max="2" width="11.77734375" style="16" customWidth="1"/>
    <col min="3" max="3" width="8.88671875" style="16" customWidth="1"/>
    <col min="4" max="4" width="11.77734375" style="16" customWidth="1"/>
    <col min="5" max="5" width="9" style="16" customWidth="1"/>
    <col min="6" max="6" width="11.109375" style="16" customWidth="1"/>
    <col min="7" max="7" width="8.109375" style="16" customWidth="1"/>
    <col min="8" max="8" width="11.109375" style="16" customWidth="1"/>
    <col min="9" max="9" width="8.109375" style="16" customWidth="1"/>
    <col min="10" max="10" width="11.109375" style="16" customWidth="1"/>
    <col min="11" max="11" width="8.109375" style="16" customWidth="1"/>
    <col min="12" max="16384" width="9" style="16"/>
  </cols>
  <sheetData>
    <row r="3" spans="1:21" ht="30" customHeight="1">
      <c r="A3" s="128" t="s">
        <v>150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21" ht="30" customHeight="1">
      <c r="A4" s="131" t="str">
        <f>IF('報告書(体育施設利用実績)'!I15="〇","　","提出不要")</f>
        <v>提出不要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</row>
    <row r="5" spans="1:21" ht="30" customHeight="1">
      <c r="F5" s="30"/>
      <c r="G5" s="17" t="s">
        <v>65</v>
      </c>
      <c r="H5" s="31"/>
      <c r="I5" s="17" t="s">
        <v>66</v>
      </c>
      <c r="J5" s="31"/>
      <c r="K5" s="17" t="s">
        <v>67</v>
      </c>
    </row>
    <row r="6" spans="1:21" ht="20.100000000000001" customHeight="1">
      <c r="G6" s="17"/>
      <c r="H6" s="17"/>
      <c r="I6" s="17"/>
      <c r="J6" s="17"/>
      <c r="K6" s="17"/>
    </row>
    <row r="7" spans="1:21" ht="30" customHeight="1">
      <c r="A7" s="16" t="s">
        <v>173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9.4" customHeight="1">
      <c r="B9" s="30"/>
      <c r="C9" s="30"/>
      <c r="D9" s="30"/>
      <c r="E9" s="144" t="s">
        <v>145</v>
      </c>
      <c r="F9" s="30" t="s">
        <v>151</v>
      </c>
      <c r="G9" s="90"/>
      <c r="H9" s="90"/>
      <c r="I9" s="90" t="s">
        <v>141</v>
      </c>
      <c r="J9" s="90"/>
      <c r="K9" s="9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16.95" customHeight="1">
      <c r="B10" s="30"/>
      <c r="C10" s="30"/>
      <c r="D10" s="30"/>
      <c r="E10" s="144"/>
      <c r="F10" s="30"/>
      <c r="G10" s="85"/>
      <c r="H10" s="85"/>
      <c r="I10" s="85"/>
      <c r="J10" s="85"/>
      <c r="K10" s="85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29.4" customHeight="1">
      <c r="B11" s="30"/>
      <c r="C11" s="30"/>
      <c r="D11" s="30"/>
      <c r="E11" s="144"/>
      <c r="F11" s="30" t="s">
        <v>152</v>
      </c>
      <c r="G11" s="85"/>
      <c r="H11" s="85"/>
      <c r="I11" s="85"/>
      <c r="J11" s="85"/>
      <c r="K11" s="85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17.55" customHeight="1">
      <c r="B12" s="30"/>
      <c r="C12" s="30"/>
      <c r="D12" s="30"/>
      <c r="E12" s="31"/>
      <c r="F12" s="30"/>
      <c r="G12" s="85"/>
      <c r="H12" s="85"/>
      <c r="I12" s="85"/>
      <c r="J12" s="85"/>
      <c r="K12" s="85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13.5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32.549999999999997" customHeight="1">
      <c r="A14" s="149" t="s">
        <v>154</v>
      </c>
      <c r="B14" s="149"/>
      <c r="C14" s="149"/>
      <c r="D14" s="148" t="s">
        <v>153</v>
      </c>
      <c r="E14" s="148"/>
      <c r="F14" s="148"/>
      <c r="G14" s="148"/>
      <c r="H14" s="148"/>
      <c r="I14" s="148"/>
      <c r="J14" s="148"/>
      <c r="K14" s="148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48" customHeight="1">
      <c r="A15" s="132" t="s">
        <v>156</v>
      </c>
      <c r="B15" s="133">
        <f>G9</f>
        <v>0</v>
      </c>
      <c r="C15" s="134"/>
      <c r="D15" s="134"/>
      <c r="E15" s="140" t="s">
        <v>70</v>
      </c>
      <c r="F15" s="140"/>
      <c r="G15" s="140" t="s">
        <v>130</v>
      </c>
      <c r="H15" s="140"/>
      <c r="I15" s="140"/>
      <c r="J15" s="140"/>
      <c r="K15" s="141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48" customHeight="1">
      <c r="A16" s="132"/>
      <c r="B16" s="135" t="s">
        <v>72</v>
      </c>
      <c r="C16" s="136"/>
      <c r="D16" s="136"/>
      <c r="E16" s="142" t="e">
        <f>INDEX('葵区小・中・特支学校 '!C4:C58,MATCH(B15,'葵区小・中・特支学校 '!B4:B58,0))</f>
        <v>#N/A</v>
      </c>
      <c r="F16" s="142"/>
      <c r="G16" s="142" t="e">
        <f>INDEX('葵区小・中・特支学校 '!D4:D58,MATCH(B15,'葵区小・中・特支学校 '!B4:B58,0))</f>
        <v>#N/A</v>
      </c>
      <c r="H16" s="142"/>
      <c r="I16" s="142"/>
      <c r="J16" s="142"/>
      <c r="K16" s="143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81.45" customHeight="1">
      <c r="A17" s="18" t="s">
        <v>69</v>
      </c>
      <c r="B17" s="66"/>
      <c r="C17" s="67" t="s">
        <v>65</v>
      </c>
      <c r="D17" s="67"/>
      <c r="E17" s="129" t="s">
        <v>129</v>
      </c>
      <c r="F17" s="129"/>
      <c r="G17" s="129"/>
      <c r="H17" s="129"/>
      <c r="I17" s="129"/>
      <c r="J17" s="129"/>
      <c r="K17" s="1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114" customHeight="1">
      <c r="A18" s="18" t="s">
        <v>157</v>
      </c>
      <c r="B18" s="150">
        <f>G9</f>
        <v>0</v>
      </c>
      <c r="C18" s="151"/>
      <c r="D18" s="151"/>
      <c r="E18" s="151"/>
      <c r="F18" s="151"/>
      <c r="G18" s="151"/>
      <c r="H18" s="151"/>
      <c r="I18" s="151"/>
      <c r="J18" s="151"/>
      <c r="K18" s="152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114" customHeight="1">
      <c r="A19" s="18" t="s">
        <v>158</v>
      </c>
      <c r="B19" s="145" t="e">
        <f>【報告表】グラウンド!L42+【報告表】テニスコート!L42</f>
        <v>#N/A</v>
      </c>
      <c r="C19" s="146"/>
      <c r="D19" s="146"/>
      <c r="E19" s="146"/>
      <c r="F19" s="146"/>
      <c r="G19" s="146"/>
      <c r="H19" s="146"/>
      <c r="I19" s="146"/>
      <c r="J19" s="146"/>
      <c r="K19" s="147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114" customHeight="1">
      <c r="A20" s="18" t="s">
        <v>68</v>
      </c>
      <c r="B20" s="137">
        <f>【報告表】グラウンド!O42+【報告表】テニスコート!O42</f>
        <v>0</v>
      </c>
      <c r="C20" s="138"/>
      <c r="D20" s="138"/>
      <c r="E20" s="138"/>
      <c r="F20" s="138"/>
      <c r="G20" s="138"/>
      <c r="H20" s="138"/>
      <c r="I20" s="138"/>
      <c r="J20" s="138"/>
      <c r="K20" s="139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20.100000000000001" customHeight="1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20.100000000000001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20.100000000000001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20.100000000000001" customHeight="1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20.100000000000001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20.100000000000001" customHeight="1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20.100000000000001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20.100000000000001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20.100000000000001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20.100000000000001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20.100000000000001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</sheetData>
  <sheetProtection algorithmName="SHA-512" hashValue="6wOMe0eJx2efSZyiSJLmsUWLcJf51RKCIoDD9DBkPSXmZ9uwx6toesP4KWFKmOYSm9CREGq3PUERzGrEvtjGDA==" saltValue="igYs5X8W9Fc0QZiJW6Qspg==" spinCount="100000" sheet="1" objects="1" scenarios="1"/>
  <mergeCells count="21">
    <mergeCell ref="B20:K20"/>
    <mergeCell ref="G9:H9"/>
    <mergeCell ref="I9:K9"/>
    <mergeCell ref="G10:K10"/>
    <mergeCell ref="G15:K15"/>
    <mergeCell ref="E16:F16"/>
    <mergeCell ref="G16:K16"/>
    <mergeCell ref="E15:F15"/>
    <mergeCell ref="G11:K11"/>
    <mergeCell ref="E9:E11"/>
    <mergeCell ref="B19:K19"/>
    <mergeCell ref="D14:K14"/>
    <mergeCell ref="A14:C14"/>
    <mergeCell ref="B18:K18"/>
    <mergeCell ref="A3:J3"/>
    <mergeCell ref="E17:K17"/>
    <mergeCell ref="A4:K4"/>
    <mergeCell ref="G12:K12"/>
    <mergeCell ref="A15:A16"/>
    <mergeCell ref="B15:D15"/>
    <mergeCell ref="B16:D16"/>
  </mergeCells>
  <phoneticPr fontId="11"/>
  <conditionalFormatting sqref="B17">
    <cfRule type="cellIs" dxfId="57" priority="6" operator="equal">
      <formula>""</formula>
    </cfRule>
  </conditionalFormatting>
  <conditionalFormatting sqref="D17">
    <cfRule type="cellIs" dxfId="56" priority="5" operator="equal">
      <formula>""</formula>
    </cfRule>
  </conditionalFormatting>
  <conditionalFormatting sqref="F5 H5">
    <cfRule type="containsBlanks" dxfId="55" priority="12">
      <formula>LEN(TRIM(F5))=0</formula>
    </cfRule>
  </conditionalFormatting>
  <conditionalFormatting sqref="G11">
    <cfRule type="containsBlanks" dxfId="54" priority="2">
      <formula>LEN(TRIM(G11))=0</formula>
    </cfRule>
    <cfRule type="cellIs" dxfId="53" priority="10" operator="equal">
      <formula>"静岡　太郎"</formula>
    </cfRule>
    <cfRule type="cellIs" dxfId="52" priority="11" operator="equal">
      <formula>"葵区〇〇二丁目１－１"</formula>
    </cfRule>
  </conditionalFormatting>
  <conditionalFormatting sqref="G9:H9">
    <cfRule type="containsBlanks" dxfId="51" priority="8">
      <formula>LEN(TRIM(G9))=0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7" xr:uid="{B24BF2E6-1A78-4A85-9BB4-6FBEB89ED573}">
      <formula1>"1,2,3,4,5,6,7,8,9,10,11,12"</formula1>
    </dataValidation>
    <dataValidation type="list" allowBlank="1" showInputMessage="1" showErrorMessage="1" sqref="B17 F5" xr:uid="{A6C5F9C8-595C-4212-8F33-F855D9D3B7A1}">
      <formula1>"2025,2026"</formula1>
    </dataValidation>
  </dataValidations>
  <pageMargins left="0.9055118110236221" right="0.9055118110236221" top="0.94488188976377963" bottom="0.94488188976377963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topLeftCell="A2"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5" t="s">
        <v>155</v>
      </c>
    </row>
    <row r="2" spans="1:38" ht="28.05" customHeight="1">
      <c r="A2" s="10" t="s">
        <v>49</v>
      </c>
      <c r="B2" s="111">
        <f>'報告書（グラウンド夜間照明実績)'!B17</f>
        <v>0</v>
      </c>
      <c r="C2" s="111"/>
      <c r="D2" s="111" t="s">
        <v>50</v>
      </c>
      <c r="E2" s="111"/>
      <c r="F2" s="111">
        <f>'報告書（グラウンド夜間照明実績)'!D17</f>
        <v>0</v>
      </c>
      <c r="G2" s="111"/>
      <c r="AA2" s="173" t="s">
        <v>96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'報告書（グラウンド夜間照明実績)'!B15:D15</f>
        <v>0</v>
      </c>
      <c r="C3" s="111"/>
      <c r="D3" s="111" t="s">
        <v>42</v>
      </c>
      <c r="E3" s="111"/>
      <c r="F3" s="111" t="e">
        <f>INDEX('葵区小・中・特支学校 '!C4:C58,MATCH(【報告表】グラウンド!B3,'葵区小・中・特支学校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131</v>
      </c>
      <c r="W5" s="100"/>
      <c r="X5" s="100"/>
      <c r="Y5" s="100"/>
      <c r="Z5" s="101"/>
      <c r="AA5" s="99" t="s">
        <v>135</v>
      </c>
      <c r="AB5" s="100"/>
      <c r="AC5" s="100"/>
      <c r="AD5" s="100"/>
      <c r="AE5" s="101"/>
    </row>
    <row r="6" spans="1:38" ht="18.4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82</v>
      </c>
      <c r="AG6" s="12" t="s">
        <v>83</v>
      </c>
      <c r="AH6" s="12" t="s">
        <v>84</v>
      </c>
      <c r="AI6" s="12" t="s">
        <v>85</v>
      </c>
      <c r="AJ6" s="12" t="s">
        <v>86</v>
      </c>
      <c r="AK6" s="6" t="s">
        <v>140</v>
      </c>
      <c r="AL6" s="6" t="s">
        <v>137</v>
      </c>
    </row>
    <row r="7" spans="1:38" ht="23.55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3.55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3.55" customHeight="1">
      <c r="A9" s="21" t="e">
        <f t="shared" ref="A9:A34" si="7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3.55" customHeight="1">
      <c r="A10" s="21" t="e">
        <f t="shared" si="7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3.55" customHeight="1">
      <c r="A11" s="21" t="e">
        <f t="shared" si="7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3.55" customHeight="1">
      <c r="A12" s="21" t="e">
        <f t="shared" si="7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3.55" customHeight="1">
      <c r="A13" s="21" t="e">
        <f t="shared" si="7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3.55" customHeight="1">
      <c r="A14" s="21" t="e">
        <f t="shared" si="7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3.55" customHeight="1">
      <c r="A15" s="21" t="e">
        <f t="shared" si="7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3.55" customHeight="1">
      <c r="A16" s="21" t="e">
        <f t="shared" si="7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3.55" customHeight="1">
      <c r="A17" s="21" t="e">
        <f t="shared" si="7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3.55" customHeight="1">
      <c r="A18" s="21" t="e">
        <f t="shared" si="7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3.55" customHeight="1">
      <c r="A19" s="21" t="e">
        <f t="shared" si="7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3.55" customHeight="1">
      <c r="A20" s="21" t="e">
        <f t="shared" si="7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3.55" customHeight="1">
      <c r="A21" s="21" t="e">
        <f t="shared" si="7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3.55" customHeight="1">
      <c r="A22" s="21" t="e">
        <f t="shared" si="7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3.55" customHeight="1">
      <c r="A23" s="21" t="e">
        <f t="shared" si="7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3.55" customHeight="1">
      <c r="A24" s="21" t="e">
        <f t="shared" si="7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3.55" customHeight="1">
      <c r="A25" s="21" t="e">
        <f t="shared" si="7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3.55" customHeight="1">
      <c r="A26" s="21" t="e">
        <f t="shared" si="7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3.55" customHeight="1">
      <c r="A27" s="21" t="e">
        <f t="shared" si="7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3.55" customHeight="1">
      <c r="A28" s="21" t="e">
        <f t="shared" si="7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3.55" customHeight="1">
      <c r="A29" s="21" t="e">
        <f t="shared" si="7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3.55" customHeight="1">
      <c r="A30" s="21" t="e">
        <f t="shared" si="7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3.55" customHeight="1">
      <c r="A31" s="21" t="e">
        <f t="shared" si="7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3.55" customHeight="1">
      <c r="A32" s="21" t="e">
        <f t="shared" si="7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3.55" customHeight="1">
      <c r="A33" s="21" t="e">
        <f t="shared" si="7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3.55" customHeight="1">
      <c r="A34" s="21" t="e">
        <f t="shared" si="7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3.55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3.55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3.55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71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nRuEM9AcCo/CNneuh0oEuvt00Wr8kxL10Mvua6leqFBqCY/AQFCRcfReQUJ1xL9Lw4yXHM56q12vzzmjHhRh2A==" saltValue="/X9g8Tac+ovQomr5cX3OKA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10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topLeftCell="A5"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5" t="s">
        <v>155</v>
      </c>
    </row>
    <row r="2" spans="1:38" ht="28.05" customHeight="1">
      <c r="A2" s="10" t="s">
        <v>49</v>
      </c>
      <c r="B2" s="111">
        <f>'報告書（グラウンド夜間照明実績)'!B17</f>
        <v>0</v>
      </c>
      <c r="C2" s="111"/>
      <c r="D2" s="111" t="s">
        <v>50</v>
      </c>
      <c r="E2" s="111"/>
      <c r="F2" s="111">
        <f>'報告書（グラウンド夜間照明実績)'!D17</f>
        <v>0</v>
      </c>
      <c r="G2" s="111"/>
      <c r="AA2" s="173" t="s">
        <v>142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'報告書（グラウンド夜間照明実績)'!B15:D15</f>
        <v>0</v>
      </c>
      <c r="C3" s="111"/>
      <c r="D3" s="111" t="s">
        <v>42</v>
      </c>
      <c r="E3" s="111"/>
      <c r="F3" s="111" t="e">
        <f>INDEX('葵区小・中・特支学校 '!D4:D58,MATCH(【報告表】テニスコート!B3,'葵区小・中・特支学校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131</v>
      </c>
      <c r="W5" s="100"/>
      <c r="X5" s="100"/>
      <c r="Y5" s="100"/>
      <c r="Z5" s="101"/>
      <c r="AA5" s="99" t="s">
        <v>135</v>
      </c>
      <c r="AB5" s="100"/>
      <c r="AC5" s="100"/>
      <c r="AD5" s="100"/>
      <c r="AE5" s="101"/>
    </row>
    <row r="6" spans="1:38" ht="19.0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82</v>
      </c>
      <c r="AG6" s="12" t="s">
        <v>83</v>
      </c>
      <c r="AH6" s="12" t="s">
        <v>84</v>
      </c>
      <c r="AI6" s="12" t="s">
        <v>85</v>
      </c>
      <c r="AJ6" s="12" t="s">
        <v>86</v>
      </c>
      <c r="AK6" s="6" t="s">
        <v>140</v>
      </c>
      <c r="AL6" s="6" t="s">
        <v>137</v>
      </c>
    </row>
    <row r="7" spans="1:38" ht="24" customHeight="1">
      <c r="A7" s="21" t="e">
        <f>DATE(B2,F2,1)</f>
        <v>#NUM!</v>
      </c>
      <c r="B7" s="58"/>
      <c r="C7" s="59"/>
      <c r="D7" s="59"/>
      <c r="E7" s="32"/>
      <c r="F7" s="33"/>
      <c r="G7" s="58"/>
      <c r="H7" s="59"/>
      <c r="I7" s="59"/>
      <c r="J7" s="32"/>
      <c r="K7" s="33"/>
      <c r="L7" s="58"/>
      <c r="M7" s="59"/>
      <c r="N7" s="59"/>
      <c r="O7" s="32"/>
      <c r="P7" s="33"/>
      <c r="Q7" s="58"/>
      <c r="R7" s="59"/>
      <c r="S7" s="59"/>
      <c r="T7" s="32"/>
      <c r="U7" s="33"/>
      <c r="V7" s="58"/>
      <c r="W7" s="59"/>
      <c r="X7" s="59"/>
      <c r="Y7" s="32"/>
      <c r="Z7" s="33"/>
      <c r="AA7" s="58"/>
      <c r="AB7" s="59"/>
      <c r="AC7" s="59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4" customHeight="1">
      <c r="A8" s="21" t="e">
        <f>A7+1</f>
        <v>#NUM!</v>
      </c>
      <c r="B8" s="58"/>
      <c r="C8" s="59"/>
      <c r="D8" s="59"/>
      <c r="E8" s="32"/>
      <c r="F8" s="33"/>
      <c r="G8" s="58"/>
      <c r="H8" s="59"/>
      <c r="I8" s="59"/>
      <c r="J8" s="32"/>
      <c r="K8" s="33"/>
      <c r="L8" s="58"/>
      <c r="M8" s="59"/>
      <c r="N8" s="59"/>
      <c r="O8" s="32"/>
      <c r="P8" s="33"/>
      <c r="Q8" s="58"/>
      <c r="R8" s="59"/>
      <c r="S8" s="59"/>
      <c r="T8" s="32"/>
      <c r="U8" s="33"/>
      <c r="V8" s="58"/>
      <c r="W8" s="59"/>
      <c r="X8" s="59"/>
      <c r="Y8" s="32"/>
      <c r="Z8" s="33"/>
      <c r="AA8" s="58"/>
      <c r="AB8" s="59"/>
      <c r="AC8" s="59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4" customHeight="1">
      <c r="A9" s="21" t="e">
        <f t="shared" ref="A9:A34" si="7">A8+1</f>
        <v>#NUM!</v>
      </c>
      <c r="B9" s="58"/>
      <c r="C9" s="59"/>
      <c r="D9" s="59"/>
      <c r="E9" s="32"/>
      <c r="F9" s="33"/>
      <c r="G9" s="58"/>
      <c r="H9" s="59"/>
      <c r="I9" s="59"/>
      <c r="J9" s="32"/>
      <c r="K9" s="33"/>
      <c r="L9" s="58"/>
      <c r="M9" s="59"/>
      <c r="N9" s="59"/>
      <c r="O9" s="32"/>
      <c r="P9" s="33"/>
      <c r="Q9" s="58"/>
      <c r="R9" s="59"/>
      <c r="S9" s="59"/>
      <c r="T9" s="32"/>
      <c r="U9" s="33"/>
      <c r="V9" s="58"/>
      <c r="W9" s="59"/>
      <c r="X9" s="59"/>
      <c r="Y9" s="32"/>
      <c r="Z9" s="33"/>
      <c r="AA9" s="58"/>
      <c r="AB9" s="59"/>
      <c r="AC9" s="59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4" customHeight="1">
      <c r="A10" s="21" t="e">
        <f t="shared" si="7"/>
        <v>#NUM!</v>
      </c>
      <c r="B10" s="58"/>
      <c r="C10" s="59"/>
      <c r="D10" s="59"/>
      <c r="E10" s="32"/>
      <c r="F10" s="33"/>
      <c r="G10" s="58"/>
      <c r="H10" s="59"/>
      <c r="I10" s="59"/>
      <c r="J10" s="32"/>
      <c r="K10" s="33"/>
      <c r="L10" s="58"/>
      <c r="M10" s="59"/>
      <c r="N10" s="59"/>
      <c r="O10" s="32"/>
      <c r="P10" s="33"/>
      <c r="Q10" s="58"/>
      <c r="R10" s="59"/>
      <c r="S10" s="59"/>
      <c r="T10" s="32"/>
      <c r="U10" s="33"/>
      <c r="V10" s="58"/>
      <c r="W10" s="59"/>
      <c r="X10" s="59"/>
      <c r="Y10" s="32"/>
      <c r="Z10" s="33"/>
      <c r="AA10" s="58"/>
      <c r="AB10" s="59"/>
      <c r="AC10" s="59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4" customHeight="1">
      <c r="A11" s="21" t="e">
        <f t="shared" si="7"/>
        <v>#NUM!</v>
      </c>
      <c r="B11" s="58"/>
      <c r="C11" s="59"/>
      <c r="D11" s="59"/>
      <c r="E11" s="32"/>
      <c r="F11" s="33"/>
      <c r="G11" s="58"/>
      <c r="H11" s="59"/>
      <c r="I11" s="59"/>
      <c r="J11" s="32"/>
      <c r="K11" s="33"/>
      <c r="L11" s="58"/>
      <c r="M11" s="59"/>
      <c r="N11" s="59"/>
      <c r="O11" s="32"/>
      <c r="P11" s="33"/>
      <c r="Q11" s="58"/>
      <c r="R11" s="59"/>
      <c r="S11" s="59"/>
      <c r="T11" s="32"/>
      <c r="U11" s="33"/>
      <c r="V11" s="58"/>
      <c r="W11" s="59"/>
      <c r="X11" s="59"/>
      <c r="Y11" s="32"/>
      <c r="Z11" s="33"/>
      <c r="AA11" s="58"/>
      <c r="AB11" s="59"/>
      <c r="AC11" s="59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4" customHeight="1">
      <c r="A12" s="21" t="e">
        <f t="shared" si="7"/>
        <v>#NUM!</v>
      </c>
      <c r="B12" s="58"/>
      <c r="C12" s="59"/>
      <c r="D12" s="59"/>
      <c r="E12" s="32"/>
      <c r="F12" s="33"/>
      <c r="G12" s="58"/>
      <c r="H12" s="59"/>
      <c r="I12" s="59"/>
      <c r="J12" s="32"/>
      <c r="K12" s="33"/>
      <c r="L12" s="58"/>
      <c r="M12" s="59"/>
      <c r="N12" s="59"/>
      <c r="O12" s="32"/>
      <c r="P12" s="33"/>
      <c r="Q12" s="58"/>
      <c r="R12" s="59"/>
      <c r="S12" s="59"/>
      <c r="T12" s="32"/>
      <c r="U12" s="33"/>
      <c r="V12" s="58"/>
      <c r="W12" s="59"/>
      <c r="X12" s="59"/>
      <c r="Y12" s="32"/>
      <c r="Z12" s="33"/>
      <c r="AA12" s="58"/>
      <c r="AB12" s="59"/>
      <c r="AC12" s="59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4" customHeight="1">
      <c r="A13" s="21" t="e">
        <f t="shared" si="7"/>
        <v>#NUM!</v>
      </c>
      <c r="B13" s="58"/>
      <c r="C13" s="59"/>
      <c r="D13" s="59"/>
      <c r="E13" s="32"/>
      <c r="F13" s="33"/>
      <c r="G13" s="58"/>
      <c r="H13" s="59"/>
      <c r="I13" s="59"/>
      <c r="J13" s="32"/>
      <c r="K13" s="33"/>
      <c r="L13" s="58"/>
      <c r="M13" s="59"/>
      <c r="N13" s="59"/>
      <c r="O13" s="32"/>
      <c r="P13" s="33"/>
      <c r="Q13" s="58"/>
      <c r="R13" s="59"/>
      <c r="S13" s="59"/>
      <c r="T13" s="32"/>
      <c r="U13" s="33"/>
      <c r="V13" s="58"/>
      <c r="W13" s="59"/>
      <c r="X13" s="59"/>
      <c r="Y13" s="32"/>
      <c r="Z13" s="33"/>
      <c r="AA13" s="58"/>
      <c r="AB13" s="59"/>
      <c r="AC13" s="59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4" customHeight="1">
      <c r="A14" s="21" t="e">
        <f t="shared" si="7"/>
        <v>#NUM!</v>
      </c>
      <c r="B14" s="58"/>
      <c r="C14" s="59"/>
      <c r="D14" s="59"/>
      <c r="E14" s="32"/>
      <c r="F14" s="33"/>
      <c r="G14" s="58"/>
      <c r="H14" s="59"/>
      <c r="I14" s="59"/>
      <c r="J14" s="32"/>
      <c r="K14" s="33"/>
      <c r="L14" s="58"/>
      <c r="M14" s="59"/>
      <c r="N14" s="59"/>
      <c r="O14" s="32"/>
      <c r="P14" s="33"/>
      <c r="Q14" s="58"/>
      <c r="R14" s="59"/>
      <c r="S14" s="59"/>
      <c r="T14" s="32"/>
      <c r="U14" s="33"/>
      <c r="V14" s="58"/>
      <c r="W14" s="59"/>
      <c r="X14" s="59"/>
      <c r="Y14" s="32"/>
      <c r="Z14" s="33"/>
      <c r="AA14" s="58"/>
      <c r="AB14" s="59"/>
      <c r="AC14" s="59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4" customHeight="1">
      <c r="A15" s="21" t="e">
        <f t="shared" si="7"/>
        <v>#NUM!</v>
      </c>
      <c r="B15" s="58"/>
      <c r="C15" s="59"/>
      <c r="D15" s="59"/>
      <c r="E15" s="32"/>
      <c r="F15" s="33"/>
      <c r="G15" s="58"/>
      <c r="H15" s="59"/>
      <c r="I15" s="59"/>
      <c r="J15" s="32"/>
      <c r="K15" s="33"/>
      <c r="L15" s="58"/>
      <c r="M15" s="59"/>
      <c r="N15" s="59"/>
      <c r="O15" s="32"/>
      <c r="P15" s="33"/>
      <c r="Q15" s="58"/>
      <c r="R15" s="59"/>
      <c r="S15" s="59"/>
      <c r="T15" s="32"/>
      <c r="U15" s="33"/>
      <c r="V15" s="58"/>
      <c r="W15" s="59"/>
      <c r="X15" s="59"/>
      <c r="Y15" s="32"/>
      <c r="Z15" s="33"/>
      <c r="AA15" s="58"/>
      <c r="AB15" s="59"/>
      <c r="AC15" s="59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4" customHeight="1">
      <c r="A16" s="21" t="e">
        <f t="shared" si="7"/>
        <v>#NUM!</v>
      </c>
      <c r="B16" s="58"/>
      <c r="C16" s="59"/>
      <c r="D16" s="59"/>
      <c r="E16" s="32"/>
      <c r="F16" s="33"/>
      <c r="G16" s="58"/>
      <c r="H16" s="59"/>
      <c r="I16" s="59"/>
      <c r="J16" s="32"/>
      <c r="K16" s="33"/>
      <c r="L16" s="58"/>
      <c r="M16" s="59"/>
      <c r="N16" s="59"/>
      <c r="O16" s="32"/>
      <c r="P16" s="33"/>
      <c r="Q16" s="58"/>
      <c r="R16" s="59"/>
      <c r="S16" s="59"/>
      <c r="T16" s="32"/>
      <c r="U16" s="33"/>
      <c r="V16" s="58"/>
      <c r="W16" s="59"/>
      <c r="X16" s="59"/>
      <c r="Y16" s="32"/>
      <c r="Z16" s="33"/>
      <c r="AA16" s="58"/>
      <c r="AB16" s="59"/>
      <c r="AC16" s="59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4" customHeight="1">
      <c r="A17" s="21" t="e">
        <f t="shared" si="7"/>
        <v>#NUM!</v>
      </c>
      <c r="B17" s="58"/>
      <c r="C17" s="59"/>
      <c r="D17" s="59"/>
      <c r="E17" s="32"/>
      <c r="F17" s="33"/>
      <c r="G17" s="58"/>
      <c r="H17" s="59"/>
      <c r="I17" s="59"/>
      <c r="J17" s="32"/>
      <c r="K17" s="33"/>
      <c r="L17" s="58"/>
      <c r="M17" s="59"/>
      <c r="N17" s="59"/>
      <c r="O17" s="32"/>
      <c r="P17" s="33"/>
      <c r="Q17" s="58"/>
      <c r="R17" s="59"/>
      <c r="S17" s="59"/>
      <c r="T17" s="32"/>
      <c r="U17" s="33"/>
      <c r="V17" s="58"/>
      <c r="W17" s="59"/>
      <c r="X17" s="59"/>
      <c r="Y17" s="32"/>
      <c r="Z17" s="33"/>
      <c r="AA17" s="58"/>
      <c r="AB17" s="59"/>
      <c r="AC17" s="59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4" customHeight="1">
      <c r="A18" s="21" t="e">
        <f t="shared" si="7"/>
        <v>#NUM!</v>
      </c>
      <c r="B18" s="58"/>
      <c r="C18" s="59"/>
      <c r="D18" s="59"/>
      <c r="E18" s="32"/>
      <c r="F18" s="33"/>
      <c r="G18" s="58"/>
      <c r="H18" s="59"/>
      <c r="I18" s="59"/>
      <c r="J18" s="32"/>
      <c r="K18" s="33"/>
      <c r="L18" s="58"/>
      <c r="M18" s="59"/>
      <c r="N18" s="59"/>
      <c r="O18" s="32"/>
      <c r="P18" s="33"/>
      <c r="Q18" s="58"/>
      <c r="R18" s="59"/>
      <c r="S18" s="59"/>
      <c r="T18" s="32"/>
      <c r="U18" s="33"/>
      <c r="V18" s="58"/>
      <c r="W18" s="59"/>
      <c r="X18" s="59"/>
      <c r="Y18" s="32"/>
      <c r="Z18" s="33"/>
      <c r="AA18" s="58"/>
      <c r="AB18" s="59"/>
      <c r="AC18" s="59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4" customHeight="1">
      <c r="A19" s="21" t="e">
        <f t="shared" si="7"/>
        <v>#NUM!</v>
      </c>
      <c r="B19" s="58"/>
      <c r="C19" s="59"/>
      <c r="D19" s="59"/>
      <c r="E19" s="32"/>
      <c r="F19" s="33"/>
      <c r="G19" s="58"/>
      <c r="H19" s="59"/>
      <c r="I19" s="59"/>
      <c r="J19" s="32"/>
      <c r="K19" s="33"/>
      <c r="L19" s="58"/>
      <c r="M19" s="59"/>
      <c r="N19" s="59"/>
      <c r="O19" s="32"/>
      <c r="P19" s="33"/>
      <c r="Q19" s="58"/>
      <c r="R19" s="59"/>
      <c r="S19" s="59"/>
      <c r="T19" s="32"/>
      <c r="U19" s="33"/>
      <c r="V19" s="58"/>
      <c r="W19" s="59"/>
      <c r="X19" s="59"/>
      <c r="Y19" s="32"/>
      <c r="Z19" s="33"/>
      <c r="AA19" s="58"/>
      <c r="AB19" s="59"/>
      <c r="AC19" s="59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4" customHeight="1">
      <c r="A20" s="21" t="e">
        <f t="shared" si="7"/>
        <v>#NUM!</v>
      </c>
      <c r="B20" s="58"/>
      <c r="C20" s="59"/>
      <c r="D20" s="59"/>
      <c r="E20" s="32"/>
      <c r="F20" s="33"/>
      <c r="G20" s="58"/>
      <c r="H20" s="59"/>
      <c r="I20" s="59"/>
      <c r="J20" s="32"/>
      <c r="K20" s="33"/>
      <c r="L20" s="58"/>
      <c r="M20" s="59"/>
      <c r="N20" s="59"/>
      <c r="O20" s="32"/>
      <c r="P20" s="33"/>
      <c r="Q20" s="58"/>
      <c r="R20" s="59"/>
      <c r="S20" s="59"/>
      <c r="T20" s="32"/>
      <c r="U20" s="33"/>
      <c r="V20" s="58"/>
      <c r="W20" s="59"/>
      <c r="X20" s="59"/>
      <c r="Y20" s="32"/>
      <c r="Z20" s="33"/>
      <c r="AA20" s="58"/>
      <c r="AB20" s="59"/>
      <c r="AC20" s="59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4" customHeight="1">
      <c r="A21" s="21" t="e">
        <f t="shared" si="7"/>
        <v>#NUM!</v>
      </c>
      <c r="B21" s="58"/>
      <c r="C21" s="59"/>
      <c r="D21" s="59"/>
      <c r="E21" s="32"/>
      <c r="F21" s="33"/>
      <c r="G21" s="58"/>
      <c r="H21" s="59"/>
      <c r="I21" s="59"/>
      <c r="J21" s="32"/>
      <c r="K21" s="33"/>
      <c r="L21" s="58"/>
      <c r="M21" s="59"/>
      <c r="N21" s="59"/>
      <c r="O21" s="32"/>
      <c r="P21" s="33"/>
      <c r="Q21" s="58"/>
      <c r="R21" s="59"/>
      <c r="S21" s="59"/>
      <c r="T21" s="32"/>
      <c r="U21" s="33"/>
      <c r="V21" s="58"/>
      <c r="W21" s="59"/>
      <c r="X21" s="59"/>
      <c r="Y21" s="32"/>
      <c r="Z21" s="33"/>
      <c r="AA21" s="58"/>
      <c r="AB21" s="59"/>
      <c r="AC21" s="59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4" customHeight="1">
      <c r="A22" s="21" t="e">
        <f t="shared" si="7"/>
        <v>#NUM!</v>
      </c>
      <c r="B22" s="58"/>
      <c r="C22" s="59"/>
      <c r="D22" s="59"/>
      <c r="E22" s="32"/>
      <c r="F22" s="33"/>
      <c r="G22" s="58"/>
      <c r="H22" s="59"/>
      <c r="I22" s="59"/>
      <c r="J22" s="32"/>
      <c r="K22" s="33"/>
      <c r="L22" s="58"/>
      <c r="M22" s="59"/>
      <c r="N22" s="59"/>
      <c r="O22" s="32"/>
      <c r="P22" s="33"/>
      <c r="Q22" s="58"/>
      <c r="R22" s="59"/>
      <c r="S22" s="59"/>
      <c r="T22" s="32"/>
      <c r="U22" s="33"/>
      <c r="V22" s="58"/>
      <c r="W22" s="59"/>
      <c r="X22" s="59"/>
      <c r="Y22" s="32"/>
      <c r="Z22" s="33"/>
      <c r="AA22" s="58"/>
      <c r="AB22" s="59"/>
      <c r="AC22" s="59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4" customHeight="1">
      <c r="A23" s="21" t="e">
        <f t="shared" si="7"/>
        <v>#NUM!</v>
      </c>
      <c r="B23" s="58"/>
      <c r="C23" s="59"/>
      <c r="D23" s="59"/>
      <c r="E23" s="32"/>
      <c r="F23" s="33"/>
      <c r="G23" s="58"/>
      <c r="H23" s="59"/>
      <c r="I23" s="59"/>
      <c r="J23" s="32"/>
      <c r="K23" s="33"/>
      <c r="L23" s="58"/>
      <c r="M23" s="59"/>
      <c r="N23" s="59"/>
      <c r="O23" s="32"/>
      <c r="P23" s="33"/>
      <c r="Q23" s="58"/>
      <c r="R23" s="59"/>
      <c r="S23" s="59"/>
      <c r="T23" s="32"/>
      <c r="U23" s="33"/>
      <c r="V23" s="58"/>
      <c r="W23" s="59"/>
      <c r="X23" s="59"/>
      <c r="Y23" s="32"/>
      <c r="Z23" s="33"/>
      <c r="AA23" s="58"/>
      <c r="AB23" s="59"/>
      <c r="AC23" s="59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4" customHeight="1">
      <c r="A24" s="21" t="e">
        <f t="shared" si="7"/>
        <v>#NUM!</v>
      </c>
      <c r="B24" s="58"/>
      <c r="C24" s="59"/>
      <c r="D24" s="59"/>
      <c r="E24" s="32"/>
      <c r="F24" s="33"/>
      <c r="G24" s="58"/>
      <c r="H24" s="59"/>
      <c r="I24" s="59"/>
      <c r="J24" s="32"/>
      <c r="K24" s="33"/>
      <c r="L24" s="58"/>
      <c r="M24" s="59"/>
      <c r="N24" s="59"/>
      <c r="O24" s="32"/>
      <c r="P24" s="33"/>
      <c r="Q24" s="58"/>
      <c r="R24" s="59"/>
      <c r="S24" s="59"/>
      <c r="T24" s="32"/>
      <c r="U24" s="33"/>
      <c r="V24" s="58"/>
      <c r="W24" s="59"/>
      <c r="X24" s="59"/>
      <c r="Y24" s="32"/>
      <c r="Z24" s="33"/>
      <c r="AA24" s="58"/>
      <c r="AB24" s="59"/>
      <c r="AC24" s="59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4" customHeight="1">
      <c r="A25" s="21" t="e">
        <f t="shared" si="7"/>
        <v>#NUM!</v>
      </c>
      <c r="B25" s="58"/>
      <c r="C25" s="59"/>
      <c r="D25" s="59"/>
      <c r="E25" s="32"/>
      <c r="F25" s="33"/>
      <c r="G25" s="58"/>
      <c r="H25" s="59"/>
      <c r="I25" s="59"/>
      <c r="J25" s="32"/>
      <c r="K25" s="33"/>
      <c r="L25" s="58"/>
      <c r="M25" s="59"/>
      <c r="N25" s="59"/>
      <c r="O25" s="32"/>
      <c r="P25" s="33"/>
      <c r="Q25" s="58"/>
      <c r="R25" s="59"/>
      <c r="S25" s="59"/>
      <c r="T25" s="32"/>
      <c r="U25" s="33"/>
      <c r="V25" s="58"/>
      <c r="W25" s="59"/>
      <c r="X25" s="59"/>
      <c r="Y25" s="32"/>
      <c r="Z25" s="33"/>
      <c r="AA25" s="58"/>
      <c r="AB25" s="59"/>
      <c r="AC25" s="59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4" customHeight="1">
      <c r="A26" s="21" t="e">
        <f t="shared" si="7"/>
        <v>#NUM!</v>
      </c>
      <c r="B26" s="58"/>
      <c r="C26" s="59"/>
      <c r="D26" s="59"/>
      <c r="E26" s="32"/>
      <c r="F26" s="33"/>
      <c r="G26" s="58"/>
      <c r="H26" s="59"/>
      <c r="I26" s="59"/>
      <c r="J26" s="32"/>
      <c r="K26" s="33"/>
      <c r="L26" s="58"/>
      <c r="M26" s="59"/>
      <c r="N26" s="59"/>
      <c r="O26" s="32"/>
      <c r="P26" s="33"/>
      <c r="Q26" s="58"/>
      <c r="R26" s="59"/>
      <c r="S26" s="59"/>
      <c r="T26" s="32"/>
      <c r="U26" s="33"/>
      <c r="V26" s="58"/>
      <c r="W26" s="59"/>
      <c r="X26" s="59"/>
      <c r="Y26" s="32"/>
      <c r="Z26" s="33"/>
      <c r="AA26" s="58"/>
      <c r="AB26" s="59"/>
      <c r="AC26" s="59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4" customHeight="1">
      <c r="A27" s="21" t="e">
        <f t="shared" si="7"/>
        <v>#NUM!</v>
      </c>
      <c r="B27" s="58"/>
      <c r="C27" s="59"/>
      <c r="D27" s="59"/>
      <c r="E27" s="32"/>
      <c r="F27" s="33"/>
      <c r="G27" s="58"/>
      <c r="H27" s="59"/>
      <c r="I27" s="59"/>
      <c r="J27" s="32"/>
      <c r="K27" s="33"/>
      <c r="L27" s="58"/>
      <c r="M27" s="59"/>
      <c r="N27" s="59"/>
      <c r="O27" s="32"/>
      <c r="P27" s="33"/>
      <c r="Q27" s="58"/>
      <c r="R27" s="59"/>
      <c r="S27" s="59"/>
      <c r="T27" s="32"/>
      <c r="U27" s="33"/>
      <c r="V27" s="58"/>
      <c r="W27" s="59"/>
      <c r="X27" s="59"/>
      <c r="Y27" s="32"/>
      <c r="Z27" s="33"/>
      <c r="AA27" s="58"/>
      <c r="AB27" s="59"/>
      <c r="AC27" s="59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4" customHeight="1">
      <c r="A28" s="21" t="e">
        <f t="shared" si="7"/>
        <v>#NUM!</v>
      </c>
      <c r="B28" s="58"/>
      <c r="C28" s="59"/>
      <c r="D28" s="59"/>
      <c r="E28" s="32"/>
      <c r="F28" s="33"/>
      <c r="G28" s="58"/>
      <c r="H28" s="59"/>
      <c r="I28" s="59"/>
      <c r="J28" s="32"/>
      <c r="K28" s="33"/>
      <c r="L28" s="58"/>
      <c r="M28" s="59"/>
      <c r="N28" s="59"/>
      <c r="O28" s="32"/>
      <c r="P28" s="33"/>
      <c r="Q28" s="58"/>
      <c r="R28" s="59"/>
      <c r="S28" s="59"/>
      <c r="T28" s="32"/>
      <c r="U28" s="33"/>
      <c r="V28" s="58"/>
      <c r="W28" s="59"/>
      <c r="X28" s="59"/>
      <c r="Y28" s="32"/>
      <c r="Z28" s="33"/>
      <c r="AA28" s="58"/>
      <c r="AB28" s="59"/>
      <c r="AC28" s="59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4" customHeight="1">
      <c r="A29" s="21" t="e">
        <f t="shared" si="7"/>
        <v>#NUM!</v>
      </c>
      <c r="B29" s="58"/>
      <c r="C29" s="59"/>
      <c r="D29" s="59"/>
      <c r="E29" s="32"/>
      <c r="F29" s="33"/>
      <c r="G29" s="58"/>
      <c r="H29" s="59"/>
      <c r="I29" s="59"/>
      <c r="J29" s="32"/>
      <c r="K29" s="33"/>
      <c r="L29" s="58"/>
      <c r="M29" s="59"/>
      <c r="N29" s="59"/>
      <c r="O29" s="32"/>
      <c r="P29" s="33"/>
      <c r="Q29" s="58"/>
      <c r="R29" s="59"/>
      <c r="S29" s="59"/>
      <c r="T29" s="32"/>
      <c r="U29" s="33"/>
      <c r="V29" s="58"/>
      <c r="W29" s="59"/>
      <c r="X29" s="59"/>
      <c r="Y29" s="32"/>
      <c r="Z29" s="33"/>
      <c r="AA29" s="58"/>
      <c r="AB29" s="59"/>
      <c r="AC29" s="59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4" customHeight="1">
      <c r="A30" s="21" t="e">
        <f t="shared" si="7"/>
        <v>#NUM!</v>
      </c>
      <c r="B30" s="58"/>
      <c r="C30" s="59"/>
      <c r="D30" s="59"/>
      <c r="E30" s="32"/>
      <c r="F30" s="33"/>
      <c r="G30" s="58"/>
      <c r="H30" s="59"/>
      <c r="I30" s="59"/>
      <c r="J30" s="32"/>
      <c r="K30" s="33"/>
      <c r="L30" s="58"/>
      <c r="M30" s="59"/>
      <c r="N30" s="59"/>
      <c r="O30" s="32"/>
      <c r="P30" s="33"/>
      <c r="Q30" s="58"/>
      <c r="R30" s="59"/>
      <c r="S30" s="59"/>
      <c r="T30" s="32"/>
      <c r="U30" s="33"/>
      <c r="V30" s="58"/>
      <c r="W30" s="59"/>
      <c r="X30" s="59"/>
      <c r="Y30" s="32"/>
      <c r="Z30" s="33"/>
      <c r="AA30" s="58"/>
      <c r="AB30" s="59"/>
      <c r="AC30" s="59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4" customHeight="1">
      <c r="A31" s="21" t="e">
        <f t="shared" si="7"/>
        <v>#NUM!</v>
      </c>
      <c r="B31" s="58"/>
      <c r="C31" s="59"/>
      <c r="D31" s="59"/>
      <c r="E31" s="32"/>
      <c r="F31" s="33"/>
      <c r="G31" s="58"/>
      <c r="H31" s="59"/>
      <c r="I31" s="59"/>
      <c r="J31" s="32"/>
      <c r="K31" s="33"/>
      <c r="L31" s="58"/>
      <c r="M31" s="59"/>
      <c r="N31" s="59"/>
      <c r="O31" s="32"/>
      <c r="P31" s="33"/>
      <c r="Q31" s="58"/>
      <c r="R31" s="59"/>
      <c r="S31" s="59"/>
      <c r="T31" s="32"/>
      <c r="U31" s="33"/>
      <c r="V31" s="58"/>
      <c r="W31" s="59"/>
      <c r="X31" s="59"/>
      <c r="Y31" s="32"/>
      <c r="Z31" s="33"/>
      <c r="AA31" s="58"/>
      <c r="AB31" s="59"/>
      <c r="AC31" s="59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4" customHeight="1">
      <c r="A32" s="21" t="e">
        <f t="shared" si="7"/>
        <v>#NUM!</v>
      </c>
      <c r="B32" s="58"/>
      <c r="C32" s="59"/>
      <c r="D32" s="59"/>
      <c r="E32" s="32"/>
      <c r="F32" s="33"/>
      <c r="G32" s="58"/>
      <c r="H32" s="59"/>
      <c r="I32" s="59"/>
      <c r="J32" s="32"/>
      <c r="K32" s="33"/>
      <c r="L32" s="58"/>
      <c r="M32" s="59"/>
      <c r="N32" s="59"/>
      <c r="O32" s="32"/>
      <c r="P32" s="33"/>
      <c r="Q32" s="58"/>
      <c r="R32" s="59"/>
      <c r="S32" s="59"/>
      <c r="T32" s="32"/>
      <c r="U32" s="33"/>
      <c r="V32" s="58"/>
      <c r="W32" s="59"/>
      <c r="X32" s="59"/>
      <c r="Y32" s="32"/>
      <c r="Z32" s="33"/>
      <c r="AA32" s="58"/>
      <c r="AB32" s="59"/>
      <c r="AC32" s="59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4" customHeight="1">
      <c r="A33" s="21" t="e">
        <f t="shared" si="7"/>
        <v>#NUM!</v>
      </c>
      <c r="B33" s="58"/>
      <c r="C33" s="59"/>
      <c r="D33" s="59"/>
      <c r="E33" s="32"/>
      <c r="F33" s="33"/>
      <c r="G33" s="58"/>
      <c r="H33" s="59"/>
      <c r="I33" s="59"/>
      <c r="J33" s="32"/>
      <c r="K33" s="33"/>
      <c r="L33" s="58"/>
      <c r="M33" s="59"/>
      <c r="N33" s="59"/>
      <c r="O33" s="32"/>
      <c r="P33" s="33"/>
      <c r="Q33" s="58"/>
      <c r="R33" s="59"/>
      <c r="S33" s="59"/>
      <c r="T33" s="32"/>
      <c r="U33" s="33"/>
      <c r="V33" s="58"/>
      <c r="W33" s="59"/>
      <c r="X33" s="59"/>
      <c r="Y33" s="32"/>
      <c r="Z33" s="33"/>
      <c r="AA33" s="58"/>
      <c r="AB33" s="59"/>
      <c r="AC33" s="59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4" customHeight="1">
      <c r="A34" s="21" t="e">
        <f t="shared" si="7"/>
        <v>#NUM!</v>
      </c>
      <c r="B34" s="58"/>
      <c r="C34" s="59"/>
      <c r="D34" s="59"/>
      <c r="E34" s="32"/>
      <c r="F34" s="33"/>
      <c r="G34" s="58"/>
      <c r="H34" s="59"/>
      <c r="I34" s="59"/>
      <c r="J34" s="32"/>
      <c r="K34" s="33"/>
      <c r="L34" s="58"/>
      <c r="M34" s="59"/>
      <c r="N34" s="59"/>
      <c r="O34" s="32"/>
      <c r="P34" s="33"/>
      <c r="Q34" s="58"/>
      <c r="R34" s="59"/>
      <c r="S34" s="59"/>
      <c r="T34" s="32"/>
      <c r="U34" s="33"/>
      <c r="V34" s="58"/>
      <c r="W34" s="59"/>
      <c r="X34" s="59"/>
      <c r="Y34" s="32"/>
      <c r="Z34" s="33"/>
      <c r="AA34" s="58"/>
      <c r="AB34" s="59"/>
      <c r="AC34" s="59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4" customHeight="1">
      <c r="A35" s="21" t="e">
        <f>IF(DAY(DATE($B$2,$F$2,29))=29,A34+1,"")</f>
        <v>#NUM!</v>
      </c>
      <c r="B35" s="58"/>
      <c r="C35" s="59"/>
      <c r="D35" s="59"/>
      <c r="E35" s="32"/>
      <c r="F35" s="33"/>
      <c r="G35" s="58"/>
      <c r="H35" s="59"/>
      <c r="I35" s="59"/>
      <c r="J35" s="32"/>
      <c r="K35" s="33"/>
      <c r="L35" s="58"/>
      <c r="M35" s="59"/>
      <c r="N35" s="59"/>
      <c r="O35" s="32"/>
      <c r="P35" s="33"/>
      <c r="Q35" s="58"/>
      <c r="R35" s="59"/>
      <c r="S35" s="59"/>
      <c r="T35" s="32"/>
      <c r="U35" s="33"/>
      <c r="V35" s="58"/>
      <c r="W35" s="59"/>
      <c r="X35" s="59"/>
      <c r="Y35" s="32"/>
      <c r="Z35" s="33"/>
      <c r="AA35" s="58"/>
      <c r="AB35" s="59"/>
      <c r="AC35" s="59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4" customHeight="1">
      <c r="A36" s="21" t="e">
        <f>IF(DAY(DATE($B$2,$F$2,30))=30,A35+1,"")</f>
        <v>#NUM!</v>
      </c>
      <c r="B36" s="58"/>
      <c r="C36" s="59"/>
      <c r="D36" s="59"/>
      <c r="E36" s="32"/>
      <c r="F36" s="33"/>
      <c r="G36" s="58"/>
      <c r="H36" s="59"/>
      <c r="I36" s="59"/>
      <c r="J36" s="32"/>
      <c r="K36" s="33"/>
      <c r="L36" s="58"/>
      <c r="M36" s="59"/>
      <c r="N36" s="59"/>
      <c r="O36" s="32"/>
      <c r="P36" s="33"/>
      <c r="Q36" s="58"/>
      <c r="R36" s="59"/>
      <c r="S36" s="59"/>
      <c r="T36" s="32"/>
      <c r="U36" s="33"/>
      <c r="V36" s="58"/>
      <c r="W36" s="59"/>
      <c r="X36" s="59"/>
      <c r="Y36" s="32"/>
      <c r="Z36" s="33"/>
      <c r="AA36" s="58"/>
      <c r="AB36" s="59"/>
      <c r="AC36" s="59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4" customHeight="1">
      <c r="A37" s="21" t="e">
        <f>IF(DAY(DATE($B$2,$F$2,31))=31,A36+1,"")</f>
        <v>#NUM!</v>
      </c>
      <c r="B37" s="58"/>
      <c r="C37" s="59"/>
      <c r="D37" s="59"/>
      <c r="E37" s="32"/>
      <c r="F37" s="33"/>
      <c r="G37" s="58"/>
      <c r="H37" s="59"/>
      <c r="I37" s="59"/>
      <c r="J37" s="32"/>
      <c r="K37" s="33"/>
      <c r="L37" s="58"/>
      <c r="M37" s="59"/>
      <c r="N37" s="59"/>
      <c r="O37" s="32"/>
      <c r="P37" s="33"/>
      <c r="Q37" s="58"/>
      <c r="R37" s="59"/>
      <c r="S37" s="59"/>
      <c r="T37" s="32"/>
      <c r="U37" s="33"/>
      <c r="V37" s="58"/>
      <c r="W37" s="59"/>
      <c r="X37" s="59"/>
      <c r="Y37" s="32"/>
      <c r="Z37" s="33"/>
      <c r="AA37" s="58"/>
      <c r="AB37" s="59"/>
      <c r="AC37" s="59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71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fr8G+2muHgNBd+Q80ZfBHjJEziDzlJvMlzlqAeimkK5dvifzoyxKAWE1BtYrKEoRWBraf10Ttb6OfdtbBM4PNg==" saltValue="ZZ61tH6gZaM9uDQJEE3+mQ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zoomScale="70" zoomScaleNormal="70" zoomScaleSheetLayoutView="115" workbookViewId="0">
      <selection activeCell="C58" sqref="C58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80" t="s">
        <v>171</v>
      </c>
      <c r="B1" s="180"/>
      <c r="C1" s="180"/>
      <c r="D1" s="180"/>
      <c r="E1" s="180"/>
      <c r="F1" s="180"/>
      <c r="G1" s="180"/>
      <c r="H1" s="180"/>
    </row>
    <row r="2" spans="1:8" ht="23.1" customHeight="1">
      <c r="E2" s="181"/>
      <c r="F2" s="181"/>
      <c r="G2" s="181"/>
      <c r="H2" s="181"/>
    </row>
    <row r="3" spans="1:8" ht="21" customHeight="1">
      <c r="A3" s="1"/>
      <c r="B3" s="2" t="s">
        <v>23</v>
      </c>
      <c r="C3" s="2" t="s">
        <v>24</v>
      </c>
      <c r="D3" s="46" t="s">
        <v>159</v>
      </c>
      <c r="E3" s="3" t="s">
        <v>34</v>
      </c>
      <c r="F3" s="3" t="s">
        <v>35</v>
      </c>
      <c r="G3" s="3" t="s">
        <v>36</v>
      </c>
      <c r="H3" s="3" t="s">
        <v>37</v>
      </c>
    </row>
    <row r="4" spans="1:8" ht="22.2" customHeight="1">
      <c r="A4" s="47">
        <v>1</v>
      </c>
      <c r="B4" s="48" t="s">
        <v>32</v>
      </c>
      <c r="C4" s="49" t="s">
        <v>21</v>
      </c>
      <c r="D4" s="49" t="s">
        <v>160</v>
      </c>
      <c r="E4" s="4">
        <v>360</v>
      </c>
      <c r="F4" s="4">
        <v>740</v>
      </c>
      <c r="G4" s="4">
        <v>1120</v>
      </c>
      <c r="H4" s="4">
        <v>1480</v>
      </c>
    </row>
    <row r="5" spans="1:8" ht="22.2" customHeight="1">
      <c r="A5" s="47">
        <v>2</v>
      </c>
      <c r="B5" s="48" t="s">
        <v>0</v>
      </c>
      <c r="C5" s="49" t="s">
        <v>25</v>
      </c>
      <c r="D5" s="49" t="s">
        <v>160</v>
      </c>
      <c r="E5" s="4">
        <v>360</v>
      </c>
      <c r="F5" s="4">
        <v>740</v>
      </c>
      <c r="G5" s="4">
        <v>1120</v>
      </c>
      <c r="H5" s="4">
        <v>1480</v>
      </c>
    </row>
    <row r="6" spans="1:8" ht="22.2" customHeight="1">
      <c r="A6" s="47">
        <v>3</v>
      </c>
      <c r="B6" s="48" t="s">
        <v>1</v>
      </c>
      <c r="C6" s="49" t="s">
        <v>25</v>
      </c>
      <c r="D6" s="49" t="s">
        <v>160</v>
      </c>
      <c r="E6" s="4">
        <v>360</v>
      </c>
      <c r="F6" s="4">
        <v>740</v>
      </c>
      <c r="G6" s="4">
        <v>1120</v>
      </c>
      <c r="H6" s="4">
        <v>1480</v>
      </c>
    </row>
    <row r="7" spans="1:8" ht="22.2" customHeight="1">
      <c r="A7" s="47">
        <v>4</v>
      </c>
      <c r="B7" s="48" t="s">
        <v>2</v>
      </c>
      <c r="C7" s="49" t="s">
        <v>22</v>
      </c>
      <c r="D7" s="49" t="s">
        <v>160</v>
      </c>
      <c r="E7" s="4">
        <v>100</v>
      </c>
      <c r="F7" s="4">
        <v>200</v>
      </c>
      <c r="G7" s="4">
        <v>310</v>
      </c>
      <c r="H7" s="4">
        <v>410</v>
      </c>
    </row>
    <row r="8" spans="1:8" ht="22.2" customHeight="1">
      <c r="A8" s="47">
        <v>5</v>
      </c>
      <c r="B8" s="48" t="s">
        <v>26</v>
      </c>
      <c r="C8" s="49" t="s">
        <v>25</v>
      </c>
      <c r="D8" s="49" t="s">
        <v>160</v>
      </c>
      <c r="E8" s="4">
        <v>360</v>
      </c>
      <c r="F8" s="4">
        <v>740</v>
      </c>
      <c r="G8" s="4">
        <v>1120</v>
      </c>
      <c r="H8" s="4">
        <v>1480</v>
      </c>
    </row>
    <row r="9" spans="1:8" ht="22.2" customHeight="1">
      <c r="A9" s="47">
        <v>6</v>
      </c>
      <c r="B9" s="48" t="s">
        <v>165</v>
      </c>
      <c r="C9" s="49" t="s">
        <v>160</v>
      </c>
      <c r="D9" s="49" t="s">
        <v>160</v>
      </c>
      <c r="E9" s="4">
        <v>0</v>
      </c>
      <c r="F9" s="4">
        <v>0</v>
      </c>
      <c r="G9" s="4">
        <v>0</v>
      </c>
      <c r="H9" s="4">
        <v>0</v>
      </c>
    </row>
    <row r="10" spans="1:8" ht="22.2" customHeight="1">
      <c r="A10" s="47">
        <v>7</v>
      </c>
      <c r="B10" s="48" t="s">
        <v>3</v>
      </c>
      <c r="C10" s="49" t="s">
        <v>25</v>
      </c>
      <c r="D10" s="49" t="s">
        <v>160</v>
      </c>
      <c r="E10" s="4">
        <v>360</v>
      </c>
      <c r="F10" s="4">
        <v>740</v>
      </c>
      <c r="G10" s="4">
        <v>1120</v>
      </c>
      <c r="H10" s="4">
        <v>1480</v>
      </c>
    </row>
    <row r="11" spans="1:8" ht="22.2" customHeight="1">
      <c r="A11" s="47">
        <v>8</v>
      </c>
      <c r="B11" s="48" t="s">
        <v>166</v>
      </c>
      <c r="C11" s="49" t="s">
        <v>160</v>
      </c>
      <c r="D11" s="49" t="s">
        <v>160</v>
      </c>
      <c r="E11" s="4">
        <v>0</v>
      </c>
      <c r="F11" s="4">
        <v>0</v>
      </c>
      <c r="G11" s="4">
        <v>0</v>
      </c>
      <c r="H11" s="4">
        <v>0</v>
      </c>
    </row>
    <row r="12" spans="1:8" ht="22.2" customHeight="1">
      <c r="A12" s="47">
        <v>9</v>
      </c>
      <c r="B12" s="48" t="s">
        <v>27</v>
      </c>
      <c r="C12" s="49" t="s">
        <v>25</v>
      </c>
      <c r="D12" s="49" t="s">
        <v>160</v>
      </c>
      <c r="E12" s="4">
        <v>360</v>
      </c>
      <c r="F12" s="4">
        <v>740</v>
      </c>
      <c r="G12" s="4">
        <v>1120</v>
      </c>
      <c r="H12" s="4">
        <v>1480</v>
      </c>
    </row>
    <row r="13" spans="1:8" ht="22.2" customHeight="1">
      <c r="A13" s="47">
        <v>10</v>
      </c>
      <c r="B13" s="48" t="s">
        <v>4</v>
      </c>
      <c r="C13" s="49" t="s">
        <v>22</v>
      </c>
      <c r="D13" s="49" t="s">
        <v>160</v>
      </c>
      <c r="E13" s="4">
        <v>100</v>
      </c>
      <c r="F13" s="4">
        <v>200</v>
      </c>
      <c r="G13" s="4">
        <v>310</v>
      </c>
      <c r="H13" s="4">
        <v>410</v>
      </c>
    </row>
    <row r="14" spans="1:8" ht="22.2" customHeight="1">
      <c r="A14" s="47">
        <v>11</v>
      </c>
      <c r="B14" s="48" t="s">
        <v>5</v>
      </c>
      <c r="C14" s="49" t="s">
        <v>25</v>
      </c>
      <c r="D14" s="49" t="s">
        <v>160</v>
      </c>
      <c r="E14" s="4">
        <v>360</v>
      </c>
      <c r="F14" s="4">
        <v>740</v>
      </c>
      <c r="G14" s="4">
        <v>1120</v>
      </c>
      <c r="H14" s="4">
        <v>1480</v>
      </c>
    </row>
    <row r="15" spans="1:8" ht="22.2" customHeight="1">
      <c r="A15" s="47">
        <v>12</v>
      </c>
      <c r="B15" s="48" t="s">
        <v>31</v>
      </c>
      <c r="C15" s="49" t="s">
        <v>25</v>
      </c>
      <c r="D15" s="49" t="s">
        <v>160</v>
      </c>
      <c r="E15" s="4">
        <v>360</v>
      </c>
      <c r="F15" s="4">
        <v>740</v>
      </c>
      <c r="G15" s="4">
        <v>1120</v>
      </c>
      <c r="H15" s="4">
        <v>1480</v>
      </c>
    </row>
    <row r="16" spans="1:8" ht="22.2" customHeight="1">
      <c r="A16" s="47">
        <v>13</v>
      </c>
      <c r="B16" s="48" t="s">
        <v>28</v>
      </c>
      <c r="C16" s="49" t="s">
        <v>25</v>
      </c>
      <c r="D16" s="49" t="s">
        <v>160</v>
      </c>
      <c r="E16" s="4">
        <v>360</v>
      </c>
      <c r="F16" s="4">
        <v>740</v>
      </c>
      <c r="G16" s="4">
        <v>1120</v>
      </c>
      <c r="H16" s="4">
        <v>1480</v>
      </c>
    </row>
    <row r="17" spans="1:8" ht="22.2" customHeight="1">
      <c r="A17" s="47">
        <v>14</v>
      </c>
      <c r="B17" s="48" t="s">
        <v>40</v>
      </c>
      <c r="C17" s="49" t="s">
        <v>21</v>
      </c>
      <c r="D17" s="49" t="s">
        <v>160</v>
      </c>
      <c r="E17" s="4">
        <v>360</v>
      </c>
      <c r="F17" s="4">
        <v>740</v>
      </c>
      <c r="G17" s="4">
        <v>1120</v>
      </c>
      <c r="H17" s="4">
        <v>1480</v>
      </c>
    </row>
    <row r="18" spans="1:8" ht="22.2" customHeight="1">
      <c r="A18" s="47">
        <v>15</v>
      </c>
      <c r="B18" s="48" t="s">
        <v>6</v>
      </c>
      <c r="C18" s="49" t="s">
        <v>25</v>
      </c>
      <c r="D18" s="49" t="s">
        <v>160</v>
      </c>
      <c r="E18" s="4">
        <v>360</v>
      </c>
      <c r="F18" s="4">
        <v>740</v>
      </c>
      <c r="G18" s="4">
        <v>1120</v>
      </c>
      <c r="H18" s="4">
        <v>1480</v>
      </c>
    </row>
    <row r="19" spans="1:8" ht="22.2" customHeight="1">
      <c r="A19" s="47">
        <v>16</v>
      </c>
      <c r="B19" s="48" t="s">
        <v>39</v>
      </c>
      <c r="C19" s="49" t="s">
        <v>25</v>
      </c>
      <c r="D19" s="49" t="s">
        <v>160</v>
      </c>
      <c r="E19" s="4">
        <v>360</v>
      </c>
      <c r="F19" s="4">
        <v>740</v>
      </c>
      <c r="G19" s="4">
        <v>1120</v>
      </c>
      <c r="H19" s="4">
        <v>1480</v>
      </c>
    </row>
    <row r="20" spans="1:8" ht="22.2" customHeight="1">
      <c r="A20" s="47">
        <v>17</v>
      </c>
      <c r="B20" s="48" t="s">
        <v>7</v>
      </c>
      <c r="C20" s="49" t="s">
        <v>25</v>
      </c>
      <c r="D20" s="49" t="s">
        <v>160</v>
      </c>
      <c r="E20" s="4">
        <v>360</v>
      </c>
      <c r="F20" s="4">
        <v>740</v>
      </c>
      <c r="G20" s="4">
        <v>1120</v>
      </c>
      <c r="H20" s="4">
        <v>1480</v>
      </c>
    </row>
    <row r="21" spans="1:8" ht="22.2" customHeight="1">
      <c r="A21" s="47">
        <v>18</v>
      </c>
      <c r="B21" s="48" t="s">
        <v>8</v>
      </c>
      <c r="C21" s="49" t="s">
        <v>25</v>
      </c>
      <c r="D21" s="49" t="s">
        <v>160</v>
      </c>
      <c r="E21" s="4">
        <v>360</v>
      </c>
      <c r="F21" s="4">
        <v>740</v>
      </c>
      <c r="G21" s="4">
        <v>1120</v>
      </c>
      <c r="H21" s="4">
        <v>1480</v>
      </c>
    </row>
    <row r="22" spans="1:8" ht="22.2" customHeight="1">
      <c r="A22" s="47">
        <v>19</v>
      </c>
      <c r="B22" s="48" t="s">
        <v>9</v>
      </c>
      <c r="C22" s="49" t="s">
        <v>22</v>
      </c>
      <c r="D22" s="49" t="s">
        <v>160</v>
      </c>
      <c r="E22" s="4">
        <v>100</v>
      </c>
      <c r="F22" s="4">
        <v>200</v>
      </c>
      <c r="G22" s="4">
        <v>310</v>
      </c>
      <c r="H22" s="4">
        <v>410</v>
      </c>
    </row>
    <row r="23" spans="1:8" ht="22.2" customHeight="1">
      <c r="A23" s="47">
        <v>20</v>
      </c>
      <c r="B23" s="48" t="s">
        <v>10</v>
      </c>
      <c r="C23" s="50" t="s">
        <v>38</v>
      </c>
      <c r="D23" s="49" t="s">
        <v>160</v>
      </c>
      <c r="E23" s="4">
        <v>1170</v>
      </c>
      <c r="F23" s="4">
        <v>2340</v>
      </c>
      <c r="G23" s="4">
        <v>3520</v>
      </c>
      <c r="H23" s="4">
        <v>4690</v>
      </c>
    </row>
    <row r="24" spans="1:8" ht="22.2" customHeight="1">
      <c r="A24" s="47">
        <v>21</v>
      </c>
      <c r="B24" s="48" t="s">
        <v>11</v>
      </c>
      <c r="C24" s="49" t="s">
        <v>25</v>
      </c>
      <c r="D24" s="49" t="s">
        <v>160</v>
      </c>
      <c r="E24" s="4">
        <v>360</v>
      </c>
      <c r="F24" s="4">
        <v>740</v>
      </c>
      <c r="G24" s="4">
        <v>1120</v>
      </c>
      <c r="H24" s="4">
        <v>1480</v>
      </c>
    </row>
    <row r="25" spans="1:8" ht="22.2" customHeight="1">
      <c r="A25" s="47">
        <v>22</v>
      </c>
      <c r="B25" s="48" t="s">
        <v>12</v>
      </c>
      <c r="C25" s="49" t="s">
        <v>25</v>
      </c>
      <c r="D25" s="49" t="s">
        <v>160</v>
      </c>
      <c r="E25" s="4">
        <v>360</v>
      </c>
      <c r="F25" s="4">
        <v>740</v>
      </c>
      <c r="G25" s="4">
        <v>1120</v>
      </c>
      <c r="H25" s="4">
        <v>1480</v>
      </c>
    </row>
    <row r="26" spans="1:8" ht="22.2" customHeight="1">
      <c r="A26" s="47">
        <v>23</v>
      </c>
      <c r="B26" s="48" t="s">
        <v>33</v>
      </c>
      <c r="C26" s="49" t="s">
        <v>21</v>
      </c>
      <c r="D26" s="49" t="s">
        <v>160</v>
      </c>
      <c r="E26" s="4">
        <v>360</v>
      </c>
      <c r="F26" s="4">
        <v>740</v>
      </c>
      <c r="G26" s="4">
        <v>1120</v>
      </c>
      <c r="H26" s="4">
        <v>1480</v>
      </c>
    </row>
    <row r="27" spans="1:8" ht="22.2" customHeight="1">
      <c r="A27" s="47">
        <v>24</v>
      </c>
      <c r="B27" s="48" t="s">
        <v>13</v>
      </c>
      <c r="C27" s="49" t="s">
        <v>22</v>
      </c>
      <c r="D27" s="49" t="s">
        <v>160</v>
      </c>
      <c r="E27" s="4">
        <v>100</v>
      </c>
      <c r="F27" s="4">
        <v>200</v>
      </c>
      <c r="G27" s="4">
        <v>310</v>
      </c>
      <c r="H27" s="4">
        <v>410</v>
      </c>
    </row>
    <row r="28" spans="1:8" ht="22.2" customHeight="1">
      <c r="A28" s="47">
        <v>25</v>
      </c>
      <c r="B28" s="48" t="s">
        <v>14</v>
      </c>
      <c r="C28" s="49" t="s">
        <v>25</v>
      </c>
      <c r="D28" s="49" t="s">
        <v>160</v>
      </c>
      <c r="E28" s="4">
        <v>360</v>
      </c>
      <c r="F28" s="4">
        <v>740</v>
      </c>
      <c r="G28" s="4">
        <v>1120</v>
      </c>
      <c r="H28" s="4">
        <v>1480</v>
      </c>
    </row>
    <row r="29" spans="1:8" ht="22.2" customHeight="1">
      <c r="A29" s="47">
        <v>26</v>
      </c>
      <c r="B29" s="48" t="s">
        <v>15</v>
      </c>
      <c r="C29" s="49" t="s">
        <v>25</v>
      </c>
      <c r="D29" s="49" t="s">
        <v>160</v>
      </c>
      <c r="E29" s="4">
        <v>360</v>
      </c>
      <c r="F29" s="4">
        <v>740</v>
      </c>
      <c r="G29" s="4">
        <v>1120</v>
      </c>
      <c r="H29" s="4">
        <v>1480</v>
      </c>
    </row>
    <row r="30" spans="1:8" ht="22.2" customHeight="1">
      <c r="A30" s="47">
        <v>27</v>
      </c>
      <c r="B30" s="48" t="s">
        <v>163</v>
      </c>
      <c r="C30" s="49" t="s">
        <v>25</v>
      </c>
      <c r="D30" s="49" t="s">
        <v>160</v>
      </c>
      <c r="E30" s="4">
        <v>360</v>
      </c>
      <c r="F30" s="4">
        <v>740</v>
      </c>
      <c r="G30" s="4">
        <v>1120</v>
      </c>
      <c r="H30" s="4">
        <v>1480</v>
      </c>
    </row>
    <row r="31" spans="1:8" ht="22.2" customHeight="1">
      <c r="A31" s="47">
        <v>28</v>
      </c>
      <c r="B31" s="48" t="s">
        <v>164</v>
      </c>
      <c r="C31" s="49" t="s">
        <v>160</v>
      </c>
      <c r="D31" s="49" t="s">
        <v>160</v>
      </c>
      <c r="E31" s="4">
        <v>0</v>
      </c>
      <c r="F31" s="4">
        <v>0</v>
      </c>
      <c r="G31" s="4">
        <v>0</v>
      </c>
      <c r="H31" s="4">
        <v>0</v>
      </c>
    </row>
    <row r="32" spans="1:8" ht="22.2" customHeight="1">
      <c r="A32" s="47">
        <v>29</v>
      </c>
      <c r="B32" s="48" t="s">
        <v>167</v>
      </c>
      <c r="C32" s="49" t="s">
        <v>160</v>
      </c>
      <c r="D32" s="49" t="s">
        <v>160</v>
      </c>
      <c r="E32" s="4">
        <v>0</v>
      </c>
      <c r="F32" s="4">
        <v>0</v>
      </c>
      <c r="G32" s="4">
        <v>0</v>
      </c>
      <c r="H32" s="4">
        <v>0</v>
      </c>
    </row>
    <row r="33" spans="1:8" ht="22.2" customHeight="1">
      <c r="A33" s="47">
        <v>30</v>
      </c>
      <c r="B33" s="48" t="s">
        <v>16</v>
      </c>
      <c r="C33" s="49" t="s">
        <v>25</v>
      </c>
      <c r="D33" s="49" t="s">
        <v>160</v>
      </c>
      <c r="E33" s="4">
        <v>360</v>
      </c>
      <c r="F33" s="4">
        <v>740</v>
      </c>
      <c r="G33" s="4">
        <v>1120</v>
      </c>
      <c r="H33" s="4">
        <v>1480</v>
      </c>
    </row>
    <row r="34" spans="1:8" ht="22.2" customHeight="1">
      <c r="A34" s="47">
        <v>31</v>
      </c>
      <c r="B34" s="48" t="s">
        <v>172</v>
      </c>
      <c r="C34" s="49" t="s">
        <v>160</v>
      </c>
      <c r="D34" s="49" t="s">
        <v>160</v>
      </c>
      <c r="E34" s="4">
        <v>0</v>
      </c>
      <c r="F34" s="4">
        <v>0</v>
      </c>
      <c r="G34" s="4">
        <v>0</v>
      </c>
      <c r="H34" s="4">
        <v>0</v>
      </c>
    </row>
    <row r="35" spans="1:8" ht="22.2" customHeight="1">
      <c r="A35" s="47">
        <v>32</v>
      </c>
      <c r="B35" s="48" t="s">
        <v>17</v>
      </c>
      <c r="C35" s="49" t="s">
        <v>25</v>
      </c>
      <c r="D35" s="49" t="s">
        <v>160</v>
      </c>
      <c r="E35" s="4">
        <v>360</v>
      </c>
      <c r="F35" s="4">
        <v>740</v>
      </c>
      <c r="G35" s="4">
        <v>1120</v>
      </c>
      <c r="H35" s="4">
        <v>1480</v>
      </c>
    </row>
    <row r="36" spans="1:8" ht="22.2" customHeight="1">
      <c r="A36" s="47">
        <v>33</v>
      </c>
      <c r="B36" s="48" t="s">
        <v>29</v>
      </c>
      <c r="C36" s="49" t="s">
        <v>25</v>
      </c>
      <c r="D36" s="49" t="s">
        <v>160</v>
      </c>
      <c r="E36" s="4">
        <v>360</v>
      </c>
      <c r="F36" s="4">
        <v>740</v>
      </c>
      <c r="G36" s="4">
        <v>1120</v>
      </c>
      <c r="H36" s="4">
        <v>1480</v>
      </c>
    </row>
    <row r="37" spans="1:8" ht="22.2" customHeight="1">
      <c r="A37" s="47">
        <v>34</v>
      </c>
      <c r="B37" s="48" t="s">
        <v>18</v>
      </c>
      <c r="C37" s="49" t="s">
        <v>22</v>
      </c>
      <c r="D37" s="49" t="s">
        <v>160</v>
      </c>
      <c r="E37" s="4">
        <v>100</v>
      </c>
      <c r="F37" s="4">
        <v>200</v>
      </c>
      <c r="G37" s="4">
        <v>310</v>
      </c>
      <c r="H37" s="4">
        <v>410</v>
      </c>
    </row>
    <row r="38" spans="1:8" ht="22.2" customHeight="1">
      <c r="A38" s="47">
        <v>35</v>
      </c>
      <c r="B38" s="48" t="s">
        <v>30</v>
      </c>
      <c r="C38" s="49" t="s">
        <v>22</v>
      </c>
      <c r="D38" s="49" t="s">
        <v>160</v>
      </c>
      <c r="E38" s="4">
        <v>100</v>
      </c>
      <c r="F38" s="4">
        <v>200</v>
      </c>
      <c r="G38" s="4">
        <v>310</v>
      </c>
      <c r="H38" s="4">
        <v>410</v>
      </c>
    </row>
    <row r="39" spans="1:8" ht="22.2" customHeight="1">
      <c r="A39" s="47">
        <v>36</v>
      </c>
      <c r="B39" s="48" t="s">
        <v>19</v>
      </c>
      <c r="C39" s="49" t="s">
        <v>22</v>
      </c>
      <c r="D39" s="49" t="s">
        <v>160</v>
      </c>
      <c r="E39" s="4">
        <v>100</v>
      </c>
      <c r="F39" s="4">
        <v>200</v>
      </c>
      <c r="G39" s="4">
        <v>310</v>
      </c>
      <c r="H39" s="4">
        <v>410</v>
      </c>
    </row>
    <row r="40" spans="1:8" ht="22.2" customHeight="1">
      <c r="A40" s="47">
        <v>37</v>
      </c>
      <c r="B40" s="48" t="s">
        <v>20</v>
      </c>
      <c r="C40" s="49" t="s">
        <v>22</v>
      </c>
      <c r="D40" s="49" t="s">
        <v>160</v>
      </c>
      <c r="E40" s="4">
        <v>100</v>
      </c>
      <c r="F40" s="4">
        <v>200</v>
      </c>
      <c r="G40" s="4">
        <v>310</v>
      </c>
      <c r="H40" s="4">
        <v>410</v>
      </c>
    </row>
    <row r="41" spans="1:8" ht="22.2" customHeight="1">
      <c r="A41" s="47">
        <v>38</v>
      </c>
      <c r="B41" s="51" t="s">
        <v>109</v>
      </c>
      <c r="C41" s="52" t="s">
        <v>105</v>
      </c>
      <c r="D41" s="52" t="s">
        <v>161</v>
      </c>
      <c r="E41" s="45">
        <v>880</v>
      </c>
      <c r="F41" s="45">
        <v>1760</v>
      </c>
      <c r="G41" s="45">
        <v>2640</v>
      </c>
      <c r="H41" s="45">
        <v>3520</v>
      </c>
    </row>
    <row r="42" spans="1:8" ht="22.2" customHeight="1">
      <c r="A42" s="47">
        <v>39</v>
      </c>
      <c r="B42" s="51" t="s">
        <v>110</v>
      </c>
      <c r="C42" s="53" t="s">
        <v>111</v>
      </c>
      <c r="D42" s="53" t="s">
        <v>160</v>
      </c>
      <c r="E42" s="45">
        <v>360</v>
      </c>
      <c r="F42" s="45">
        <v>740</v>
      </c>
      <c r="G42" s="45">
        <v>1120</v>
      </c>
      <c r="H42" s="45">
        <v>1480</v>
      </c>
    </row>
    <row r="43" spans="1:8" ht="22.2" customHeight="1">
      <c r="A43" s="47">
        <v>40</v>
      </c>
      <c r="B43" s="51" t="s">
        <v>168</v>
      </c>
      <c r="C43" s="53" t="s">
        <v>160</v>
      </c>
      <c r="D43" s="53" t="s">
        <v>160</v>
      </c>
      <c r="E43" s="45">
        <v>0</v>
      </c>
      <c r="F43" s="45">
        <v>0</v>
      </c>
      <c r="G43" s="45">
        <v>0</v>
      </c>
      <c r="H43" s="45">
        <v>0</v>
      </c>
    </row>
    <row r="44" spans="1:8" ht="22.2" customHeight="1">
      <c r="A44" s="47">
        <v>41</v>
      </c>
      <c r="B44" s="51" t="s">
        <v>112</v>
      </c>
      <c r="C44" s="53" t="s">
        <v>103</v>
      </c>
      <c r="D44" s="53" t="s">
        <v>160</v>
      </c>
      <c r="E44" s="45">
        <v>1170</v>
      </c>
      <c r="F44" s="45">
        <v>2340</v>
      </c>
      <c r="G44" s="45">
        <v>3520</v>
      </c>
      <c r="H44" s="45">
        <v>4690</v>
      </c>
    </row>
    <row r="45" spans="1:8" ht="22.2" customHeight="1">
      <c r="A45" s="47">
        <v>42</v>
      </c>
      <c r="B45" s="51" t="s">
        <v>113</v>
      </c>
      <c r="C45" s="53" t="s">
        <v>111</v>
      </c>
      <c r="D45" s="53" t="s">
        <v>160</v>
      </c>
      <c r="E45" s="45">
        <v>360</v>
      </c>
      <c r="F45" s="45">
        <v>740</v>
      </c>
      <c r="G45" s="45">
        <v>1120</v>
      </c>
      <c r="H45" s="45">
        <v>1480</v>
      </c>
    </row>
    <row r="46" spans="1:8" ht="22.2" customHeight="1">
      <c r="A46" s="47">
        <v>43</v>
      </c>
      <c r="B46" s="51" t="s">
        <v>114</v>
      </c>
      <c r="C46" s="53" t="s">
        <v>111</v>
      </c>
      <c r="D46" s="53" t="s">
        <v>162</v>
      </c>
      <c r="E46" s="45">
        <v>360</v>
      </c>
      <c r="F46" s="45">
        <v>740</v>
      </c>
      <c r="G46" s="45">
        <v>1120</v>
      </c>
      <c r="H46" s="45">
        <v>1480</v>
      </c>
    </row>
    <row r="47" spans="1:8" ht="22.2" customHeight="1">
      <c r="A47" s="47">
        <v>44</v>
      </c>
      <c r="B47" s="51" t="s">
        <v>115</v>
      </c>
      <c r="C47" s="53" t="s">
        <v>111</v>
      </c>
      <c r="D47" s="53" t="s">
        <v>160</v>
      </c>
      <c r="E47" s="45">
        <v>360</v>
      </c>
      <c r="F47" s="45">
        <v>740</v>
      </c>
      <c r="G47" s="45">
        <v>1120</v>
      </c>
      <c r="H47" s="45">
        <v>1480</v>
      </c>
    </row>
    <row r="48" spans="1:8" ht="22.2" customHeight="1">
      <c r="A48" s="47">
        <v>45</v>
      </c>
      <c r="B48" s="51" t="s">
        <v>116</v>
      </c>
      <c r="C48" s="53" t="s">
        <v>103</v>
      </c>
      <c r="D48" s="53" t="s">
        <v>160</v>
      </c>
      <c r="E48" s="45">
        <v>1170</v>
      </c>
      <c r="F48" s="45">
        <v>2340</v>
      </c>
      <c r="G48" s="45">
        <v>3520</v>
      </c>
      <c r="H48" s="45">
        <v>4690</v>
      </c>
    </row>
    <row r="49" spans="1:8" ht="22.2" customHeight="1">
      <c r="A49" s="47">
        <v>46</v>
      </c>
      <c r="B49" s="51" t="s">
        <v>169</v>
      </c>
      <c r="C49" s="53" t="s">
        <v>160</v>
      </c>
      <c r="D49" s="53" t="s">
        <v>160</v>
      </c>
      <c r="E49" s="68">
        <v>0</v>
      </c>
      <c r="F49" s="68">
        <v>0</v>
      </c>
      <c r="G49" s="68">
        <v>0</v>
      </c>
      <c r="H49" s="68">
        <v>0</v>
      </c>
    </row>
    <row r="50" spans="1:8" ht="22.2" customHeight="1">
      <c r="A50" s="47">
        <v>47</v>
      </c>
      <c r="B50" s="51" t="s">
        <v>117</v>
      </c>
      <c r="C50" s="53" t="s">
        <v>105</v>
      </c>
      <c r="D50" s="53" t="s">
        <v>160</v>
      </c>
      <c r="E50" s="45">
        <v>880</v>
      </c>
      <c r="F50" s="45">
        <v>1760</v>
      </c>
      <c r="G50" s="45">
        <v>2640</v>
      </c>
      <c r="H50" s="45">
        <v>3520</v>
      </c>
    </row>
    <row r="51" spans="1:8" ht="22.2" customHeight="1">
      <c r="A51" s="47">
        <v>48</v>
      </c>
      <c r="B51" s="51" t="s">
        <v>118</v>
      </c>
      <c r="C51" s="53" t="s">
        <v>111</v>
      </c>
      <c r="D51" s="53" t="s">
        <v>160</v>
      </c>
      <c r="E51" s="45">
        <v>360</v>
      </c>
      <c r="F51" s="45">
        <v>740</v>
      </c>
      <c r="G51" s="45">
        <v>1120</v>
      </c>
      <c r="H51" s="45">
        <v>1480</v>
      </c>
    </row>
    <row r="52" spans="1:8" ht="22.2" customHeight="1">
      <c r="A52" s="47">
        <v>49</v>
      </c>
      <c r="B52" s="51" t="s">
        <v>119</v>
      </c>
      <c r="C52" s="53" t="s">
        <v>111</v>
      </c>
      <c r="D52" s="53" t="s">
        <v>160</v>
      </c>
      <c r="E52" s="45">
        <v>360</v>
      </c>
      <c r="F52" s="45">
        <v>740</v>
      </c>
      <c r="G52" s="45">
        <v>1120</v>
      </c>
      <c r="H52" s="45">
        <v>1480</v>
      </c>
    </row>
    <row r="53" spans="1:8" ht="22.2" customHeight="1">
      <c r="A53" s="47">
        <v>50</v>
      </c>
      <c r="B53" s="51" t="s">
        <v>120</v>
      </c>
      <c r="C53" s="53" t="s">
        <v>111</v>
      </c>
      <c r="D53" s="53" t="s">
        <v>160</v>
      </c>
      <c r="E53" s="45">
        <v>360</v>
      </c>
      <c r="F53" s="45">
        <v>740</v>
      </c>
      <c r="G53" s="45">
        <v>1120</v>
      </c>
      <c r="H53" s="45">
        <v>1480</v>
      </c>
    </row>
    <row r="54" spans="1:8" ht="22.2" customHeight="1">
      <c r="A54" s="47">
        <v>51</v>
      </c>
      <c r="B54" s="51" t="s">
        <v>121</v>
      </c>
      <c r="C54" s="53" t="s">
        <v>111</v>
      </c>
      <c r="D54" s="53" t="s">
        <v>160</v>
      </c>
      <c r="E54" s="45">
        <v>360</v>
      </c>
      <c r="F54" s="45">
        <v>740</v>
      </c>
      <c r="G54" s="45">
        <v>1120</v>
      </c>
      <c r="H54" s="45">
        <v>1480</v>
      </c>
    </row>
    <row r="55" spans="1:8" ht="22.2" customHeight="1">
      <c r="A55" s="47">
        <v>52</v>
      </c>
      <c r="B55" s="51" t="s">
        <v>122</v>
      </c>
      <c r="C55" s="53" t="s">
        <v>111</v>
      </c>
      <c r="D55" s="53" t="s">
        <v>160</v>
      </c>
      <c r="E55" s="45">
        <v>360</v>
      </c>
      <c r="F55" s="45">
        <v>740</v>
      </c>
      <c r="G55" s="45">
        <v>1120</v>
      </c>
      <c r="H55" s="45">
        <v>1480</v>
      </c>
    </row>
    <row r="56" spans="1:8" ht="22.2" customHeight="1">
      <c r="A56" s="47">
        <v>53</v>
      </c>
      <c r="B56" s="54" t="s">
        <v>123</v>
      </c>
      <c r="C56" s="52" t="s">
        <v>103</v>
      </c>
      <c r="D56" s="53" t="s">
        <v>160</v>
      </c>
      <c r="E56" s="45">
        <v>1170</v>
      </c>
      <c r="F56" s="45">
        <v>2340</v>
      </c>
      <c r="G56" s="45">
        <v>3520</v>
      </c>
      <c r="H56" s="45">
        <v>4690</v>
      </c>
    </row>
    <row r="57" spans="1:8" ht="22.2" customHeight="1">
      <c r="A57" s="47">
        <v>54</v>
      </c>
      <c r="B57" s="51" t="s">
        <v>124</v>
      </c>
      <c r="C57" s="53" t="s">
        <v>125</v>
      </c>
      <c r="D57" s="53" t="s">
        <v>160</v>
      </c>
      <c r="E57" s="45">
        <v>100</v>
      </c>
      <c r="F57" s="45">
        <v>200</v>
      </c>
      <c r="G57" s="45">
        <v>310</v>
      </c>
      <c r="H57" s="45">
        <v>410</v>
      </c>
    </row>
    <row r="58" spans="1:8" ht="24.6" customHeight="1">
      <c r="A58" s="47">
        <v>55</v>
      </c>
      <c r="B58" s="55" t="s">
        <v>126</v>
      </c>
      <c r="C58" s="53" t="s">
        <v>127</v>
      </c>
      <c r="D58" s="10" t="s">
        <v>160</v>
      </c>
      <c r="E58" s="45">
        <v>360</v>
      </c>
      <c r="F58" s="45">
        <v>740</v>
      </c>
      <c r="G58" s="45">
        <v>1120</v>
      </c>
      <c r="H58" s="45">
        <v>1480</v>
      </c>
    </row>
  </sheetData>
  <autoFilter ref="A3:H36" xr:uid="{00000000-0009-0000-0000-000006000000}"/>
  <mergeCells count="2">
    <mergeCell ref="A1:H1"/>
    <mergeCell ref="E2:H2"/>
  </mergeCells>
  <phoneticPr fontId="10"/>
  <pageMargins left="0.59055118110236227" right="0" top="0.98425196850393704" bottom="0.98425196850393704" header="0.51181102362204722" footer="0.51181102362204722"/>
  <pageSetup paperSize="9" scale="90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J9" sqref="J9"/>
    </sheetView>
  </sheetViews>
  <sheetFormatPr defaultRowHeight="24.75" customHeight="1"/>
  <sheetData>
    <row r="2" spans="1:5" ht="24.75" customHeight="1">
      <c r="A2" s="40" t="s">
        <v>22</v>
      </c>
      <c r="B2" s="41">
        <v>100</v>
      </c>
      <c r="C2" s="41">
        <v>200</v>
      </c>
      <c r="D2" s="41">
        <v>310</v>
      </c>
      <c r="E2" s="41">
        <v>410</v>
      </c>
    </row>
    <row r="3" spans="1:5" ht="24.75" customHeight="1">
      <c r="A3" s="40" t="s">
        <v>43</v>
      </c>
      <c r="B3" s="41">
        <v>360</v>
      </c>
      <c r="C3" s="41">
        <v>740</v>
      </c>
      <c r="D3" s="41">
        <v>1120</v>
      </c>
      <c r="E3" s="41">
        <v>1480</v>
      </c>
    </row>
    <row r="4" spans="1:5" ht="24.75" customHeight="1">
      <c r="A4" s="42" t="s">
        <v>102</v>
      </c>
      <c r="B4" s="43">
        <v>1460</v>
      </c>
      <c r="C4" s="44">
        <v>2930</v>
      </c>
      <c r="D4" s="44">
        <v>4420</v>
      </c>
      <c r="E4" s="44">
        <v>5880</v>
      </c>
    </row>
    <row r="5" spans="1:5" ht="24.75" customHeight="1">
      <c r="A5" s="42" t="s">
        <v>103</v>
      </c>
      <c r="B5" s="43">
        <v>1170</v>
      </c>
      <c r="C5" s="44">
        <v>2340</v>
      </c>
      <c r="D5" s="44">
        <v>3520</v>
      </c>
      <c r="E5" s="44">
        <v>4690</v>
      </c>
    </row>
    <row r="6" spans="1:5" ht="24.75" customHeight="1">
      <c r="A6" s="42" t="s">
        <v>104</v>
      </c>
      <c r="B6" s="43">
        <v>1020</v>
      </c>
      <c r="C6" s="44">
        <v>2060</v>
      </c>
      <c r="D6" s="44">
        <v>3100</v>
      </c>
      <c r="E6" s="44">
        <v>4130</v>
      </c>
    </row>
    <row r="7" spans="1:5" ht="24.75" customHeight="1">
      <c r="A7" s="42" t="s">
        <v>105</v>
      </c>
      <c r="B7" s="43">
        <v>880</v>
      </c>
      <c r="C7" s="44">
        <v>1760</v>
      </c>
      <c r="D7" s="44">
        <v>2640</v>
      </c>
      <c r="E7" s="44">
        <v>3520</v>
      </c>
    </row>
    <row r="8" spans="1:5" ht="24.75" customHeight="1">
      <c r="A8" s="42" t="s">
        <v>106</v>
      </c>
      <c r="B8" s="43">
        <v>730</v>
      </c>
      <c r="C8" s="44">
        <v>1460</v>
      </c>
      <c r="D8" s="44">
        <v>2210</v>
      </c>
      <c r="E8" s="44">
        <v>2940</v>
      </c>
    </row>
    <row r="9" spans="1:5" ht="24.75" customHeight="1">
      <c r="A9" s="42" t="s">
        <v>107</v>
      </c>
      <c r="B9" s="43">
        <v>580</v>
      </c>
      <c r="C9" s="44">
        <v>1170</v>
      </c>
      <c r="D9" s="44">
        <v>1760</v>
      </c>
      <c r="E9" s="44">
        <v>2340</v>
      </c>
    </row>
    <row r="10" spans="1:5" ht="24.75" customHeight="1">
      <c r="A10" s="42" t="s">
        <v>108</v>
      </c>
      <c r="B10" s="43">
        <v>290</v>
      </c>
      <c r="C10" s="44">
        <v>590</v>
      </c>
      <c r="D10" s="44">
        <v>890</v>
      </c>
      <c r="E10" s="44">
        <v>1190</v>
      </c>
    </row>
    <row r="11" spans="1:5" ht="24.75" customHeight="1">
      <c r="A11" s="42" t="s">
        <v>128</v>
      </c>
      <c r="B11" s="43">
        <v>0</v>
      </c>
      <c r="C11" s="44">
        <v>0</v>
      </c>
      <c r="D11" s="44">
        <v>0</v>
      </c>
      <c r="E11" s="44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報告書(体育施設利用実績)</vt:lpstr>
      <vt:lpstr>【報告表】体育館</vt:lpstr>
      <vt:lpstr>【報告表】武道場</vt:lpstr>
      <vt:lpstr>【報告表】その他</vt:lpstr>
      <vt:lpstr>報告書（グラウンド夜間照明実績)</vt:lpstr>
      <vt:lpstr>【報告表】グラウンド</vt:lpstr>
      <vt:lpstr>【報告表】テニスコート</vt:lpstr>
      <vt:lpstr>葵区小・中・特支学校 </vt:lpstr>
      <vt:lpstr>照明規模</vt:lpstr>
      <vt:lpstr>利用時間</vt:lpstr>
      <vt:lpstr>Sheet2</vt:lpstr>
      <vt:lpstr>【報告表】グラウンド!Print_Area</vt:lpstr>
      <vt:lpstr>【報告表】その他!Print_Area</vt:lpstr>
      <vt:lpstr>【報告表】テニスコート!Print_Area</vt:lpstr>
      <vt:lpstr>【報告表】体育館!Print_Area</vt:lpstr>
      <vt:lpstr>【報告表】武道場!Print_Area</vt:lpstr>
      <vt:lpstr>'葵区小・中・特支学校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2024-03-10T13:06:49Z</cp:lastPrinted>
  <dcterms:created xsi:type="dcterms:W3CDTF">2006-05-24T08:08:04Z</dcterms:created>
  <dcterms:modified xsi:type="dcterms:W3CDTF">2025-01-23T05:27:44Z</dcterms:modified>
</cp:coreProperties>
</file>