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7手引き・様式集\★R7様式\01　申請書\"/>
    </mc:Choice>
  </mc:AlternateContent>
  <xr:revisionPtr revIDLastSave="0" documentId="13_ncr:1_{B66A1CDF-C52D-4914-AA47-FD3128A417B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清水区小・中学校" sheetId="26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清水区小・中学校!$A$3:$H$32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清水区小・中学校!$A$1:$H$32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5"/>
  <c r="AM37" i="25"/>
  <c r="AL37" i="25"/>
  <c r="AK37" i="25"/>
  <c r="AJ37" i="25"/>
  <c r="AI37" i="25"/>
  <c r="AH37" i="25"/>
  <c r="AG37" i="25"/>
  <c r="AF37" i="25"/>
  <c r="A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B3" i="25"/>
  <c r="F2" i="25"/>
  <c r="B2" i="25"/>
  <c r="A36" i="25" s="1"/>
  <c r="G40" i="24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B3" i="24"/>
  <c r="F2" i="24"/>
  <c r="B2" i="24"/>
  <c r="A36" i="24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B17" i="14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E18" i="13" l="1"/>
  <c r="G18" i="13"/>
  <c r="A3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A43" i="23" l="1"/>
  <c r="D42" i="23" s="1"/>
  <c r="F41" i="23"/>
  <c r="J40" i="23" s="1"/>
  <c r="A41" i="23"/>
  <c r="D40" i="23" s="1"/>
  <c r="F43" i="23"/>
  <c r="J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<sst xmlns="http://schemas.openxmlformats.org/spreadsheetml/2006/main" count="519" uniqueCount="171">
  <si>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</si>
  <si>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</si>
  <si>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</si>
  <si>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</si>
  <si>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</si>
  <si>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</si>
  <si>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</si>
  <si>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</si>
  <si>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</si>
  <si>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</si>
  <si>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</si>
  <si>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</si>
  <si>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</si>
  <si>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</si>
  <si>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</si>
  <si>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</si>
  <si>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</si>
  <si>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</si>
  <si>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</si>
  <si>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</si>
  <si>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</si>
  <si>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</si>
  <si>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</si>
  <si>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</si>
  <si>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</si>
  <si>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</si>
  <si>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</si>
  <si>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</si>
  <si>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</si>
  <si>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</si>
  <si>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</si>
  <si>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8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</si>
  <si>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</si>
  <si>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</si>
  <si>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</si>
  <si>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</si>
  <si>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申請者</t>
    <rPh sb="0" eb="3">
      <t>シンセイシャ</t>
    </rPh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</si>
  <si>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</si>
  <si>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</si>
  <si>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団 体 名</t>
    <rPh sb="0" eb="1">
      <t>ダン</t>
    </rPh>
    <rPh sb="2" eb="3">
      <t>カラダ</t>
    </rPh>
    <rPh sb="4" eb="5">
      <t>メイ</t>
    </rPh>
    <phoneticPr fontId="8"/>
  </si>
  <si>
    <t>利用目的</t>
    <rPh sb="0" eb="2">
      <t>リヨウ</t>
    </rPh>
    <rPh sb="2" eb="4">
      <t>モクテキ</t>
    </rPh>
    <phoneticPr fontId="8"/>
  </si>
  <si>
    <t>利用基数</t>
    <rPh sb="0" eb="2">
      <t>リヨウ</t>
    </rPh>
    <rPh sb="2" eb="4">
      <t>キスウ</t>
    </rPh>
    <phoneticPr fontId="8"/>
  </si>
  <si>
    <t>利用責任者</t>
    <rPh sb="0" eb="2">
      <t>リヨウ</t>
    </rPh>
    <rPh sb="2" eb="5">
      <t>セキニンシャ</t>
    </rPh>
    <phoneticPr fontId="8"/>
  </si>
  <si>
    <t>使用料</t>
    <rPh sb="0" eb="3">
      <t>シヨウリョウ</t>
    </rPh>
    <phoneticPr fontId="8"/>
  </si>
  <si>
    <t>利用人数</t>
    <rPh sb="0" eb="4">
      <t>リヨウニンズウ</t>
    </rPh>
    <phoneticPr fontId="8"/>
  </si>
  <si>
    <t>※受付年月日</t>
    <rPh sb="1" eb="3">
      <t>ウケツケ</t>
    </rPh>
    <rPh sb="3" eb="6">
      <t>ネンガッピ</t>
    </rPh>
    <phoneticPr fontId="8"/>
  </si>
  <si>
    <t>※許可年月日</t>
    <rPh sb="1" eb="3">
      <t>キョカ</t>
    </rPh>
    <rPh sb="3" eb="6">
      <t>ネンガッピ</t>
    </rPh>
    <phoneticPr fontId="8"/>
  </si>
  <si>
    <t>※許可番号</t>
    <rPh sb="1" eb="3">
      <t>キョカ</t>
    </rPh>
    <rPh sb="3" eb="5">
      <t>バンゴウ</t>
    </rPh>
    <phoneticPr fontId="8"/>
  </si>
  <si>
    <t>※受付者</t>
    <rPh sb="1" eb="4">
      <t>ウケツケシャ</t>
    </rPh>
    <phoneticPr fontId="8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</si>
  <si>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</si>
  <si>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</si>
  <si>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</si>
  <si>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</si>
  <si>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</si>
  <si>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</si>
  <si>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</si>
  <si>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</si>
  <si>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</si>
  <si>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</si>
  <si>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</si>
  <si>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</si>
  <si>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</si>
  <si>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</si>
  <si>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</si>
  <si>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8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</si>
  <si>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</si>
  <si>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</si>
  <si>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</si>
  <si>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</si>
  <si>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</si>
  <si>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</si>
  <si>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</si>
  <si>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</si>
  <si>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</si>
  <si>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</si>
  <si>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</si>
  <si>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【計画表】</t>
    <rPh sb="1" eb="4">
      <t>ケイカクヒョウ</t>
    </rPh>
    <phoneticPr fontId="5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</si>
  <si>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</si>
  <si>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</si>
  <si>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</si>
  <si>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</si>
  <si>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</si>
  <si>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様式第３号（第３条関係）</t>
    <phoneticPr fontId="8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</si>
  <si>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</si>
  <si>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</si>
  <si>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</si>
  <si>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</si>
  <si>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氏　　名</t>
    <rPh sb="0" eb="1">
      <t>シ</t>
    </rPh>
    <rPh sb="3" eb="4">
      <t>ナ</t>
    </rPh>
    <phoneticPr fontId="8"/>
  </si>
  <si>
    <t>会 長</t>
    <rPh sb="0" eb="1">
      <t>カイ</t>
    </rPh>
    <rPh sb="2" eb="3">
      <t>チョウ</t>
    </rPh>
    <phoneticPr fontId="8"/>
  </si>
  <si>
    <t>スポーツ活動</t>
    <rPh sb="4" eb="6">
      <t>カツドウ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</si>
  <si>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</si>
  <si>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</si>
  <si>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</si>
  <si>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</si>
  <si>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</si>
  <si>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</si>
  <si>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</si>
  <si>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</si>
  <si>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</si>
  <si>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</si>
  <si>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小型</t>
    <rPh sb="0" eb="2">
      <t>コガタ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</si>
  <si>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</si>
  <si>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</si>
  <si>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</si>
  <si>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</si>
  <si>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</si>
  <si>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</si>
  <si>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</si>
  <si>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</si>
  <si>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</si>
  <si>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</si>
  <si>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</si>
  <si>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</si>
  <si>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</si>
  <si>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</si>
  <si>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</si>
  <si>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</si>
  <si>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【計画表】</t>
    <phoneticPr fontId="5"/>
  </si>
  <si>
    <t>　　　　　　　　　　夜間照明使用料金表（清水区内小・中学校）</t>
    <rPh sb="14" eb="16">
      <t>シヨウ</t>
    </rPh>
    <rPh sb="20" eb="22">
      <t>シミズ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</si>
  <si>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</si>
  <si>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清水入江小学校</t>
    <rPh sb="0" eb="2">
      <t>シミズ</t>
    </rPh>
    <rPh sb="2" eb="4">
      <t>イリエ</t>
    </rPh>
    <rPh sb="4" eb="7">
      <t>ショウガッコウ</t>
    </rPh>
    <phoneticPr fontId="8"/>
  </si>
  <si>
    <t>なし</t>
    <phoneticPr fontId="2"/>
  </si>
  <si>
    <t>清水浜田小学校</t>
    <rPh sb="0" eb="2">
      <t>シミズ</t>
    </rPh>
    <rPh sb="2" eb="3">
      <t>ハマ</t>
    </rPh>
    <rPh sb="3" eb="4">
      <t>タ</t>
    </rPh>
    <rPh sb="4" eb="7">
      <t>ショウガッコウ</t>
    </rPh>
    <phoneticPr fontId="8"/>
  </si>
  <si>
    <t>清水岡小学校</t>
    <rPh sb="0" eb="2">
      <t>シミズ</t>
    </rPh>
    <rPh sb="2" eb="3">
      <t>オカ</t>
    </rPh>
    <rPh sb="3" eb="6">
      <t>ショウガッコウ</t>
    </rPh>
    <phoneticPr fontId="8"/>
  </si>
  <si>
    <t>清水船越小学校</t>
    <rPh sb="0" eb="2">
      <t>シミズ</t>
    </rPh>
    <rPh sb="2" eb="4">
      <t>フナコシ</t>
    </rPh>
    <rPh sb="4" eb="7">
      <t>ショウガッコウ</t>
    </rPh>
    <phoneticPr fontId="8"/>
  </si>
  <si>
    <t>清水有度第一小学校</t>
    <rPh sb="0" eb="2">
      <t>シミズ</t>
    </rPh>
    <rPh sb="2" eb="3">
      <t>ユウ</t>
    </rPh>
    <rPh sb="3" eb="4">
      <t>ド</t>
    </rPh>
    <rPh sb="4" eb="6">
      <t>ダイイチ</t>
    </rPh>
    <rPh sb="6" eb="9">
      <t>ショウガッコウ</t>
    </rPh>
    <phoneticPr fontId="8"/>
  </si>
  <si>
    <t>清水有度第二小学校</t>
    <rPh sb="0" eb="2">
      <t>シミズ</t>
    </rPh>
    <rPh sb="2" eb="3">
      <t>ユウ</t>
    </rPh>
    <rPh sb="3" eb="4">
      <t>ド</t>
    </rPh>
    <rPh sb="4" eb="6">
      <t>ダイニ</t>
    </rPh>
    <rPh sb="6" eb="9">
      <t>ショウガッコウ</t>
    </rPh>
    <phoneticPr fontId="8"/>
  </si>
  <si>
    <t>清水小学校</t>
    <rPh sb="0" eb="2">
      <t>シミズ</t>
    </rPh>
    <rPh sb="2" eb="5">
      <t>ショウガッコウ</t>
    </rPh>
    <phoneticPr fontId="8"/>
  </si>
  <si>
    <t>清水不二見小学校</t>
    <rPh sb="0" eb="2">
      <t>シミズ</t>
    </rPh>
    <rPh sb="2" eb="4">
      <t>フジ</t>
    </rPh>
    <rPh sb="4" eb="5">
      <t>ミ</t>
    </rPh>
    <rPh sb="5" eb="8">
      <t>ショウガッコウ</t>
    </rPh>
    <phoneticPr fontId="8"/>
  </si>
  <si>
    <t>清水駒越小学校</t>
    <rPh sb="0" eb="2">
      <t>シミズ</t>
    </rPh>
    <rPh sb="2" eb="3">
      <t>コマ</t>
    </rPh>
    <rPh sb="3" eb="4">
      <t>コ</t>
    </rPh>
    <rPh sb="4" eb="7">
      <t>ショウガッコウ</t>
    </rPh>
    <phoneticPr fontId="8"/>
  </si>
  <si>
    <t>清水三保第一小学校</t>
    <rPh sb="0" eb="2">
      <t>シミズ</t>
    </rPh>
    <rPh sb="2" eb="4">
      <t>ミホ</t>
    </rPh>
    <rPh sb="4" eb="6">
      <t>ダイイチ</t>
    </rPh>
    <rPh sb="6" eb="9">
      <t>ショウガッコウ</t>
    </rPh>
    <phoneticPr fontId="8"/>
  </si>
  <si>
    <t>清水三保第二小学校</t>
    <rPh sb="0" eb="2">
      <t>シミズ</t>
    </rPh>
    <rPh sb="2" eb="4">
      <t>ミホ</t>
    </rPh>
    <rPh sb="4" eb="6">
      <t>ダイニ</t>
    </rPh>
    <rPh sb="6" eb="9">
      <t>ショウガッコウ</t>
    </rPh>
    <phoneticPr fontId="8"/>
  </si>
  <si>
    <t>清水辻小学校</t>
    <rPh sb="0" eb="2">
      <t>シミズ</t>
    </rPh>
    <rPh sb="2" eb="3">
      <t>ツジ</t>
    </rPh>
    <rPh sb="3" eb="6">
      <t>ショウガッコウ</t>
    </rPh>
    <phoneticPr fontId="8"/>
  </si>
  <si>
    <t>大型6</t>
    <rPh sb="0" eb="1">
      <t>ダイ</t>
    </rPh>
    <rPh sb="1" eb="2">
      <t>ガタ</t>
    </rPh>
    <phoneticPr fontId="8"/>
  </si>
  <si>
    <t>清水江尻小学校</t>
    <rPh sb="0" eb="2">
      <t>シミズ</t>
    </rPh>
    <rPh sb="2" eb="4">
      <t>エジリ</t>
    </rPh>
    <rPh sb="4" eb="7">
      <t>ショウガッコウ</t>
    </rPh>
    <phoneticPr fontId="8"/>
  </si>
  <si>
    <t>清水飯田小学校</t>
    <rPh sb="0" eb="2">
      <t>シミズ</t>
    </rPh>
    <rPh sb="2" eb="4">
      <t>イイダ</t>
    </rPh>
    <rPh sb="4" eb="7">
      <t>ショウガッコウ</t>
    </rPh>
    <phoneticPr fontId="8"/>
  </si>
  <si>
    <t>清水飯田東小学校</t>
    <rPh sb="0" eb="2">
      <t>シミズ</t>
    </rPh>
    <rPh sb="2" eb="4">
      <t>イイダ</t>
    </rPh>
    <rPh sb="4" eb="5">
      <t>ヒガシ</t>
    </rPh>
    <rPh sb="5" eb="8">
      <t>ショウガッコウ</t>
    </rPh>
    <phoneticPr fontId="8"/>
  </si>
  <si>
    <t>清水高部小学校</t>
    <rPh sb="0" eb="2">
      <t>シミズ</t>
    </rPh>
    <rPh sb="2" eb="4">
      <t>タカベ</t>
    </rPh>
    <rPh sb="4" eb="7">
      <t>ショウガッコウ</t>
    </rPh>
    <phoneticPr fontId="8"/>
  </si>
  <si>
    <t>清水高部東小学校</t>
    <rPh sb="0" eb="2">
      <t>シミズ</t>
    </rPh>
    <rPh sb="2" eb="4">
      <t>タカベ</t>
    </rPh>
    <rPh sb="4" eb="5">
      <t>ヒガシ</t>
    </rPh>
    <rPh sb="5" eb="8">
      <t>ショウガッコウ</t>
    </rPh>
    <phoneticPr fontId="8"/>
  </si>
  <si>
    <t>清水袖師小学校</t>
    <rPh sb="0" eb="2">
      <t>シミズ</t>
    </rPh>
    <rPh sb="2" eb="3">
      <t>ソデ</t>
    </rPh>
    <rPh sb="3" eb="4">
      <t>シ</t>
    </rPh>
    <rPh sb="4" eb="7">
      <t>ショウガッコウ</t>
    </rPh>
    <phoneticPr fontId="8"/>
  </si>
  <si>
    <t>清水庵原小学校</t>
    <rPh sb="0" eb="2">
      <t>シミズ</t>
    </rPh>
    <rPh sb="2" eb="4">
      <t>イハラ</t>
    </rPh>
    <rPh sb="4" eb="7">
      <t>ショウガッコウ</t>
    </rPh>
    <phoneticPr fontId="8"/>
  </si>
  <si>
    <t>清水興津小学校</t>
    <rPh sb="0" eb="2">
      <t>シミズ</t>
    </rPh>
    <rPh sb="2" eb="4">
      <t>オキツ</t>
    </rPh>
    <rPh sb="4" eb="7">
      <t>ショウガッコウ</t>
    </rPh>
    <phoneticPr fontId="8"/>
  </si>
  <si>
    <t>清水小島小学校</t>
    <rPh sb="0" eb="2">
      <t>シミズ</t>
    </rPh>
    <rPh sb="2" eb="4">
      <t>コジマ</t>
    </rPh>
    <rPh sb="4" eb="7">
      <t>ショウガッコウ</t>
    </rPh>
    <phoneticPr fontId="8"/>
  </si>
  <si>
    <t>清水小河内小学校</t>
    <rPh sb="0" eb="2">
      <t>シミズ</t>
    </rPh>
    <rPh sb="2" eb="3">
      <t>ショウ</t>
    </rPh>
    <rPh sb="3" eb="5">
      <t>カワチ</t>
    </rPh>
    <rPh sb="5" eb="8">
      <t>ショウガッコウ</t>
    </rPh>
    <phoneticPr fontId="8"/>
  </si>
  <si>
    <t>清水宍原小学校</t>
    <rPh sb="0" eb="2">
      <t>シミズ</t>
    </rPh>
    <rPh sb="3" eb="4">
      <t>ハラ</t>
    </rPh>
    <rPh sb="4" eb="7">
      <t>ショウガッコウ</t>
    </rPh>
    <phoneticPr fontId="8"/>
  </si>
  <si>
    <t>清水中河内小学校</t>
    <rPh sb="0" eb="2">
      <t>シミズ</t>
    </rPh>
    <rPh sb="2" eb="3">
      <t>ナカ</t>
    </rPh>
    <rPh sb="3" eb="5">
      <t>カワチ</t>
    </rPh>
    <rPh sb="5" eb="8">
      <t>ショウガッコウ</t>
    </rPh>
    <phoneticPr fontId="8"/>
  </si>
  <si>
    <t>小型</t>
    <rPh sb="0" eb="1">
      <t>ショウ</t>
    </rPh>
    <rPh sb="1" eb="2">
      <t>ガタ</t>
    </rPh>
    <phoneticPr fontId="8"/>
  </si>
  <si>
    <t>清水和田島小学校</t>
    <rPh sb="0" eb="2">
      <t>シミズ</t>
    </rPh>
    <rPh sb="2" eb="4">
      <t>ワダ</t>
    </rPh>
    <rPh sb="4" eb="5">
      <t>ジマ</t>
    </rPh>
    <rPh sb="5" eb="8">
      <t>ショウガッコウ</t>
    </rPh>
    <phoneticPr fontId="8"/>
  </si>
  <si>
    <t>蒲原東小学校</t>
    <rPh sb="0" eb="2">
      <t>カンバラ</t>
    </rPh>
    <rPh sb="2" eb="3">
      <t>ヒガシ</t>
    </rPh>
    <rPh sb="3" eb="6">
      <t>ショウガッコウ</t>
    </rPh>
    <phoneticPr fontId="8"/>
  </si>
  <si>
    <t>蒲原西小学校</t>
    <rPh sb="0" eb="2">
      <t>カンバラ</t>
    </rPh>
    <rPh sb="2" eb="3">
      <t>ニシ</t>
    </rPh>
    <rPh sb="3" eb="6">
      <t>ショウガッコウ</t>
    </rPh>
    <phoneticPr fontId="8"/>
  </si>
  <si>
    <t>由比小学校</t>
    <rPh sb="0" eb="2">
      <t>ユイ</t>
    </rPh>
    <rPh sb="2" eb="5">
      <t>ショウガッコウ</t>
    </rPh>
    <phoneticPr fontId="8"/>
  </si>
  <si>
    <t>由比北小学校</t>
    <rPh sb="0" eb="2">
      <t>ユイ</t>
    </rPh>
    <rPh sb="2" eb="3">
      <t>キタ</t>
    </rPh>
    <rPh sb="3" eb="6">
      <t>ショウガッコウ</t>
    </rPh>
    <phoneticPr fontId="8"/>
  </si>
  <si>
    <t>清水第一中学校</t>
    <rPh sb="0" eb="2">
      <t>シミズ</t>
    </rPh>
    <rPh sb="2" eb="3">
      <t>ダイ</t>
    </rPh>
    <rPh sb="3" eb="4">
      <t>イチ</t>
    </rPh>
    <rPh sb="4" eb="7">
      <t>チュウガッコウ</t>
    </rPh>
    <phoneticPr fontId="8"/>
  </si>
  <si>
    <t>清水第二中学校</t>
    <rPh sb="0" eb="2">
      <t>シミズ</t>
    </rPh>
    <rPh sb="2" eb="3">
      <t>ダイ</t>
    </rPh>
    <rPh sb="3" eb="4">
      <t>ニ</t>
    </rPh>
    <rPh sb="4" eb="7">
      <t>チュウガッコウ</t>
    </rPh>
    <phoneticPr fontId="8"/>
  </si>
  <si>
    <t>清水第三中学校</t>
    <rPh sb="0" eb="2">
      <t>シミズ</t>
    </rPh>
    <rPh sb="2" eb="3">
      <t>ダイ</t>
    </rPh>
    <rPh sb="3" eb="4">
      <t>サン</t>
    </rPh>
    <rPh sb="4" eb="7">
      <t>チュウガッコウ</t>
    </rPh>
    <phoneticPr fontId="8"/>
  </si>
  <si>
    <t>清水第四中学校</t>
    <rPh sb="0" eb="2">
      <t>シミズ</t>
    </rPh>
    <rPh sb="2" eb="3">
      <t>ダイ</t>
    </rPh>
    <rPh sb="3" eb="4">
      <t>ヨン</t>
    </rPh>
    <rPh sb="4" eb="7">
      <t>チュウガッコウ</t>
    </rPh>
    <phoneticPr fontId="8"/>
  </si>
  <si>
    <t>清水第五中学校</t>
    <rPh sb="0" eb="2">
      <t>シミズ</t>
    </rPh>
    <rPh sb="2" eb="3">
      <t>ダイ</t>
    </rPh>
    <rPh sb="3" eb="4">
      <t>ゴ</t>
    </rPh>
    <rPh sb="4" eb="7">
      <t>チュウガッコウ</t>
    </rPh>
    <phoneticPr fontId="8"/>
  </si>
  <si>
    <t>清水第六中学校</t>
    <rPh sb="0" eb="2">
      <t>シミズ</t>
    </rPh>
    <rPh sb="2" eb="3">
      <t>ダイ</t>
    </rPh>
    <rPh sb="3" eb="4">
      <t>ロク</t>
    </rPh>
    <rPh sb="4" eb="7">
      <t>チュウガッコウ</t>
    </rPh>
    <phoneticPr fontId="8"/>
  </si>
  <si>
    <t>清水第七中学校</t>
    <rPh sb="0" eb="2">
      <t>シミズ</t>
    </rPh>
    <rPh sb="2" eb="3">
      <t>ダイ</t>
    </rPh>
    <rPh sb="3" eb="4">
      <t>ナナ</t>
    </rPh>
    <rPh sb="4" eb="7">
      <t>チュウガッコウ</t>
    </rPh>
    <phoneticPr fontId="8"/>
  </si>
  <si>
    <t>清水第八中学校</t>
    <rPh sb="0" eb="2">
      <t>シミズ</t>
    </rPh>
    <rPh sb="2" eb="3">
      <t>ダイ</t>
    </rPh>
    <rPh sb="3" eb="4">
      <t>ハチ</t>
    </rPh>
    <rPh sb="4" eb="7">
      <t>チュウガッコウ</t>
    </rPh>
    <phoneticPr fontId="8"/>
  </si>
  <si>
    <t>清水飯田中学校</t>
    <rPh sb="0" eb="2">
      <t>シミズ</t>
    </rPh>
    <rPh sb="2" eb="4">
      <t>イイダ</t>
    </rPh>
    <rPh sb="4" eb="7">
      <t>チュウガッコウ</t>
    </rPh>
    <phoneticPr fontId="8"/>
  </si>
  <si>
    <t>清水袖師中学校</t>
    <rPh sb="0" eb="2">
      <t>シミズ</t>
    </rPh>
    <rPh sb="2" eb="3">
      <t>ソデ</t>
    </rPh>
    <rPh sb="3" eb="4">
      <t>シ</t>
    </rPh>
    <rPh sb="4" eb="7">
      <t>チュウガッコウ</t>
    </rPh>
    <phoneticPr fontId="8"/>
  </si>
  <si>
    <t>清水庵原中学校</t>
    <rPh sb="0" eb="2">
      <t>シミズ</t>
    </rPh>
    <rPh sb="2" eb="4">
      <t>イハラ</t>
    </rPh>
    <rPh sb="4" eb="7">
      <t>チュウガッコウ</t>
    </rPh>
    <phoneticPr fontId="8"/>
  </si>
  <si>
    <t>清水興津中学校</t>
    <rPh sb="0" eb="2">
      <t>シミズ</t>
    </rPh>
    <rPh sb="2" eb="4">
      <t>オキツ</t>
    </rPh>
    <rPh sb="4" eb="7">
      <t>チュウガッコウ</t>
    </rPh>
    <phoneticPr fontId="8"/>
  </si>
  <si>
    <t>清水小島中学校</t>
    <rPh sb="0" eb="2">
      <t>シミズ</t>
    </rPh>
    <rPh sb="2" eb="4">
      <t>コジマ</t>
    </rPh>
    <rPh sb="4" eb="7">
      <t>チュウガッコウ</t>
    </rPh>
    <phoneticPr fontId="8"/>
  </si>
  <si>
    <t>清水両河内中学校</t>
    <rPh sb="0" eb="2">
      <t>シミズ</t>
    </rPh>
    <rPh sb="2" eb="3">
      <t>リョウ</t>
    </rPh>
    <rPh sb="3" eb="5">
      <t>カワチ</t>
    </rPh>
    <rPh sb="5" eb="8">
      <t>チュウガッコウ</t>
    </rPh>
    <phoneticPr fontId="8"/>
  </si>
  <si>
    <t>蒲原中学校</t>
    <rPh sb="0" eb="2">
      <t>カンバラ</t>
    </rPh>
    <rPh sb="2" eb="5">
      <t>チュウガッコウ</t>
    </rPh>
    <phoneticPr fontId="8"/>
  </si>
  <si>
    <t>由比中学校</t>
    <rPh sb="0" eb="2">
      <t>ユイ</t>
    </rPh>
    <rPh sb="2" eb="3">
      <t>チュウ</t>
    </rPh>
    <rPh sb="3" eb="5">
      <t>ガッコウ</t>
    </rPh>
    <phoneticPr fontId="8"/>
  </si>
  <si>
    <t>（グラウンド）</t>
    <phoneticPr fontId="7"/>
  </si>
  <si>
    <t>（あて先）静岡市長</t>
    <rPh sb="3" eb="4">
      <t>サキ</t>
    </rPh>
    <rPh sb="5" eb="8">
      <t>シズオカシ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</si>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</sst>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  <numFmt numFmtId="182" formatCode="[h]:mm"/>
  </numFmts>
  <fonts count="28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82" fontId="0" fillId="0" borderId="1" xfId="0" applyNumberFormat="1" applyBorder="1" applyAlignment="1">
      <alignment horizontal="right" vertical="center" shrinkToFit="1"/>
    </xf>
    <xf numFmtId="182" fontId="0" fillId="0" borderId="2" xfId="0" applyNumberFormat="1" applyBorder="1" applyAlignment="1">
      <alignment horizontal="right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178" fontId="9" fillId="0" borderId="20" xfId="0" applyNumberFormat="1" applyFont="1" applyBorder="1" applyAlignment="1" applyProtection="1">
      <alignment horizontal="center" vertical="center"/>
      <protection locked="0"/>
    </xf>
    <xf numFmtId="178" fontId="9" fillId="0" borderId="19" xfId="0" applyNumberFormat="1" applyFont="1" applyBorder="1" applyAlignment="1" applyProtection="1">
      <alignment horizontal="center" vertical="center"/>
      <protection locked="0"/>
    </xf>
    <xf numFmtId="178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workbookViewId="0">
      <selection activeCell="A3" sqref="A3:K3"/>
    </sheetView>
  </sheetViews>
  <sheetFormatPr defaultColWidth="9" defaultRowHeight="20.100000000000001" customHeight="1"/>
  <cols>
    <col min="1" max="1" width="13.6640625" style="12" customWidth="1"/>
    <col min="2" max="2" width="15.33203125" style="12" customWidth="1"/>
    <col min="3" max="4" width="6.77734375" style="12" customWidth="1"/>
    <col min="5" max="5" width="15.33203125" style="12" customWidth="1"/>
    <col min="6" max="6" width="12.77734375" style="12" customWidth="1"/>
    <col min="7" max="8" width="10" style="12" customWidth="1"/>
    <col min="9" max="10" width="6.77734375" style="12" customWidth="1"/>
    <col min="11" max="11" width="5.6640625" style="12" customWidth="1"/>
    <col min="12" max="16384" width="9" style="12"/>
  </cols>
  <sheetData>
    <row r="1" spans="1:11" ht="20.100000000000001" customHeight="1">
      <c r="A1" s="12" t="s">
        <v>82</v>
      </c>
    </row>
    <row r="3" spans="1:11" ht="30" customHeight="1">
      <c r="A3" s="79" t="s">
        <v>64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30" customHeight="1"/>
    <row r="5" spans="1:11" ht="30" customHeight="1">
      <c r="F5" s="26"/>
      <c r="G5" s="13" t="s">
        <v>33</v>
      </c>
      <c r="H5" s="27"/>
      <c r="I5" s="13" t="s">
        <v>34</v>
      </c>
      <c r="J5" s="27"/>
      <c r="K5" s="13" t="s">
        <v>35</v>
      </c>
    </row>
    <row r="6" spans="1:11" ht="20.100000000000001" customHeight="1">
      <c r="G6" s="13"/>
      <c r="H6" s="13"/>
      <c r="I6" s="13"/>
      <c r="J6" s="13"/>
      <c r="K6" s="13"/>
    </row>
    <row r="7" spans="1:11" ht="30" customHeight="1">
      <c r="A7" s="33" t="s">
        <v>170</v>
      </c>
    </row>
    <row r="9" spans="1:11" ht="28.8" customHeight="1">
      <c r="E9" s="79" t="s">
        <v>36</v>
      </c>
      <c r="F9" s="33" t="s">
        <v>86</v>
      </c>
      <c r="G9" s="89"/>
      <c r="H9" s="89"/>
      <c r="I9" s="88" t="s">
        <v>115</v>
      </c>
      <c r="J9" s="88"/>
      <c r="K9" s="88"/>
    </row>
    <row r="10" spans="1:11" ht="28.8" customHeight="1">
      <c r="E10" s="79"/>
      <c r="F10" s="33"/>
      <c r="G10" s="31"/>
      <c r="H10" s="31"/>
      <c r="I10" s="30"/>
      <c r="J10" s="30"/>
      <c r="K10" s="30"/>
    </row>
    <row r="11" spans="1:11" ht="28.8" customHeight="1">
      <c r="E11" s="79"/>
      <c r="F11" s="33" t="s">
        <v>61</v>
      </c>
      <c r="G11" s="84"/>
      <c r="H11" s="84"/>
      <c r="I11" s="84"/>
      <c r="J11" s="84"/>
      <c r="K11" s="84"/>
    </row>
    <row r="12" spans="1:11" ht="20.100000000000001" customHeight="1">
      <c r="E12" s="32"/>
      <c r="F12" s="33"/>
      <c r="G12" s="35"/>
      <c r="H12" s="35"/>
      <c r="I12" s="35"/>
      <c r="J12" s="35"/>
      <c r="K12" s="35"/>
    </row>
    <row r="13" spans="1:11" ht="30" customHeight="1">
      <c r="A13" s="80" t="s">
        <v>83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38.4" customHeight="1">
      <c r="A14" s="85" t="s">
        <v>84</v>
      </c>
      <c r="B14" s="15" t="s">
        <v>55</v>
      </c>
      <c r="C14" s="87"/>
      <c r="D14" s="90"/>
      <c r="E14" s="19" t="s">
        <v>56</v>
      </c>
      <c r="F14" s="21"/>
      <c r="G14" s="91" t="s">
        <v>51</v>
      </c>
      <c r="H14" s="92"/>
      <c r="I14" s="93"/>
      <c r="J14" s="94"/>
      <c r="K14" s="20"/>
    </row>
    <row r="15" spans="1:11" ht="38.4" customHeight="1">
      <c r="A15" s="86"/>
      <c r="B15" s="19" t="s">
        <v>57</v>
      </c>
      <c r="C15" s="87"/>
      <c r="D15" s="83"/>
      <c r="E15" s="83"/>
      <c r="F15" s="83"/>
      <c r="G15" s="73" t="str">
        <f>IF(C15="〇","（　)内に施設名を記載","　")</f>
        <v>　</v>
      </c>
      <c r="H15" s="74"/>
      <c r="I15" s="74"/>
      <c r="J15" s="74"/>
      <c r="K15" s="75"/>
    </row>
    <row r="16" spans="1:11" ht="50.4" customHeight="1">
      <c r="A16" s="34" t="s">
        <v>50</v>
      </c>
      <c r="B16" s="22"/>
      <c r="C16" s="16" t="s">
        <v>33</v>
      </c>
      <c r="D16" s="23"/>
      <c r="E16" s="81" t="s">
        <v>108</v>
      </c>
      <c r="F16" s="81"/>
      <c r="G16" s="81"/>
      <c r="H16" s="81"/>
      <c r="I16" s="81"/>
      <c r="J16" s="81"/>
      <c r="K16" s="82"/>
    </row>
    <row r="17" spans="1:11" ht="94.2" customHeight="1">
      <c r="A17" s="34" t="s">
        <v>60</v>
      </c>
      <c r="B17" s="76">
        <f>G9</f>
        <v>0</v>
      </c>
      <c r="C17" s="77"/>
      <c r="D17" s="77"/>
      <c r="E17" s="77"/>
      <c r="F17" s="77"/>
      <c r="G17" s="77"/>
      <c r="H17" s="77"/>
      <c r="I17" s="77"/>
      <c r="J17" s="77"/>
      <c r="K17" s="78"/>
    </row>
    <row r="18" spans="1:11" ht="94.2" customHeight="1">
      <c r="A18" s="34" t="s">
        <v>42</v>
      </c>
      <c r="B18" s="64">
        <f>G11</f>
        <v>0</v>
      </c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94.2" customHeight="1">
      <c r="A19" s="34" t="s">
        <v>85</v>
      </c>
      <c r="B19" s="67">
        <f>【計画表】体育館!D40+【計画表】武道場!D40+【計画表】その他!D40</f>
        <v>0</v>
      </c>
      <c r="C19" s="68"/>
      <c r="D19" s="68"/>
      <c r="E19" s="68"/>
      <c r="F19" s="68"/>
      <c r="G19" s="68"/>
      <c r="H19" s="68"/>
      <c r="I19" s="68"/>
      <c r="J19" s="68"/>
      <c r="K19" s="69"/>
    </row>
    <row r="20" spans="1:11" ht="94.2" customHeight="1">
      <c r="A20" s="34" t="s">
        <v>44</v>
      </c>
      <c r="B20" s="70">
        <f>【計画表】体育館!G40+【計画表】武道場!G40+【計画表】その他!G40</f>
        <v>0</v>
      </c>
      <c r="C20" s="71"/>
      <c r="D20" s="71"/>
      <c r="E20" s="71"/>
      <c r="F20" s="71"/>
      <c r="G20" s="71"/>
      <c r="H20" s="71"/>
      <c r="I20" s="71"/>
      <c r="J20" s="71"/>
      <c r="K20" s="72"/>
    </row>
  </sheetData>
  <sheetProtection algorithmName="SHA-512" hashValue="wSEF6LBhkihbNNhhjdWFpa2GKFBCiBEdP+q4mDbTzJ9EbTnQs5ueVql8wuA8aFPgft6L8gAv0O8bNltGtieCNg==" saltValue="pQODIUyL3tITsoSAPBnDcw==" spinCount="100000" sheet="1" objects="1" scenarios="1"/>
  <mergeCells count="18"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  <mergeCell ref="B18:K18"/>
    <mergeCell ref="B19:K19"/>
    <mergeCell ref="B20:K20"/>
    <mergeCell ref="G15:K15"/>
    <mergeCell ref="B17:K17"/>
  </mergeCells>
  <phoneticPr fontId="8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"2025,2026"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C11" sqref="C11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58</v>
      </c>
      <c r="B1" s="1" t="s">
        <v>21</v>
      </c>
      <c r="C1" s="1" t="s">
        <v>71</v>
      </c>
      <c r="D1" t="s">
        <v>110</v>
      </c>
      <c r="E1" t="s">
        <v>113</v>
      </c>
    </row>
    <row r="2" spans="1:5">
      <c r="A2" s="1" t="s">
        <v>59</v>
      </c>
      <c r="B2" s="50">
        <v>0.25</v>
      </c>
      <c r="C2" t="s">
        <v>72</v>
      </c>
      <c r="D2" s="53">
        <v>0</v>
      </c>
      <c r="E2" s="53">
        <v>0</v>
      </c>
    </row>
    <row r="3" spans="1:5">
      <c r="A3" s="1" t="s">
        <v>70</v>
      </c>
      <c r="B3" s="50">
        <v>0.27083333333333331</v>
      </c>
      <c r="C3" t="s">
        <v>73</v>
      </c>
      <c r="D3" s="53">
        <v>4.1666666666666664E-2</v>
      </c>
      <c r="E3" s="53">
        <v>4.1666666666666664E-2</v>
      </c>
    </row>
    <row r="4" spans="1:5">
      <c r="B4" s="50">
        <v>0.29166666666666702</v>
      </c>
      <c r="C4" t="s">
        <v>74</v>
      </c>
      <c r="D4" s="53">
        <v>8.3333333333333301E-2</v>
      </c>
      <c r="E4" s="53">
        <v>8.3333333333333301E-2</v>
      </c>
    </row>
    <row r="5" spans="1:5">
      <c r="B5" s="50">
        <v>0.3125</v>
      </c>
      <c r="C5" t="s">
        <v>90</v>
      </c>
      <c r="D5" s="53">
        <v>0.125</v>
      </c>
      <c r="E5" s="53">
        <v>0.125</v>
      </c>
    </row>
    <row r="6" spans="1:5">
      <c r="B6" s="50">
        <v>0.33333333333333298</v>
      </c>
      <c r="C6" t="s">
        <v>91</v>
      </c>
      <c r="D6" s="53">
        <v>0.16666666666666699</v>
      </c>
      <c r="E6" s="53">
        <v>0.16666666666666699</v>
      </c>
    </row>
    <row r="7" spans="1:5">
      <c r="B7" s="50">
        <v>0.35416666666666702</v>
      </c>
      <c r="C7" t="s">
        <v>112</v>
      </c>
      <c r="D7" s="53">
        <v>0.20833333333333301</v>
      </c>
    </row>
    <row r="8" spans="1:5">
      <c r="B8" s="50">
        <v>0.375</v>
      </c>
      <c r="C8" t="s">
        <v>168</v>
      </c>
      <c r="D8" s="53">
        <v>0.25</v>
      </c>
    </row>
    <row r="9" spans="1:5">
      <c r="B9" s="50">
        <v>0.39583333333333298</v>
      </c>
      <c r="D9" s="53">
        <v>0.29166666666666702</v>
      </c>
    </row>
    <row r="10" spans="1:5">
      <c r="B10" s="50">
        <v>0.41666666666666702</v>
      </c>
      <c r="D10" s="53">
        <v>0.33333333333333298</v>
      </c>
    </row>
    <row r="11" spans="1:5">
      <c r="B11" s="50">
        <v>0.4375</v>
      </c>
      <c r="D11" s="53">
        <v>0.375</v>
      </c>
    </row>
    <row r="12" spans="1:5">
      <c r="B12" s="50">
        <v>0.45833333333333298</v>
      </c>
      <c r="D12" s="53">
        <v>0.41666666666666702</v>
      </c>
    </row>
    <row r="13" spans="1:5">
      <c r="B13" s="50">
        <v>0.47916666666666602</v>
      </c>
      <c r="D13" s="53">
        <v>0.45833333333333298</v>
      </c>
    </row>
    <row r="14" spans="1:5">
      <c r="B14" s="50">
        <v>0.5</v>
      </c>
      <c r="D14" s="53">
        <v>0.5</v>
      </c>
    </row>
    <row r="15" spans="1:5">
      <c r="B15" s="50">
        <v>0.52083333333333304</v>
      </c>
      <c r="D15" s="53">
        <v>0.54166666666666696</v>
      </c>
    </row>
    <row r="16" spans="1:5">
      <c r="B16" s="50">
        <v>0.54166666666666596</v>
      </c>
      <c r="D16" s="53">
        <v>0.58333333333333304</v>
      </c>
    </row>
    <row r="17" spans="2:4">
      <c r="B17" s="50">
        <v>0.5625</v>
      </c>
      <c r="D17" s="53">
        <v>0.625</v>
      </c>
    </row>
    <row r="18" spans="2:4">
      <c r="B18" s="50">
        <v>0.58333333333333304</v>
      </c>
    </row>
    <row r="19" spans="2:4">
      <c r="B19" s="50">
        <v>0.60416666666666596</v>
      </c>
    </row>
    <row r="20" spans="2:4">
      <c r="B20" s="50">
        <v>0.625</v>
      </c>
    </row>
    <row r="21" spans="2:4">
      <c r="B21" s="50">
        <v>0.64583333333333304</v>
      </c>
    </row>
    <row r="22" spans="2:4">
      <c r="B22" s="50">
        <v>0.66666666666666596</v>
      </c>
    </row>
    <row r="23" spans="2:4">
      <c r="B23" s="50">
        <v>0.6875</v>
      </c>
    </row>
    <row r="24" spans="2:4">
      <c r="B24" s="50">
        <v>0.70833333333333304</v>
      </c>
    </row>
    <row r="25" spans="2:4">
      <c r="B25" s="50">
        <v>0.72916666666666596</v>
      </c>
    </row>
    <row r="26" spans="2:4">
      <c r="B26" s="50">
        <v>0.75</v>
      </c>
    </row>
    <row r="27" spans="2:4">
      <c r="B27" s="50">
        <v>0.77083333333333304</v>
      </c>
    </row>
    <row r="28" spans="2:4">
      <c r="B28" s="50">
        <v>0.79166666666666596</v>
      </c>
    </row>
    <row r="29" spans="2:4">
      <c r="B29" s="50">
        <v>0.8125</v>
      </c>
    </row>
    <row r="30" spans="2:4">
      <c r="B30" s="50">
        <v>0.83333333333333304</v>
      </c>
    </row>
    <row r="31" spans="2:4">
      <c r="B31" s="50">
        <v>0.85416666666666596</v>
      </c>
    </row>
    <row r="32" spans="2:4">
      <c r="B32" s="50">
        <v>0.874999999999999</v>
      </c>
    </row>
  </sheetData>
  <sheetProtection algorithmName="SHA-512" hashValue="9iJRUbObjH9JhZY8MSvsPcu4+cWILMZYWjJeGs0PGNdWwNBg9S0RHTeweAs/T5SywirQi2htdUmPnLsQn7AFfw==" saltValue="dbe2NiSr8uUxKHOUQVAnrQ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36" sqref="B36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76</v>
      </c>
      <c r="O1" s="55"/>
    </row>
    <row r="2" spans="1:39" ht="28.2" customHeight="1">
      <c r="A2" s="6" t="s">
        <v>15</v>
      </c>
      <c r="B2" s="105">
        <f>'申請書(体育施設利用許可)'!B16</f>
        <v>0</v>
      </c>
      <c r="C2" s="105"/>
      <c r="D2" s="105" t="s">
        <v>16</v>
      </c>
      <c r="E2" s="105"/>
      <c r="F2" s="120">
        <f>'申請書(体育施設利用許可)'!D16</f>
        <v>0</v>
      </c>
      <c r="G2" s="105"/>
      <c r="O2" s="55"/>
      <c r="Q2" s="49"/>
      <c r="R2" s="49"/>
      <c r="S2" s="49"/>
      <c r="T2" s="49"/>
      <c r="U2" s="49"/>
      <c r="V2" s="24"/>
      <c r="X2" s="56"/>
      <c r="Y2" s="57"/>
      <c r="Z2" s="57"/>
      <c r="AA2" s="111" t="s">
        <v>106</v>
      </c>
      <c r="AB2" s="112"/>
      <c r="AC2" s="112"/>
      <c r="AD2" s="112"/>
      <c r="AE2" s="113"/>
      <c r="AF2" s="57"/>
    </row>
    <row r="3" spans="1:39" ht="28.2" customHeight="1" thickBot="1">
      <c r="A3" s="3" t="s">
        <v>7</v>
      </c>
      <c r="B3" s="105">
        <f>'申請書(体育施設利用許可)'!B17:D17</f>
        <v>0</v>
      </c>
      <c r="C3" s="105"/>
      <c r="D3" s="105" t="s">
        <v>62</v>
      </c>
      <c r="E3" s="105"/>
      <c r="F3" s="105" t="s">
        <v>77</v>
      </c>
      <c r="G3" s="105"/>
      <c r="Q3" s="49"/>
      <c r="R3" s="49"/>
      <c r="S3" s="49"/>
      <c r="T3" s="49"/>
      <c r="U3" s="49"/>
      <c r="V3" s="24"/>
      <c r="X3" s="57"/>
      <c r="Y3" s="57"/>
      <c r="Z3" s="57"/>
      <c r="AA3" s="114"/>
      <c r="AB3" s="115"/>
      <c r="AC3" s="115"/>
      <c r="AD3" s="115"/>
      <c r="AE3" s="116"/>
      <c r="AF3" s="57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78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65</v>
      </c>
      <c r="AH6" s="8" t="s">
        <v>66</v>
      </c>
      <c r="AI6" s="8" t="s">
        <v>67</v>
      </c>
      <c r="AJ6" s="8" t="s">
        <v>68</v>
      </c>
      <c r="AK6" s="8" t="s">
        <v>69</v>
      </c>
      <c r="AL6" s="8" t="s">
        <v>107</v>
      </c>
      <c r="AM6" s="2" t="s">
        <v>111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ref="AH11:AH18" si="9">IF(AND(B11&lt;&gt;"",E11=""),"NG団体1","")</f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9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9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9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9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9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9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9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79</v>
      </c>
      <c r="C39" s="122"/>
      <c r="D39" s="122" t="s">
        <v>29</v>
      </c>
      <c r="E39" s="123"/>
      <c r="G39" s="106" t="s">
        <v>44</v>
      </c>
      <c r="H39" s="107"/>
      <c r="I39" s="108"/>
    </row>
    <row r="40" spans="1:39">
      <c r="A40" s="95" t="s">
        <v>63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75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ZsYPzYhj7ZkwW4m4RwsYx3BnamAk12o1Vv75TsI7Ta9oMF2O+2Ztje+mRkr4Q3DFmFdrhnTtL74GSWvvEymgJA==" saltValue="nq6BUR+4HY724BqQ/THu+A==" spinCount="100000" sheet="1" objects="1" scenarios="1"/>
  <mergeCells count="23"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  <mergeCell ref="A40:A41"/>
    <mergeCell ref="D40:E41"/>
    <mergeCell ref="G40:I41"/>
    <mergeCell ref="A5:A6"/>
    <mergeCell ref="B5:F5"/>
    <mergeCell ref="G5:K5"/>
    <mergeCell ref="B40:C41"/>
  </mergeCells>
  <phoneticPr fontId="7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O41" sqref="O41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76</v>
      </c>
      <c r="O1" s="55"/>
    </row>
    <row r="2" spans="1:39" ht="28.2" customHeight="1">
      <c r="A2" s="6" t="s">
        <v>15</v>
      </c>
      <c r="B2" s="105">
        <f>'申請書(体育施設利用許可)'!B16</f>
        <v>0</v>
      </c>
      <c r="C2" s="105"/>
      <c r="D2" s="105" t="s">
        <v>16</v>
      </c>
      <c r="E2" s="105"/>
      <c r="F2" s="120">
        <f>'申請書(体育施設利用許可)'!D16</f>
        <v>0</v>
      </c>
      <c r="G2" s="105"/>
      <c r="O2" s="55"/>
      <c r="Q2" s="49"/>
      <c r="R2" s="49"/>
      <c r="S2" s="49"/>
      <c r="T2" s="49"/>
      <c r="U2" s="49"/>
      <c r="V2" s="24"/>
      <c r="X2" s="56"/>
      <c r="Y2" s="57"/>
      <c r="Z2" s="57"/>
      <c r="AA2" s="111" t="s">
        <v>80</v>
      </c>
      <c r="AB2" s="112"/>
      <c r="AC2" s="112"/>
      <c r="AD2" s="112"/>
      <c r="AE2" s="113"/>
      <c r="AF2" s="57"/>
    </row>
    <row r="3" spans="1:39" ht="28.2" customHeight="1" thickBot="1">
      <c r="A3" s="3" t="s">
        <v>7</v>
      </c>
      <c r="B3" s="105">
        <f>'申請書(体育施設利用許可)'!B17:D17</f>
        <v>0</v>
      </c>
      <c r="C3" s="105"/>
      <c r="D3" s="105" t="s">
        <v>62</v>
      </c>
      <c r="E3" s="105"/>
      <c r="F3" s="105" t="s">
        <v>56</v>
      </c>
      <c r="G3" s="105"/>
      <c r="Q3" s="49"/>
      <c r="R3" s="49"/>
      <c r="S3" s="49"/>
      <c r="T3" s="49"/>
      <c r="U3" s="49"/>
      <c r="V3" s="24"/>
      <c r="X3" s="57"/>
      <c r="Y3" s="57"/>
      <c r="Z3" s="57"/>
      <c r="AA3" s="114"/>
      <c r="AB3" s="115"/>
      <c r="AC3" s="115"/>
      <c r="AD3" s="115"/>
      <c r="AE3" s="116"/>
      <c r="AF3" s="57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78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65</v>
      </c>
      <c r="AH6" s="8" t="s">
        <v>66</v>
      </c>
      <c r="AI6" s="8" t="s">
        <v>67</v>
      </c>
      <c r="AJ6" s="8" t="s">
        <v>68</v>
      </c>
      <c r="AK6" s="8" t="s">
        <v>69</v>
      </c>
      <c r="AL6" s="8" t="s">
        <v>107</v>
      </c>
      <c r="AM6" s="2" t="s">
        <v>111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79</v>
      </c>
      <c r="C39" s="122"/>
      <c r="D39" s="122" t="s">
        <v>29</v>
      </c>
      <c r="E39" s="123"/>
      <c r="G39" s="106" t="s">
        <v>44</v>
      </c>
      <c r="H39" s="107"/>
      <c r="I39" s="108"/>
    </row>
    <row r="40" spans="1:39">
      <c r="A40" s="95" t="s">
        <v>63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75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7h5hzgE8E0cw+RP+z8tR6KK/DTPf8f9hpEIcpDkv55KTNTEich7nwjXvbnleUvz6LSeLSBAwUowI3LcOZvcHKQ==" saltValue="gWDh2DgHiLw9nBs1Cv4xXA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E44" sqref="E44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76</v>
      </c>
      <c r="O1" s="55"/>
    </row>
    <row r="2" spans="1:39" ht="28.2" customHeight="1">
      <c r="A2" s="6" t="s">
        <v>15</v>
      </c>
      <c r="B2" s="105">
        <f>'申請書(体育施設利用許可)'!B16</f>
        <v>0</v>
      </c>
      <c r="C2" s="105"/>
      <c r="D2" s="105" t="s">
        <v>16</v>
      </c>
      <c r="E2" s="105"/>
      <c r="F2" s="120">
        <f>'申請書(体育施設利用許可)'!D16</f>
        <v>0</v>
      </c>
      <c r="G2" s="105"/>
      <c r="O2" s="55"/>
      <c r="Q2" s="49"/>
      <c r="R2" s="49"/>
      <c r="S2" s="49"/>
      <c r="T2" s="49"/>
      <c r="U2" s="49"/>
      <c r="V2" s="24"/>
      <c r="X2" s="56"/>
      <c r="Y2" s="57"/>
      <c r="Z2" s="57"/>
      <c r="AA2" s="111" t="s">
        <v>71</v>
      </c>
      <c r="AB2" s="112"/>
      <c r="AC2" s="112"/>
      <c r="AD2" s="112"/>
      <c r="AE2" s="113"/>
      <c r="AF2" s="57"/>
    </row>
    <row r="3" spans="1:39" ht="28.2" customHeight="1" thickBot="1">
      <c r="A3" s="3" t="s">
        <v>7</v>
      </c>
      <c r="B3" s="105">
        <f>'申請書(体育施設利用許可)'!B17:D17</f>
        <v>0</v>
      </c>
      <c r="C3" s="105"/>
      <c r="D3" s="105" t="s">
        <v>62</v>
      </c>
      <c r="E3" s="105"/>
      <c r="F3" s="105" t="s">
        <v>57</v>
      </c>
      <c r="G3" s="105"/>
      <c r="Q3" s="49"/>
      <c r="R3" s="49"/>
      <c r="S3" s="49"/>
      <c r="T3" s="49"/>
      <c r="U3" s="49"/>
      <c r="V3" s="24"/>
      <c r="X3" s="57"/>
      <c r="Y3" s="57"/>
      <c r="Z3" s="57"/>
      <c r="AA3" s="114"/>
      <c r="AB3" s="115"/>
      <c r="AC3" s="115"/>
      <c r="AD3" s="115"/>
      <c r="AE3" s="116"/>
      <c r="AF3" s="57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78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65</v>
      </c>
      <c r="AH6" s="8" t="s">
        <v>66</v>
      </c>
      <c r="AI6" s="8" t="s">
        <v>67</v>
      </c>
      <c r="AJ6" s="8" t="s">
        <v>68</v>
      </c>
      <c r="AK6" s="8" t="s">
        <v>69</v>
      </c>
      <c r="AL6" s="8" t="s">
        <v>107</v>
      </c>
      <c r="AM6" s="2" t="s">
        <v>111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79</v>
      </c>
      <c r="C39" s="122"/>
      <c r="D39" s="122" t="s">
        <v>29</v>
      </c>
      <c r="E39" s="123"/>
      <c r="G39" s="106" t="s">
        <v>44</v>
      </c>
      <c r="H39" s="107"/>
      <c r="I39" s="108"/>
    </row>
    <row r="40" spans="1:39">
      <c r="A40" s="95" t="s">
        <v>63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75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pSKKHGpo2+nWt8GaT7dP3sg0W8nPAvStr8Y0aBvmz45NJ+HdSY5ht2p+oX1/LDoDRYYVAizkBk9lPhnyBZjR1w==" saltValue="r6LECLEw4c85KuflXAnxqg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zoomScale="110" zoomScaleNormal="110" workbookViewId="0">
      <selection activeCell="E13" sqref="E13"/>
    </sheetView>
  </sheetViews>
  <sheetFormatPr defaultColWidth="9" defaultRowHeight="20.100000000000001" customHeight="1"/>
  <cols>
    <col min="1" max="1" width="13.6640625" style="12" customWidth="1"/>
    <col min="2" max="4" width="8.88671875" style="12" customWidth="1"/>
    <col min="5" max="5" width="9" style="12" customWidth="1"/>
    <col min="6" max="6" width="11.109375" style="12" customWidth="1"/>
    <col min="7" max="7" width="8.109375" style="12" customWidth="1"/>
    <col min="8" max="8" width="11.109375" style="12" customWidth="1"/>
    <col min="9" max="9" width="8.109375" style="12" customWidth="1"/>
    <col min="10" max="10" width="11.109375" style="12" customWidth="1"/>
    <col min="11" max="11" width="8.109375" style="12" customWidth="1"/>
    <col min="12" max="16384" width="9" style="12"/>
  </cols>
  <sheetData>
    <row r="1" spans="1:21" ht="20.100000000000001" customHeight="1">
      <c r="A1" s="12" t="s">
        <v>31</v>
      </c>
    </row>
    <row r="3" spans="1:21" ht="30" customHeight="1">
      <c r="A3" s="124" t="s">
        <v>32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21" ht="30" customHeight="1">
      <c r="A4" s="128" t="str">
        <f>IF('申請書(体育施設利用許可)'!I14="〇","　","提出不要")</f>
        <v>提出不要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21" ht="30" customHeight="1">
      <c r="F5" s="26"/>
      <c r="G5" s="13" t="s">
        <v>33</v>
      </c>
      <c r="H5" s="27"/>
      <c r="I5" s="13" t="s">
        <v>34</v>
      </c>
      <c r="J5" s="27"/>
      <c r="K5" s="13" t="s">
        <v>35</v>
      </c>
    </row>
    <row r="6" spans="1:21" ht="20.100000000000001" customHeight="1">
      <c r="G6" s="13"/>
      <c r="H6" s="13"/>
      <c r="I6" s="13"/>
      <c r="J6" s="13"/>
      <c r="K6" s="13"/>
    </row>
    <row r="7" spans="1:21" ht="30" customHeight="1">
      <c r="A7" s="12" t="s">
        <v>169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0.100000000000001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9.4" customHeight="1">
      <c r="B9" s="26"/>
      <c r="C9" s="26"/>
      <c r="D9" s="26"/>
      <c r="E9" s="125" t="s">
        <v>36</v>
      </c>
      <c r="F9" s="26" t="s">
        <v>39</v>
      </c>
      <c r="G9" s="89"/>
      <c r="H9" s="89"/>
      <c r="I9" s="89" t="s">
        <v>115</v>
      </c>
      <c r="J9" s="89"/>
      <c r="K9" s="89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9.4" customHeight="1">
      <c r="B10" s="26"/>
      <c r="C10" s="26"/>
      <c r="D10" s="26"/>
      <c r="E10" s="125"/>
      <c r="F10" s="26" t="s">
        <v>38</v>
      </c>
      <c r="G10" s="84"/>
      <c r="H10" s="84"/>
      <c r="I10" s="84"/>
      <c r="J10" s="84"/>
      <c r="K10" s="84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9.4" customHeight="1">
      <c r="B11" s="26"/>
      <c r="C11" s="26"/>
      <c r="D11" s="26"/>
      <c r="E11" s="125"/>
      <c r="F11" s="26" t="s">
        <v>87</v>
      </c>
      <c r="G11" s="36" t="s">
        <v>88</v>
      </c>
      <c r="H11" s="132"/>
      <c r="I11" s="132"/>
      <c r="J11" s="132"/>
      <c r="K11" s="132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9.4" customHeight="1">
      <c r="B12" s="26"/>
      <c r="C12" s="26"/>
      <c r="D12" s="26"/>
      <c r="E12" s="125"/>
      <c r="F12" s="26" t="s">
        <v>37</v>
      </c>
      <c r="G12" s="84"/>
      <c r="H12" s="84"/>
      <c r="I12" s="84"/>
      <c r="J12" s="84"/>
      <c r="K12" s="84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0.100000000000001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48" customHeight="1">
      <c r="A14" s="138" t="s">
        <v>54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58.2" customHeight="1">
      <c r="A15" s="14" t="s">
        <v>40</v>
      </c>
      <c r="B15" s="141" t="s">
        <v>89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8" customHeight="1">
      <c r="A16" s="14" t="s">
        <v>50</v>
      </c>
      <c r="B16" s="22"/>
      <c r="C16" s="23" t="s">
        <v>33</v>
      </c>
      <c r="D16" s="23"/>
      <c r="E16" s="126" t="s">
        <v>103</v>
      </c>
      <c r="F16" s="126"/>
      <c r="G16" s="126"/>
      <c r="H16" s="126"/>
      <c r="I16" s="126"/>
      <c r="J16" s="126"/>
      <c r="K16" s="127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48" customHeight="1">
      <c r="A17" s="140" t="s">
        <v>41</v>
      </c>
      <c r="B17" s="142">
        <f>G9</f>
        <v>0</v>
      </c>
      <c r="C17" s="143"/>
      <c r="D17" s="143"/>
      <c r="E17" s="133" t="s">
        <v>51</v>
      </c>
      <c r="F17" s="133"/>
      <c r="G17" s="133" t="s">
        <v>104</v>
      </c>
      <c r="H17" s="133"/>
      <c r="I17" s="133"/>
      <c r="J17" s="133"/>
      <c r="K17" s="134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48" customHeight="1">
      <c r="A18" s="140"/>
      <c r="B18" s="144" t="s">
        <v>53</v>
      </c>
      <c r="C18" s="145"/>
      <c r="D18" s="145"/>
      <c r="E18" s="135" t="e">
        <f>INDEX(清水区小・中学校!C4:C48,MATCH(B17,清水区小・中学校!B4:B48,0))</f>
        <v>#N/A</v>
      </c>
      <c r="F18" s="135"/>
      <c r="G18" s="135" t="e">
        <f>INDEX(清水区小・中学校!D4:D48,MATCH(B17,清水区小・中学校!B4:B48,0))</f>
        <v>#N/A</v>
      </c>
      <c r="H18" s="135"/>
      <c r="I18" s="135"/>
      <c r="J18" s="135"/>
      <c r="K18" s="13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60.6" customHeight="1">
      <c r="A19" s="14" t="s">
        <v>42</v>
      </c>
      <c r="B19" s="137">
        <f>H11</f>
        <v>0</v>
      </c>
      <c r="C19" s="83"/>
      <c r="D19" s="83"/>
      <c r="E19" s="83"/>
      <c r="F19" s="83"/>
      <c r="G19" s="83"/>
      <c r="H19" s="83"/>
      <c r="I19" s="83"/>
      <c r="J19" s="83"/>
      <c r="K19" s="90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60.6" customHeight="1">
      <c r="A20" s="14" t="s">
        <v>43</v>
      </c>
      <c r="B20" s="146" t="e">
        <f>【計画表】グラウンド!L42+【計画表】テニスコート!L42</f>
        <v>#N/A</v>
      </c>
      <c r="C20" s="147"/>
      <c r="D20" s="147"/>
      <c r="E20" s="147"/>
      <c r="F20" s="147"/>
      <c r="G20" s="147"/>
      <c r="H20" s="147"/>
      <c r="I20" s="147"/>
      <c r="J20" s="147"/>
      <c r="K20" s="148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60.6" customHeight="1">
      <c r="A21" s="14" t="s">
        <v>44</v>
      </c>
      <c r="B21" s="129">
        <f>【計画表】グラウンド!O42+【計画表】テニスコート!O42</f>
        <v>0</v>
      </c>
      <c r="C21" s="130"/>
      <c r="D21" s="130"/>
      <c r="E21" s="130"/>
      <c r="F21" s="130"/>
      <c r="G21" s="130"/>
      <c r="H21" s="130"/>
      <c r="I21" s="130"/>
      <c r="J21" s="130"/>
      <c r="K21" s="131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48" customHeight="1">
      <c r="A22" s="14" t="s">
        <v>45</v>
      </c>
      <c r="B22" s="137"/>
      <c r="C22" s="83"/>
      <c r="D22" s="83"/>
      <c r="E22" s="83"/>
      <c r="F22" s="83"/>
      <c r="G22" s="83"/>
      <c r="H22" s="83"/>
      <c r="I22" s="83"/>
      <c r="J22" s="83"/>
      <c r="K22" s="90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48" customHeight="1">
      <c r="A23" s="14" t="s">
        <v>46</v>
      </c>
      <c r="B23" s="137"/>
      <c r="C23" s="83"/>
      <c r="D23" s="83"/>
      <c r="E23" s="83"/>
      <c r="F23" s="83"/>
      <c r="G23" s="83"/>
      <c r="H23" s="83"/>
      <c r="I23" s="83"/>
      <c r="J23" s="83"/>
      <c r="K23" s="90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48" customHeight="1">
      <c r="A24" s="14" t="s">
        <v>47</v>
      </c>
      <c r="B24" s="137"/>
      <c r="C24" s="83"/>
      <c r="D24" s="83"/>
      <c r="E24" s="83"/>
      <c r="F24" s="83"/>
      <c r="G24" s="83"/>
      <c r="H24" s="83"/>
      <c r="I24" s="83"/>
      <c r="J24" s="83"/>
      <c r="K24" s="90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48" customHeight="1">
      <c r="A25" s="14" t="s">
        <v>48</v>
      </c>
      <c r="B25" s="137"/>
      <c r="C25" s="83"/>
      <c r="D25" s="83"/>
      <c r="E25" s="83"/>
      <c r="F25" s="83"/>
      <c r="G25" s="83"/>
      <c r="H25" s="83"/>
      <c r="I25" s="83"/>
      <c r="J25" s="83"/>
      <c r="K25" s="90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25.05" customHeight="1">
      <c r="A26" s="12" t="s">
        <v>49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20.100000000000001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20.100000000000001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0.100000000000001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0.100000000000001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0.100000000000001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0.100000000000001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2:21" ht="20.100000000000001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2:21" ht="20.100000000000001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2:21" ht="20.100000000000001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2:21" ht="20.100000000000001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2:21" ht="20.100000000000001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</sheetData>
  <sheetProtection algorithmName="SHA-512" hashValue="YgLOaBlmryRomkZduqaPut/XcFXxn4fLPDtOU/6X+dpJ5/K8AoPC3YdAjx5S6cNPT95vzaqA0PohUfSMvKwz1g==" saltValue="PmA6UpOPjzGbj0jzjWwsuw==" spinCount="100000" sheet="1" objects="1" scenarios="1"/>
  <mergeCells count="25"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  <mergeCell ref="A3:J3"/>
    <mergeCell ref="E9:E12"/>
    <mergeCell ref="E16:K16"/>
    <mergeCell ref="A4:K4"/>
    <mergeCell ref="B21:K21"/>
    <mergeCell ref="G9:H9"/>
    <mergeCell ref="I9:K9"/>
    <mergeCell ref="G10:K10"/>
    <mergeCell ref="H11:K11"/>
    <mergeCell ref="G17:K17"/>
    <mergeCell ref="E18:F18"/>
    <mergeCell ref="G18:K18"/>
    <mergeCell ref="E17:F17"/>
  </mergeCells>
  <phoneticPr fontId="8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B16 F5" xr:uid="{A6C5F9C8-595C-4212-8F33-F855D9D3B7A1}">
      <formula1>"2025,2026"</formula1>
    </dataValidation>
  </dataValidations>
  <pageMargins left="0.9055118110236221" right="0.9055118110236221" top="0.94488188976377963" bottom="0.94488188976377963" header="0.31496062992125984" footer="0.31496062992125984"/>
  <pageSetup paperSize="9"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8" t="s">
        <v>117</v>
      </c>
    </row>
    <row r="2" spans="1:38" ht="28.05" customHeight="1">
      <c r="A2" s="6" t="s">
        <v>15</v>
      </c>
      <c r="B2" s="105">
        <f>'申請書（グラウンド夜間照明)'!B16</f>
        <v>0</v>
      </c>
      <c r="C2" s="105"/>
      <c r="D2" s="105" t="s">
        <v>16</v>
      </c>
      <c r="E2" s="105"/>
      <c r="F2" s="105">
        <f>'申請書（グラウンド夜間照明)'!D16</f>
        <v>0</v>
      </c>
      <c r="G2" s="105"/>
      <c r="AA2" s="153" t="s">
        <v>81</v>
      </c>
      <c r="AB2" s="154"/>
      <c r="AC2" s="154"/>
      <c r="AD2" s="154"/>
      <c r="AE2" s="155"/>
    </row>
    <row r="3" spans="1:38" ht="28.05" customHeight="1" thickBot="1">
      <c r="A3" s="3" t="s">
        <v>7</v>
      </c>
      <c r="B3" s="105">
        <f>'申請書（グラウンド夜間照明)'!B17:D17</f>
        <v>0</v>
      </c>
      <c r="C3" s="105"/>
      <c r="D3" s="105" t="s">
        <v>8</v>
      </c>
      <c r="E3" s="105"/>
      <c r="F3" s="105" t="e">
        <f>INDEX(清水区小・中学校!C4:C48,MATCH(【計画表】グラウンド!B3,清水区小・中学校!B4:B48,0))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</row>
    <row r="6" spans="1:38" ht="18.45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8" t="s">
        <v>65</v>
      </c>
      <c r="AG6" s="8" t="s">
        <v>66</v>
      </c>
      <c r="AH6" s="8" t="s">
        <v>67</v>
      </c>
      <c r="AI6" s="8" t="s">
        <v>68</v>
      </c>
      <c r="AJ6" s="8" t="s">
        <v>69</v>
      </c>
      <c r="AK6" s="2" t="s">
        <v>114</v>
      </c>
      <c r="AL6" s="2" t="s">
        <v>111</v>
      </c>
    </row>
    <row r="7" spans="1:38" ht="23.55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3.55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3.55" customHeight="1">
      <c r="A9" s="17" t="e">
        <f t="shared" ref="A9:A34" si="7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3.55" customHeight="1">
      <c r="A10" s="17" t="e">
        <f t="shared" si="7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3.55" customHeight="1">
      <c r="A11" s="17" t="e">
        <f t="shared" si="7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3.55" customHeight="1">
      <c r="A12" s="17" t="e">
        <f t="shared" si="7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3.55" customHeight="1">
      <c r="A13" s="17" t="e">
        <f t="shared" si="7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3.55" customHeight="1">
      <c r="A14" s="17" t="e">
        <f t="shared" si="7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3.55" customHeight="1">
      <c r="A15" s="17" t="e">
        <f t="shared" si="7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3.55" customHeight="1">
      <c r="A16" s="17" t="e">
        <f t="shared" si="7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3.55" customHeight="1">
      <c r="A17" s="17" t="e">
        <f t="shared" si="7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3.55" customHeight="1">
      <c r="A18" s="17" t="e">
        <f t="shared" si="7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3.55" customHeight="1">
      <c r="A19" s="17" t="e">
        <f t="shared" si="7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3.55" customHeight="1">
      <c r="A20" s="17" t="e">
        <f t="shared" si="7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3.55" customHeight="1">
      <c r="A21" s="17" t="e">
        <f t="shared" si="7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3.55" customHeight="1">
      <c r="A22" s="17" t="e">
        <f t="shared" si="7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3.55" customHeight="1">
      <c r="A23" s="17" t="e">
        <f t="shared" si="7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3.55" customHeight="1">
      <c r="A24" s="17" t="e">
        <f t="shared" si="7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3.55" customHeight="1">
      <c r="A25" s="17" t="e">
        <f t="shared" si="7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3.55" customHeight="1">
      <c r="A26" s="17" t="e">
        <f t="shared" si="7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3.55" customHeight="1">
      <c r="A27" s="17" t="e">
        <f t="shared" si="7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3.55" customHeight="1">
      <c r="A28" s="17" t="e">
        <f t="shared" si="7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3.55" customHeight="1">
      <c r="A29" s="17" t="e">
        <f t="shared" si="7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3.55" customHeight="1">
      <c r="A30" s="17" t="e">
        <f t="shared" si="7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3.55" customHeight="1">
      <c r="A31" s="17" t="e">
        <f t="shared" si="7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3.55" customHeight="1">
      <c r="A32" s="17" t="e">
        <f t="shared" si="7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3.55" customHeight="1">
      <c r="A33" s="17" t="e">
        <f t="shared" si="7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3.55" customHeight="1">
      <c r="A34" s="17" t="e">
        <f t="shared" si="7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3.55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3.55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3.55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18</v>
      </c>
      <c r="B39" s="121" t="s">
        <v>28</v>
      </c>
      <c r="C39" s="122"/>
      <c r="D39" s="122" t="s">
        <v>29</v>
      </c>
      <c r="E39" s="123"/>
      <c r="F39" s="105" t="s">
        <v>18</v>
      </c>
      <c r="G39" s="105"/>
      <c r="H39" s="121" t="s">
        <v>28</v>
      </c>
      <c r="I39" s="122"/>
      <c r="J39" s="122" t="s">
        <v>29</v>
      </c>
      <c r="K39" s="159"/>
      <c r="L39" s="167" t="s">
        <v>14</v>
      </c>
      <c r="M39" s="168"/>
      <c r="O39" s="149" t="s">
        <v>52</v>
      </c>
    </row>
    <row r="40" spans="1:38">
      <c r="A40" s="4" t="s">
        <v>10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12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11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13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CfCTBXkOxr+t4a5OO9VXclq/rOzcjAoHJhCFcBy40o4uAccVRrIgZIylMFozmdD6/h+0k3Z2YcgYoW8quKfbGA==" saltValue="alFTxAR5UH59+S/U/e6eyw==" spinCount="100000" sheet="1" objects="1" scenarios="1"/>
  <mergeCells count="35">
    <mergeCell ref="A5:A6"/>
    <mergeCell ref="B2:C2"/>
    <mergeCell ref="B3:C3"/>
    <mergeCell ref="B5:F5"/>
    <mergeCell ref="G5:K5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H40:I41"/>
    <mergeCell ref="J40:K41"/>
    <mergeCell ref="J42:K43"/>
    <mergeCell ref="L42:M43"/>
    <mergeCell ref="L39:M41"/>
    <mergeCell ref="H39:I39"/>
    <mergeCell ref="H42:I43"/>
    <mergeCell ref="O39:O41"/>
    <mergeCell ref="O42:O43"/>
    <mergeCell ref="AA2:AE3"/>
    <mergeCell ref="J39:K39"/>
    <mergeCell ref="L5:P5"/>
    <mergeCell ref="Q5:U5"/>
    <mergeCell ref="AA5:AE5"/>
    <mergeCell ref="V5:Z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8" t="s">
        <v>117</v>
      </c>
    </row>
    <row r="2" spans="1:38" ht="28.05" customHeight="1">
      <c r="A2" s="6" t="s">
        <v>15</v>
      </c>
      <c r="B2" s="105">
        <f>'申請書（グラウンド夜間照明)'!B16</f>
        <v>0</v>
      </c>
      <c r="C2" s="105"/>
      <c r="D2" s="105" t="s">
        <v>16</v>
      </c>
      <c r="E2" s="105"/>
      <c r="F2" s="105">
        <f>'申請書（グラウンド夜間照明)'!D16</f>
        <v>0</v>
      </c>
      <c r="G2" s="105"/>
      <c r="AA2" s="153" t="s">
        <v>116</v>
      </c>
      <c r="AB2" s="154"/>
      <c r="AC2" s="154"/>
      <c r="AD2" s="154"/>
      <c r="AE2" s="155"/>
    </row>
    <row r="3" spans="1:38" ht="28.05" customHeight="1" thickBot="1">
      <c r="A3" s="3" t="s">
        <v>7</v>
      </c>
      <c r="B3" s="105">
        <f>'申請書（グラウンド夜間照明)'!B17:D17</f>
        <v>0</v>
      </c>
      <c r="C3" s="105"/>
      <c r="D3" s="105" t="s">
        <v>8</v>
      </c>
      <c r="E3" s="105"/>
      <c r="F3" s="105" t="e">
        <f>INDEX(清水区小・中学校!D4:D48,MATCH(【計画表】テニスコート!B3,清水区小・中学校!B4:B48,0))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</row>
    <row r="6" spans="1:38" ht="19.05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8" t="s">
        <v>65</v>
      </c>
      <c r="AG6" s="8" t="s">
        <v>66</v>
      </c>
      <c r="AH6" s="8" t="s">
        <v>67</v>
      </c>
      <c r="AI6" s="8" t="s">
        <v>68</v>
      </c>
      <c r="AJ6" s="8" t="s">
        <v>69</v>
      </c>
      <c r="AK6" s="2" t="s">
        <v>114</v>
      </c>
      <c r="AL6" s="2" t="s">
        <v>111</v>
      </c>
    </row>
    <row r="7" spans="1:38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4" customHeight="1">
      <c r="A9" s="17" t="e">
        <f t="shared" ref="A9:A34" si="7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4" customHeight="1">
      <c r="A10" s="17" t="e">
        <f t="shared" si="7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4" customHeight="1">
      <c r="A11" s="17" t="e">
        <f t="shared" si="7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4" customHeight="1">
      <c r="A12" s="17" t="e">
        <f t="shared" si="7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4" customHeight="1">
      <c r="A13" s="17" t="e">
        <f t="shared" si="7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4" customHeight="1">
      <c r="A14" s="17" t="e">
        <f t="shared" si="7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4" customHeight="1">
      <c r="A15" s="17" t="e">
        <f t="shared" si="7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4" customHeight="1">
      <c r="A16" s="17" t="e">
        <f t="shared" si="7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4" customHeight="1">
      <c r="A17" s="17" t="e">
        <f t="shared" si="7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4" customHeight="1">
      <c r="A18" s="17" t="e">
        <f t="shared" si="7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4" customHeight="1">
      <c r="A19" s="17" t="e">
        <f t="shared" si="7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4" customHeight="1">
      <c r="A20" s="17" t="e">
        <f t="shared" si="7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4" customHeight="1">
      <c r="A21" s="17" t="e">
        <f t="shared" si="7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4" customHeight="1">
      <c r="A22" s="17" t="e">
        <f t="shared" si="7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4" customHeight="1">
      <c r="A23" s="17" t="e">
        <f t="shared" si="7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4" customHeight="1">
      <c r="A24" s="17" t="e">
        <f t="shared" si="7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4" customHeight="1">
      <c r="A25" s="17" t="e">
        <f t="shared" si="7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4" customHeight="1">
      <c r="A26" s="17" t="e">
        <f t="shared" si="7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4" customHeight="1">
      <c r="A27" s="17" t="e">
        <f t="shared" si="7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4" customHeight="1">
      <c r="A28" s="17" t="e">
        <f t="shared" si="7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4" customHeight="1">
      <c r="A29" s="17" t="e">
        <f t="shared" si="7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4" customHeight="1">
      <c r="A30" s="17" t="e">
        <f t="shared" si="7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4" customHeight="1">
      <c r="A31" s="17" t="e">
        <f t="shared" si="7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4" customHeight="1">
      <c r="A32" s="17" t="e">
        <f t="shared" si="7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4" customHeight="1">
      <c r="A33" s="17" t="e">
        <f t="shared" si="7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4" customHeight="1">
      <c r="A34" s="17" t="e">
        <f t="shared" si="7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18</v>
      </c>
      <c r="B39" s="121" t="s">
        <v>28</v>
      </c>
      <c r="C39" s="122"/>
      <c r="D39" s="122" t="s">
        <v>29</v>
      </c>
      <c r="E39" s="123"/>
      <c r="F39" s="105" t="s">
        <v>18</v>
      </c>
      <c r="G39" s="105"/>
      <c r="H39" s="121" t="s">
        <v>28</v>
      </c>
      <c r="I39" s="122"/>
      <c r="J39" s="122" t="s">
        <v>29</v>
      </c>
      <c r="K39" s="159"/>
      <c r="L39" s="167" t="s">
        <v>14</v>
      </c>
      <c r="M39" s="168"/>
      <c r="O39" s="149" t="s">
        <v>52</v>
      </c>
    </row>
    <row r="40" spans="1:38">
      <c r="A40" s="4" t="s">
        <v>10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12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11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13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sqRUx8dJB+D7Ua2b7scKc2XVQRY+HZQt5pNmi6YlT6BK3lZ9m7vfowdNqFUDKfNeCTSegrEF2SlQT6yWN+Ztjw==" saltValue="4vn+jBQWD5CtS87wcyvSwA==" spinCount="100000" sheet="1" objects="1" scenarios="1"/>
  <mergeCells count="35">
    <mergeCell ref="B2:C2"/>
    <mergeCell ref="D2:E2"/>
    <mergeCell ref="F2:G2"/>
    <mergeCell ref="AA2:AE3"/>
    <mergeCell ref="B3:C3"/>
    <mergeCell ref="D3:E3"/>
    <mergeCell ref="F3:G3"/>
    <mergeCell ref="A5:A6"/>
    <mergeCell ref="B5:F5"/>
    <mergeCell ref="G5:K5"/>
    <mergeCell ref="L5:P5"/>
    <mergeCell ref="Q5:U5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B42:C43"/>
    <mergeCell ref="D42:E43"/>
    <mergeCell ref="F42:G42"/>
    <mergeCell ref="H42:I43"/>
    <mergeCell ref="J42:K43"/>
    <mergeCell ref="L42:M43"/>
    <mergeCell ref="O42:O43"/>
    <mergeCell ref="F43:G43"/>
    <mergeCell ref="F40:G40"/>
    <mergeCell ref="H40:I41"/>
    <mergeCell ref="J40:K41"/>
    <mergeCell ref="F41:G41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44E1-B628-47BB-B3AC-97BD0FE4F448}">
  <dimension ref="A1:H48"/>
  <sheetViews>
    <sheetView zoomScale="70" zoomScaleNormal="70" zoomScaleSheetLayoutView="115" workbookViewId="0">
      <selection sqref="A1:H1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118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59"/>
      <c r="B3" s="60" t="s">
        <v>1</v>
      </c>
      <c r="C3" s="60" t="s">
        <v>2</v>
      </c>
      <c r="D3" s="61" t="s">
        <v>119</v>
      </c>
      <c r="E3" s="62" t="s">
        <v>3</v>
      </c>
      <c r="F3" s="62" t="s">
        <v>4</v>
      </c>
      <c r="G3" s="62" t="s">
        <v>5</v>
      </c>
      <c r="H3" s="62" t="s">
        <v>6</v>
      </c>
    </row>
    <row r="4" spans="1:8" ht="22.8" customHeight="1">
      <c r="A4" s="43">
        <v>50</v>
      </c>
      <c r="B4" s="44" t="s">
        <v>120</v>
      </c>
      <c r="C4" s="63" t="s">
        <v>101</v>
      </c>
      <c r="D4" s="63" t="s">
        <v>121</v>
      </c>
      <c r="E4" s="42">
        <v>360</v>
      </c>
      <c r="F4" s="42">
        <v>740</v>
      </c>
      <c r="G4" s="42">
        <v>1120</v>
      </c>
      <c r="H4" s="42">
        <v>1480</v>
      </c>
    </row>
    <row r="5" spans="1:8" ht="22.8" customHeight="1">
      <c r="A5" s="43">
        <v>51</v>
      </c>
      <c r="B5" s="44" t="s">
        <v>122</v>
      </c>
      <c r="C5" s="63" t="s">
        <v>101</v>
      </c>
      <c r="D5" s="63" t="s">
        <v>121</v>
      </c>
      <c r="E5" s="42">
        <v>360</v>
      </c>
      <c r="F5" s="42">
        <v>740</v>
      </c>
      <c r="G5" s="42">
        <v>1120</v>
      </c>
      <c r="H5" s="42">
        <v>1480</v>
      </c>
    </row>
    <row r="6" spans="1:8" ht="22.8" customHeight="1">
      <c r="A6" s="43">
        <v>52</v>
      </c>
      <c r="B6" s="44" t="s">
        <v>123</v>
      </c>
      <c r="C6" s="63" t="s">
        <v>101</v>
      </c>
      <c r="D6" s="63" t="s">
        <v>121</v>
      </c>
      <c r="E6" s="42">
        <v>360</v>
      </c>
      <c r="F6" s="42">
        <v>740</v>
      </c>
      <c r="G6" s="42">
        <v>1120</v>
      </c>
      <c r="H6" s="42">
        <v>1480</v>
      </c>
    </row>
    <row r="7" spans="1:8" ht="22.8" customHeight="1">
      <c r="A7" s="43">
        <v>53</v>
      </c>
      <c r="B7" s="44" t="s">
        <v>124</v>
      </c>
      <c r="C7" s="63" t="s">
        <v>94</v>
      </c>
      <c r="D7" s="63" t="s">
        <v>121</v>
      </c>
      <c r="E7" s="42">
        <v>1020</v>
      </c>
      <c r="F7" s="42">
        <v>2060</v>
      </c>
      <c r="G7" s="42">
        <v>3100</v>
      </c>
      <c r="H7" s="42">
        <v>4130</v>
      </c>
    </row>
    <row r="8" spans="1:8" ht="22.8" customHeight="1">
      <c r="A8" s="43">
        <v>54</v>
      </c>
      <c r="B8" s="44" t="s">
        <v>125</v>
      </c>
      <c r="C8" s="63" t="s">
        <v>101</v>
      </c>
      <c r="D8" s="63" t="s">
        <v>121</v>
      </c>
      <c r="E8" s="42">
        <v>360</v>
      </c>
      <c r="F8" s="42">
        <v>740</v>
      </c>
      <c r="G8" s="42">
        <v>1120</v>
      </c>
      <c r="H8" s="42">
        <v>1480</v>
      </c>
    </row>
    <row r="9" spans="1:8" ht="22.8" customHeight="1">
      <c r="A9" s="43">
        <v>55</v>
      </c>
      <c r="B9" s="44" t="s">
        <v>126</v>
      </c>
      <c r="C9" s="63" t="s">
        <v>101</v>
      </c>
      <c r="D9" s="63" t="s">
        <v>121</v>
      </c>
      <c r="E9" s="42">
        <v>360</v>
      </c>
      <c r="F9" s="42">
        <v>740</v>
      </c>
      <c r="G9" s="42">
        <v>1120</v>
      </c>
      <c r="H9" s="42">
        <v>1480</v>
      </c>
    </row>
    <row r="10" spans="1:8" ht="22.8" customHeight="1">
      <c r="A10" s="43">
        <v>56</v>
      </c>
      <c r="B10" s="44" t="s">
        <v>127</v>
      </c>
      <c r="C10" s="63" t="s">
        <v>95</v>
      </c>
      <c r="D10" s="63" t="s">
        <v>121</v>
      </c>
      <c r="E10" s="42">
        <v>880</v>
      </c>
      <c r="F10" s="42">
        <v>1760</v>
      </c>
      <c r="G10" s="42">
        <v>2640</v>
      </c>
      <c r="H10" s="42">
        <v>3520</v>
      </c>
    </row>
    <row r="11" spans="1:8" ht="22.8" customHeight="1">
      <c r="A11" s="43">
        <v>57</v>
      </c>
      <c r="B11" s="44" t="s">
        <v>128</v>
      </c>
      <c r="C11" s="63" t="s">
        <v>101</v>
      </c>
      <c r="D11" s="63" t="s">
        <v>121</v>
      </c>
      <c r="E11" s="42">
        <v>360</v>
      </c>
      <c r="F11" s="42">
        <v>740</v>
      </c>
      <c r="G11" s="42">
        <v>1120</v>
      </c>
      <c r="H11" s="42">
        <v>1480</v>
      </c>
    </row>
    <row r="12" spans="1:8" ht="22.8" customHeight="1">
      <c r="A12" s="43">
        <v>58</v>
      </c>
      <c r="B12" s="44" t="s">
        <v>129</v>
      </c>
      <c r="C12" s="63" t="s">
        <v>101</v>
      </c>
      <c r="D12" s="63" t="s">
        <v>121</v>
      </c>
      <c r="E12" s="42">
        <v>360</v>
      </c>
      <c r="F12" s="42">
        <v>740</v>
      </c>
      <c r="G12" s="42">
        <v>1120</v>
      </c>
      <c r="H12" s="42">
        <v>1480</v>
      </c>
    </row>
    <row r="13" spans="1:8" ht="22.8" customHeight="1">
      <c r="A13" s="43">
        <v>59</v>
      </c>
      <c r="B13" s="44" t="s">
        <v>130</v>
      </c>
      <c r="C13" s="63" t="s">
        <v>101</v>
      </c>
      <c r="D13" s="63" t="s">
        <v>121</v>
      </c>
      <c r="E13" s="42">
        <v>360</v>
      </c>
      <c r="F13" s="42">
        <v>740</v>
      </c>
      <c r="G13" s="42">
        <v>1120</v>
      </c>
      <c r="H13" s="42">
        <v>1480</v>
      </c>
    </row>
    <row r="14" spans="1:8" ht="22.8" customHeight="1">
      <c r="A14" s="43">
        <v>60</v>
      </c>
      <c r="B14" s="44" t="s">
        <v>131</v>
      </c>
      <c r="C14" s="63" t="s">
        <v>95</v>
      </c>
      <c r="D14" s="63" t="s">
        <v>121</v>
      </c>
      <c r="E14" s="42">
        <v>880</v>
      </c>
      <c r="F14" s="42">
        <v>1760</v>
      </c>
      <c r="G14" s="42">
        <v>2640</v>
      </c>
      <c r="H14" s="42">
        <v>3520</v>
      </c>
    </row>
    <row r="15" spans="1:8" ht="22.8" customHeight="1">
      <c r="A15" s="43">
        <v>61</v>
      </c>
      <c r="B15" s="47" t="s">
        <v>132</v>
      </c>
      <c r="C15" s="48" t="s">
        <v>133</v>
      </c>
      <c r="D15" s="63" t="s">
        <v>121</v>
      </c>
      <c r="E15" s="42">
        <v>880</v>
      </c>
      <c r="F15" s="42">
        <v>1760</v>
      </c>
      <c r="G15" s="42">
        <v>2640</v>
      </c>
      <c r="H15" s="42">
        <v>3520</v>
      </c>
    </row>
    <row r="16" spans="1:8" ht="22.8" customHeight="1">
      <c r="A16" s="43">
        <v>62</v>
      </c>
      <c r="B16" s="44" t="s">
        <v>134</v>
      </c>
      <c r="C16" s="63" t="s">
        <v>101</v>
      </c>
      <c r="D16" s="63" t="s">
        <v>121</v>
      </c>
      <c r="E16" s="42">
        <v>360</v>
      </c>
      <c r="F16" s="42">
        <v>740</v>
      </c>
      <c r="G16" s="42">
        <v>1120</v>
      </c>
      <c r="H16" s="42">
        <v>1480</v>
      </c>
    </row>
    <row r="17" spans="1:8" ht="22.8" customHeight="1">
      <c r="A17" s="43">
        <v>63</v>
      </c>
      <c r="B17" s="44" t="s">
        <v>135</v>
      </c>
      <c r="C17" s="63" t="s">
        <v>101</v>
      </c>
      <c r="D17" s="63" t="s">
        <v>121</v>
      </c>
      <c r="E17" s="42">
        <v>360</v>
      </c>
      <c r="F17" s="42">
        <v>740</v>
      </c>
      <c r="G17" s="42">
        <v>1120</v>
      </c>
      <c r="H17" s="42">
        <v>1480</v>
      </c>
    </row>
    <row r="18" spans="1:8" ht="22.8" customHeight="1">
      <c r="A18" s="43">
        <v>64</v>
      </c>
      <c r="B18" s="44" t="s">
        <v>136</v>
      </c>
      <c r="C18" s="63" t="s">
        <v>93</v>
      </c>
      <c r="D18" s="63" t="s">
        <v>121</v>
      </c>
      <c r="E18" s="42">
        <v>1170</v>
      </c>
      <c r="F18" s="42">
        <v>2340</v>
      </c>
      <c r="G18" s="42">
        <v>3520</v>
      </c>
      <c r="H18" s="42">
        <v>4690</v>
      </c>
    </row>
    <row r="19" spans="1:8" ht="22.8" customHeight="1">
      <c r="A19" s="43">
        <v>65</v>
      </c>
      <c r="B19" s="44" t="s">
        <v>137</v>
      </c>
      <c r="C19" s="63" t="s">
        <v>93</v>
      </c>
      <c r="D19" s="63" t="s">
        <v>121</v>
      </c>
      <c r="E19" s="42">
        <v>1170</v>
      </c>
      <c r="F19" s="42">
        <v>2340</v>
      </c>
      <c r="G19" s="42">
        <v>3520</v>
      </c>
      <c r="H19" s="42">
        <v>4690</v>
      </c>
    </row>
    <row r="20" spans="1:8" ht="22.8" customHeight="1">
      <c r="A20" s="43">
        <v>66</v>
      </c>
      <c r="B20" s="44" t="s">
        <v>138</v>
      </c>
      <c r="C20" s="63" t="s">
        <v>93</v>
      </c>
      <c r="D20" s="63" t="s">
        <v>121</v>
      </c>
      <c r="E20" s="42">
        <v>1170</v>
      </c>
      <c r="F20" s="42">
        <v>2340</v>
      </c>
      <c r="G20" s="42">
        <v>3520</v>
      </c>
      <c r="H20" s="42">
        <v>4690</v>
      </c>
    </row>
    <row r="21" spans="1:8" ht="22.8" customHeight="1">
      <c r="A21" s="43">
        <v>67</v>
      </c>
      <c r="B21" s="44" t="s">
        <v>139</v>
      </c>
      <c r="C21" s="63" t="s">
        <v>101</v>
      </c>
      <c r="D21" s="63" t="s">
        <v>121</v>
      </c>
      <c r="E21" s="42">
        <v>360</v>
      </c>
      <c r="F21" s="42">
        <v>740</v>
      </c>
      <c r="G21" s="42">
        <v>1120</v>
      </c>
      <c r="H21" s="42">
        <v>1480</v>
      </c>
    </row>
    <row r="22" spans="1:8" ht="22.8" customHeight="1">
      <c r="A22" s="43">
        <v>68</v>
      </c>
      <c r="B22" s="44" t="s">
        <v>140</v>
      </c>
      <c r="C22" s="63" t="s">
        <v>95</v>
      </c>
      <c r="D22" s="63" t="s">
        <v>121</v>
      </c>
      <c r="E22" s="42">
        <v>880</v>
      </c>
      <c r="F22" s="42">
        <v>1760</v>
      </c>
      <c r="G22" s="42">
        <v>2640</v>
      </c>
      <c r="H22" s="42">
        <v>3520</v>
      </c>
    </row>
    <row r="23" spans="1:8" ht="22.8" customHeight="1">
      <c r="A23" s="43">
        <v>69</v>
      </c>
      <c r="B23" s="44" t="s">
        <v>141</v>
      </c>
      <c r="C23" s="63" t="s">
        <v>95</v>
      </c>
      <c r="D23" s="63" t="s">
        <v>121</v>
      </c>
      <c r="E23" s="42">
        <v>880</v>
      </c>
      <c r="F23" s="42">
        <v>1760</v>
      </c>
      <c r="G23" s="42">
        <v>2640</v>
      </c>
      <c r="H23" s="42">
        <v>3520</v>
      </c>
    </row>
    <row r="24" spans="1:8" ht="22.8" customHeight="1">
      <c r="A24" s="43">
        <v>70</v>
      </c>
      <c r="B24" s="44" t="s">
        <v>142</v>
      </c>
      <c r="C24" s="63" t="s">
        <v>101</v>
      </c>
      <c r="D24" s="63" t="s">
        <v>121</v>
      </c>
      <c r="E24" s="42">
        <v>360</v>
      </c>
      <c r="F24" s="42">
        <v>740</v>
      </c>
      <c r="G24" s="42">
        <v>1120</v>
      </c>
      <c r="H24" s="42">
        <v>1480</v>
      </c>
    </row>
    <row r="25" spans="1:8" ht="22.8" customHeight="1">
      <c r="A25" s="43">
        <v>71</v>
      </c>
      <c r="B25" s="44" t="s">
        <v>143</v>
      </c>
      <c r="C25" s="63" t="s">
        <v>101</v>
      </c>
      <c r="D25" s="63" t="s">
        <v>121</v>
      </c>
      <c r="E25" s="42">
        <v>360</v>
      </c>
      <c r="F25" s="42">
        <v>740</v>
      </c>
      <c r="G25" s="42">
        <v>1120</v>
      </c>
      <c r="H25" s="42">
        <v>1480</v>
      </c>
    </row>
    <row r="26" spans="1:8" ht="22.8" customHeight="1">
      <c r="A26" s="43">
        <v>72</v>
      </c>
      <c r="B26" s="44" t="s">
        <v>144</v>
      </c>
      <c r="C26" s="63" t="s">
        <v>101</v>
      </c>
      <c r="D26" s="63" t="s">
        <v>121</v>
      </c>
      <c r="E26" s="42">
        <v>360</v>
      </c>
      <c r="F26" s="42">
        <v>740</v>
      </c>
      <c r="G26" s="42">
        <v>1120</v>
      </c>
      <c r="H26" s="42">
        <v>1480</v>
      </c>
    </row>
    <row r="27" spans="1:8" ht="22.8" customHeight="1">
      <c r="A27" s="43">
        <v>73</v>
      </c>
      <c r="B27" s="44" t="s">
        <v>145</v>
      </c>
      <c r="C27" s="63" t="s">
        <v>146</v>
      </c>
      <c r="D27" s="63" t="s">
        <v>121</v>
      </c>
      <c r="E27" s="42">
        <v>100</v>
      </c>
      <c r="F27" s="42">
        <v>200</v>
      </c>
      <c r="G27" s="42">
        <v>310</v>
      </c>
      <c r="H27" s="42">
        <v>410</v>
      </c>
    </row>
    <row r="28" spans="1:8" ht="22.8" customHeight="1">
      <c r="A28" s="43">
        <v>74</v>
      </c>
      <c r="B28" s="44" t="s">
        <v>147</v>
      </c>
      <c r="C28" s="63" t="s">
        <v>146</v>
      </c>
      <c r="D28" s="63" t="s">
        <v>121</v>
      </c>
      <c r="E28" s="42">
        <v>100</v>
      </c>
      <c r="F28" s="42">
        <v>200</v>
      </c>
      <c r="G28" s="42">
        <v>310</v>
      </c>
      <c r="H28" s="42">
        <v>410</v>
      </c>
    </row>
    <row r="29" spans="1:8" ht="22.8" customHeight="1">
      <c r="A29" s="43">
        <v>75</v>
      </c>
      <c r="B29" s="44" t="s">
        <v>148</v>
      </c>
      <c r="C29" s="63" t="s">
        <v>101</v>
      </c>
      <c r="D29" s="63" t="s">
        <v>121</v>
      </c>
      <c r="E29" s="42">
        <v>360</v>
      </c>
      <c r="F29" s="42">
        <v>740</v>
      </c>
      <c r="G29" s="42">
        <v>1120</v>
      </c>
      <c r="H29" s="42">
        <v>1480</v>
      </c>
    </row>
    <row r="30" spans="1:8" ht="22.8" customHeight="1">
      <c r="A30" s="43">
        <v>76</v>
      </c>
      <c r="B30" s="44" t="s">
        <v>149</v>
      </c>
      <c r="C30" s="63" t="s">
        <v>100</v>
      </c>
      <c r="D30" s="63" t="s">
        <v>121</v>
      </c>
      <c r="E30" s="42">
        <v>100</v>
      </c>
      <c r="F30" s="42">
        <v>200</v>
      </c>
      <c r="G30" s="42">
        <v>310</v>
      </c>
      <c r="H30" s="42">
        <v>410</v>
      </c>
    </row>
    <row r="31" spans="1:8" ht="22.8" customHeight="1">
      <c r="A31" s="43">
        <v>77</v>
      </c>
      <c r="B31" s="44" t="s">
        <v>150</v>
      </c>
      <c r="C31" s="63" t="s">
        <v>101</v>
      </c>
      <c r="D31" s="63" t="s">
        <v>121</v>
      </c>
      <c r="E31" s="42">
        <v>360</v>
      </c>
      <c r="F31" s="42">
        <v>740</v>
      </c>
      <c r="G31" s="42">
        <v>1120</v>
      </c>
      <c r="H31" s="42">
        <v>1480</v>
      </c>
    </row>
    <row r="32" spans="1:8" ht="22.8" customHeight="1">
      <c r="A32" s="43">
        <v>78</v>
      </c>
      <c r="B32" s="44" t="s">
        <v>151</v>
      </c>
      <c r="C32" s="63" t="s">
        <v>100</v>
      </c>
      <c r="D32" s="63" t="s">
        <v>121</v>
      </c>
      <c r="E32" s="42">
        <v>100</v>
      </c>
      <c r="F32" s="42">
        <v>200</v>
      </c>
      <c r="G32" s="42">
        <v>310</v>
      </c>
      <c r="H32" s="42">
        <v>410</v>
      </c>
    </row>
    <row r="33" spans="1:8" ht="22.8" customHeight="1">
      <c r="A33" s="43">
        <v>27</v>
      </c>
      <c r="B33" s="44" t="s">
        <v>152</v>
      </c>
      <c r="C33" s="46" t="s">
        <v>93</v>
      </c>
      <c r="D33" s="46" t="s">
        <v>121</v>
      </c>
      <c r="E33" s="42">
        <v>1170</v>
      </c>
      <c r="F33" s="42">
        <v>2340</v>
      </c>
      <c r="G33" s="42">
        <v>3520</v>
      </c>
      <c r="H33" s="42">
        <v>4690</v>
      </c>
    </row>
    <row r="34" spans="1:8" ht="22.8" customHeight="1">
      <c r="A34" s="43">
        <v>28</v>
      </c>
      <c r="B34" s="44" t="s">
        <v>153</v>
      </c>
      <c r="C34" s="45" t="s">
        <v>94</v>
      </c>
      <c r="D34" s="46" t="s">
        <v>121</v>
      </c>
      <c r="E34" s="42">
        <v>1020</v>
      </c>
      <c r="F34" s="42">
        <v>2060</v>
      </c>
      <c r="G34" s="42">
        <v>3100</v>
      </c>
      <c r="H34" s="42">
        <v>4130</v>
      </c>
    </row>
    <row r="35" spans="1:8" ht="22.8" customHeight="1">
      <c r="A35" s="43">
        <v>29</v>
      </c>
      <c r="B35" s="44" t="s">
        <v>154</v>
      </c>
      <c r="C35" s="46" t="s">
        <v>94</v>
      </c>
      <c r="D35" s="46" t="s">
        <v>121</v>
      </c>
      <c r="E35" s="42">
        <v>1020</v>
      </c>
      <c r="F35" s="42">
        <v>2060</v>
      </c>
      <c r="G35" s="42">
        <v>3100</v>
      </c>
      <c r="H35" s="42">
        <v>4130</v>
      </c>
    </row>
    <row r="36" spans="1:8" ht="22.8" customHeight="1">
      <c r="A36" s="43">
        <v>30</v>
      </c>
      <c r="B36" s="44" t="s">
        <v>155</v>
      </c>
      <c r="C36" s="46" t="s">
        <v>94</v>
      </c>
      <c r="D36" s="46" t="s">
        <v>121</v>
      </c>
      <c r="E36" s="42">
        <v>1020</v>
      </c>
      <c r="F36" s="42">
        <v>2060</v>
      </c>
      <c r="G36" s="42">
        <v>3100</v>
      </c>
      <c r="H36" s="42">
        <v>4130</v>
      </c>
    </row>
    <row r="37" spans="1:8" ht="22.8" customHeight="1">
      <c r="A37" s="43">
        <v>31</v>
      </c>
      <c r="B37" s="44" t="s">
        <v>156</v>
      </c>
      <c r="C37" s="46" t="s">
        <v>95</v>
      </c>
      <c r="D37" s="46" t="s">
        <v>121</v>
      </c>
      <c r="E37" s="42">
        <v>880</v>
      </c>
      <c r="F37" s="42">
        <v>1760</v>
      </c>
      <c r="G37" s="42">
        <v>2640</v>
      </c>
      <c r="H37" s="42">
        <v>3520</v>
      </c>
    </row>
    <row r="38" spans="1:8" ht="22.8" customHeight="1">
      <c r="A38" s="43">
        <v>32</v>
      </c>
      <c r="B38" s="44" t="s">
        <v>157</v>
      </c>
      <c r="C38" s="46" t="s">
        <v>94</v>
      </c>
      <c r="D38" s="46" t="s">
        <v>121</v>
      </c>
      <c r="E38" s="42">
        <v>1020</v>
      </c>
      <c r="F38" s="42">
        <v>2060</v>
      </c>
      <c r="G38" s="42">
        <v>3100</v>
      </c>
      <c r="H38" s="42">
        <v>4130</v>
      </c>
    </row>
    <row r="39" spans="1:8" ht="22.8" customHeight="1">
      <c r="A39" s="43">
        <v>33</v>
      </c>
      <c r="B39" s="44" t="s">
        <v>158</v>
      </c>
      <c r="C39" s="46" t="s">
        <v>94</v>
      </c>
      <c r="D39" s="46" t="s">
        <v>121</v>
      </c>
      <c r="E39" s="42">
        <v>1020</v>
      </c>
      <c r="F39" s="42">
        <v>2060</v>
      </c>
      <c r="G39" s="42">
        <v>3100</v>
      </c>
      <c r="H39" s="42">
        <v>4130</v>
      </c>
    </row>
    <row r="40" spans="1:8" ht="22.8" customHeight="1">
      <c r="A40" s="43">
        <v>34</v>
      </c>
      <c r="B40" s="44" t="s">
        <v>159</v>
      </c>
      <c r="C40" s="46" t="s">
        <v>95</v>
      </c>
      <c r="D40" s="46" t="s">
        <v>121</v>
      </c>
      <c r="E40" s="42">
        <v>880</v>
      </c>
      <c r="F40" s="42">
        <v>1760</v>
      </c>
      <c r="G40" s="42">
        <v>2640</v>
      </c>
      <c r="H40" s="42">
        <v>3520</v>
      </c>
    </row>
    <row r="41" spans="1:8" ht="22.8" customHeight="1">
      <c r="A41" s="43">
        <v>35</v>
      </c>
      <c r="B41" s="44" t="s">
        <v>160</v>
      </c>
      <c r="C41" s="46" t="s">
        <v>94</v>
      </c>
      <c r="D41" s="46" t="s">
        <v>121</v>
      </c>
      <c r="E41" s="42">
        <v>1020</v>
      </c>
      <c r="F41" s="42">
        <v>2060</v>
      </c>
      <c r="G41" s="42">
        <v>3100</v>
      </c>
      <c r="H41" s="42">
        <v>4130</v>
      </c>
    </row>
    <row r="42" spans="1:8" ht="22.8" customHeight="1">
      <c r="A42" s="43">
        <v>36</v>
      </c>
      <c r="B42" s="44" t="s">
        <v>161</v>
      </c>
      <c r="C42" s="46" t="s">
        <v>94</v>
      </c>
      <c r="D42" s="46" t="s">
        <v>121</v>
      </c>
      <c r="E42" s="42">
        <v>1020</v>
      </c>
      <c r="F42" s="42">
        <v>2060</v>
      </c>
      <c r="G42" s="42">
        <v>3100</v>
      </c>
      <c r="H42" s="42">
        <v>4130</v>
      </c>
    </row>
    <row r="43" spans="1:8" ht="22.8" customHeight="1">
      <c r="A43" s="43">
        <v>37</v>
      </c>
      <c r="B43" s="44" t="s">
        <v>162</v>
      </c>
      <c r="C43" s="46" t="s">
        <v>99</v>
      </c>
      <c r="D43" s="46" t="s">
        <v>121</v>
      </c>
      <c r="E43" s="42">
        <v>360</v>
      </c>
      <c r="F43" s="42">
        <v>740</v>
      </c>
      <c r="G43" s="42">
        <v>1120</v>
      </c>
      <c r="H43" s="42">
        <v>1480</v>
      </c>
    </row>
    <row r="44" spans="1:8" ht="22.8" customHeight="1">
      <c r="A44" s="43">
        <v>38</v>
      </c>
      <c r="B44" s="44" t="s">
        <v>163</v>
      </c>
      <c r="C44" s="46" t="s">
        <v>95</v>
      </c>
      <c r="D44" s="46" t="s">
        <v>121</v>
      </c>
      <c r="E44" s="42">
        <v>880</v>
      </c>
      <c r="F44" s="42">
        <v>1760</v>
      </c>
      <c r="G44" s="42">
        <v>2640</v>
      </c>
      <c r="H44" s="42">
        <v>3520</v>
      </c>
    </row>
    <row r="45" spans="1:8" ht="22.8" customHeight="1">
      <c r="A45" s="43">
        <v>39</v>
      </c>
      <c r="B45" s="44" t="s">
        <v>164</v>
      </c>
      <c r="C45" s="46" t="s">
        <v>96</v>
      </c>
      <c r="D45" s="46" t="s">
        <v>121</v>
      </c>
      <c r="E45" s="42">
        <v>730</v>
      </c>
      <c r="F45" s="42">
        <v>1460</v>
      </c>
      <c r="G45" s="42">
        <v>2210</v>
      </c>
      <c r="H45" s="42">
        <v>2940</v>
      </c>
    </row>
    <row r="46" spans="1:8" ht="22.8" customHeight="1">
      <c r="A46" s="43">
        <v>40</v>
      </c>
      <c r="B46" s="44" t="s">
        <v>165</v>
      </c>
      <c r="C46" s="46" t="s">
        <v>95</v>
      </c>
      <c r="D46" s="46" t="s">
        <v>121</v>
      </c>
      <c r="E46" s="42">
        <v>880</v>
      </c>
      <c r="F46" s="42">
        <v>1760</v>
      </c>
      <c r="G46" s="42">
        <v>2640</v>
      </c>
      <c r="H46" s="42">
        <v>3520</v>
      </c>
    </row>
    <row r="47" spans="1:8" ht="22.8" customHeight="1">
      <c r="A47" s="43">
        <v>41</v>
      </c>
      <c r="B47" s="44" t="s">
        <v>166</v>
      </c>
      <c r="C47" s="46" t="s">
        <v>94</v>
      </c>
      <c r="D47" s="46" t="s">
        <v>121</v>
      </c>
      <c r="E47" s="42">
        <v>1020</v>
      </c>
      <c r="F47" s="42">
        <v>2060</v>
      </c>
      <c r="G47" s="42">
        <v>3100</v>
      </c>
      <c r="H47" s="42">
        <v>4130</v>
      </c>
    </row>
    <row r="48" spans="1:8" ht="22.8" customHeight="1">
      <c r="A48" s="43">
        <v>43</v>
      </c>
      <c r="B48" s="44" t="s">
        <v>167</v>
      </c>
      <c r="C48" s="46" t="s">
        <v>92</v>
      </c>
      <c r="D48" s="46" t="s">
        <v>121</v>
      </c>
      <c r="E48" s="42">
        <v>1460</v>
      </c>
      <c r="F48" s="42">
        <v>2930</v>
      </c>
      <c r="G48" s="42">
        <v>4420</v>
      </c>
      <c r="H48" s="42">
        <v>5880</v>
      </c>
    </row>
  </sheetData>
  <sheetProtection algorithmName="SHA-512" hashValue="pKKUp0vkPEp4abWwZcWZukqEJKkIMOr6zmgVy5Mncl7EiTdwktzfLu0RsdUFIRqeDM39TBK6xyJG65etfJnw3Q==" saltValue="ncP5AyMMU76BtYGEPGJHRQ==" spinCount="100000" sheet="1" objects="1" scenarios="1"/>
  <autoFilter ref="A3:H32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/>
  </sheetViews>
  <sheetFormatPr defaultRowHeight="24.75" customHeight="1"/>
  <sheetData>
    <row r="2" spans="1:5" ht="24.75" customHeight="1">
      <c r="A2" s="37" t="s">
        <v>0</v>
      </c>
      <c r="B2" s="38">
        <v>100</v>
      </c>
      <c r="C2" s="38">
        <v>200</v>
      </c>
      <c r="D2" s="38">
        <v>310</v>
      </c>
      <c r="E2" s="38">
        <v>410</v>
      </c>
    </row>
    <row r="3" spans="1:5" ht="24.75" customHeight="1">
      <c r="A3" s="37" t="s">
        <v>9</v>
      </c>
      <c r="B3" s="38">
        <v>360</v>
      </c>
      <c r="C3" s="38">
        <v>740</v>
      </c>
      <c r="D3" s="38">
        <v>1120</v>
      </c>
      <c r="E3" s="38">
        <v>1480</v>
      </c>
    </row>
    <row r="4" spans="1:5" ht="24.75" customHeight="1">
      <c r="A4" s="39" t="s">
        <v>92</v>
      </c>
      <c r="B4" s="40">
        <v>1460</v>
      </c>
      <c r="C4" s="41">
        <v>2930</v>
      </c>
      <c r="D4" s="41">
        <v>4420</v>
      </c>
      <c r="E4" s="41">
        <v>5880</v>
      </c>
    </row>
    <row r="5" spans="1:5" ht="24.75" customHeight="1">
      <c r="A5" s="39" t="s">
        <v>93</v>
      </c>
      <c r="B5" s="40">
        <v>1170</v>
      </c>
      <c r="C5" s="41">
        <v>2340</v>
      </c>
      <c r="D5" s="41">
        <v>3520</v>
      </c>
      <c r="E5" s="41">
        <v>4690</v>
      </c>
    </row>
    <row r="6" spans="1:5" ht="24.75" customHeight="1">
      <c r="A6" s="39" t="s">
        <v>94</v>
      </c>
      <c r="B6" s="40">
        <v>1020</v>
      </c>
      <c r="C6" s="41">
        <v>2060</v>
      </c>
      <c r="D6" s="41">
        <v>3100</v>
      </c>
      <c r="E6" s="41">
        <v>4130</v>
      </c>
    </row>
    <row r="7" spans="1:5" ht="24.75" customHeight="1">
      <c r="A7" s="39" t="s">
        <v>95</v>
      </c>
      <c r="B7" s="40">
        <v>880</v>
      </c>
      <c r="C7" s="41">
        <v>1760</v>
      </c>
      <c r="D7" s="41">
        <v>2640</v>
      </c>
      <c r="E7" s="41">
        <v>3520</v>
      </c>
    </row>
    <row r="8" spans="1:5" ht="24.75" customHeight="1">
      <c r="A8" s="39" t="s">
        <v>96</v>
      </c>
      <c r="B8" s="40">
        <v>730</v>
      </c>
      <c r="C8" s="41">
        <v>1460</v>
      </c>
      <c r="D8" s="41">
        <v>2210</v>
      </c>
      <c r="E8" s="41">
        <v>2940</v>
      </c>
    </row>
    <row r="9" spans="1:5" ht="24.75" customHeight="1">
      <c r="A9" s="39" t="s">
        <v>97</v>
      </c>
      <c r="B9" s="40">
        <v>580</v>
      </c>
      <c r="C9" s="41">
        <v>1170</v>
      </c>
      <c r="D9" s="41">
        <v>1760</v>
      </c>
      <c r="E9" s="41">
        <v>2340</v>
      </c>
    </row>
    <row r="10" spans="1:5" ht="24.75" customHeight="1">
      <c r="A10" s="39" t="s">
        <v>98</v>
      </c>
      <c r="B10" s="40">
        <v>290</v>
      </c>
      <c r="C10" s="41">
        <v>590</v>
      </c>
      <c r="D10" s="41">
        <v>890</v>
      </c>
      <c r="E10" s="41">
        <v>1190</v>
      </c>
    </row>
    <row r="11" spans="1:5" ht="24.75" customHeight="1">
      <c r="A11" s="39" t="s">
        <v>102</v>
      </c>
      <c r="B11" s="40">
        <v>0</v>
      </c>
      <c r="C11" s="41">
        <v>0</v>
      </c>
      <c r="D11" s="41">
        <v>0</v>
      </c>
      <c r="E11" s="41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清水区小・中学校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清水区小・中学校!Print_Area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2024-03-10T12:02:09Z</cp:lastPrinted>
  <dcterms:created xsi:type="dcterms:W3CDTF">2006-05-24T08:08:04Z</dcterms:created>
  <dcterms:modified xsi:type="dcterms:W3CDTF">2025-02-10T05:46:40Z</dcterms:modified>
</cp:coreProperties>
</file>