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65" windowWidth="7725" windowHeight="8055" activeTab="0"/>
  </bookViews>
  <sheets>
    <sheet name="令和２年国勢調査確報人口等基本集計結果（概要）" sheetId="1" r:id="rId1"/>
  </sheets>
  <definedNames>
    <definedName name="_xlnm.Print_Area" localSheetId="0">'令和２年国勢調査確報人口等基本集計結果（概要）'!$A$1:$M$59</definedName>
  </definedNames>
  <calcPr fullCalcOnLoad="1"/>
</workbook>
</file>

<file path=xl/sharedStrings.xml><?xml version="1.0" encoding="utf-8"?>
<sst xmlns="http://schemas.openxmlformats.org/spreadsheetml/2006/main" count="79" uniqueCount="48">
  <si>
    <t>対前回増減数</t>
  </si>
  <si>
    <t>人口総数</t>
  </si>
  <si>
    <t>世帯数</t>
  </si>
  <si>
    <t>１世帯当り人員</t>
  </si>
  <si>
    <t>葵　　　区</t>
  </si>
  <si>
    <t>駿　河　区</t>
  </si>
  <si>
    <t>清　水　区</t>
  </si>
  <si>
    <t>人口総数</t>
  </si>
  <si>
    <t>２　区ごとの人口及び世帯数</t>
  </si>
  <si>
    <t>静岡市</t>
  </si>
  <si>
    <t>詳細なデータをご覧になりたい方は、「統計表」のページをご覧ください。</t>
  </si>
  <si>
    <t>うち男</t>
  </si>
  <si>
    <t>うち女</t>
  </si>
  <si>
    <t>３　世帯の種類ごとの世帯数</t>
  </si>
  <si>
    <t>静岡市</t>
  </si>
  <si>
    <t>葵区</t>
  </si>
  <si>
    <t>駿河区</t>
  </si>
  <si>
    <t>清水区</t>
  </si>
  <si>
    <t>総数</t>
  </si>
  <si>
    <t>一般世帯</t>
  </si>
  <si>
    <t>施設等の世帯</t>
  </si>
  <si>
    <t>４　人口、面積及び人口密度について</t>
  </si>
  <si>
    <t>人口密度（１㎢当り）</t>
  </si>
  <si>
    <t>５　人口集中地区（DID地区）における人口、面積及び人口密度について</t>
  </si>
  <si>
    <t>６　年齢別（３区分）・男女別人口について</t>
  </si>
  <si>
    <t>１５歳未満</t>
  </si>
  <si>
    <t>１５歳以上６５歳未満</t>
  </si>
  <si>
    <t>６５歳以上</t>
  </si>
  <si>
    <t>年齢不詳</t>
  </si>
  <si>
    <t>男</t>
  </si>
  <si>
    <t>女</t>
  </si>
  <si>
    <t>※　対前回比（％）は、小数第２位を四捨五入しています。</t>
  </si>
  <si>
    <t>※　１世帯当り人員は、小数第３位を四捨五入しています。</t>
  </si>
  <si>
    <t>※　人口密度（１㎢当り）は、小数第２位を四捨五入しています。</t>
  </si>
  <si>
    <r>
      <rPr>
        <sz val="14"/>
        <rFont val="ＭＳ Ｐゴシック"/>
        <family val="3"/>
      </rPr>
      <t>令和２年国勢調査集計結果（確報）</t>
    </r>
  </si>
  <si>
    <r>
      <t>　</t>
    </r>
    <r>
      <rPr>
        <sz val="11"/>
        <rFont val="ＭＳ Ｐゴシック"/>
        <family val="3"/>
      </rPr>
      <t>令和２</t>
    </r>
    <r>
      <rPr>
        <sz val="11"/>
        <rFont val="ＭＳ Ｐゴシック"/>
        <family val="3"/>
      </rPr>
      <t>年10月１日に実施した</t>
    </r>
    <r>
      <rPr>
        <sz val="11"/>
        <rFont val="ＭＳ Ｐゴシック"/>
        <family val="3"/>
      </rPr>
      <t>令和２</t>
    </r>
    <r>
      <rPr>
        <sz val="11"/>
        <rFont val="ＭＳ Ｐゴシック"/>
        <family val="3"/>
      </rPr>
      <t>年国勢調査の集計結果（確報値）です。</t>
    </r>
  </si>
  <si>
    <r>
      <t>１　人口及び世帯数（平成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年結果との比較含む）</t>
    </r>
  </si>
  <si>
    <r>
      <rPr>
        <sz val="11"/>
        <rFont val="ＭＳ Ｐゴシック"/>
        <family val="3"/>
      </rPr>
      <t>令和２</t>
    </r>
    <r>
      <rPr>
        <sz val="11"/>
        <rFont val="ＭＳ Ｐゴシック"/>
        <family val="3"/>
      </rPr>
      <t>年確報値</t>
    </r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</si>
  <si>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年確報値</t>
    </r>
  </si>
  <si>
    <t>（注）面積は、国土交通省国土地理院「令和２年全国都道府県市区町村別面積調」によるものです。</t>
  </si>
  <si>
    <t>（単位：　人口・人員：人、世帯数：世帯、対前回比：％）</t>
  </si>
  <si>
    <t>（単位：　人口・人員：人、世帯数：世帯）</t>
  </si>
  <si>
    <t>（単位：世帯）</t>
  </si>
  <si>
    <t>（単位：　人口・人口密度：人、面積：㎢）</t>
  </si>
  <si>
    <t>人口</t>
  </si>
  <si>
    <t>面積</t>
  </si>
  <si>
    <t>（単位：人）</t>
  </si>
  <si>
    <t>対前回比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</si>
</sst>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_ "/>
    <numFmt numFmtId="182" formatCode="#,##0_ "/>
    <numFmt numFmtId="183" formatCode="#,##0.00_ "/>
    <numFmt numFmtId="184" formatCode="#,##0;&quot;△ &quot;#,##0"/>
    <numFmt numFmtId="185" formatCode="#,##0.0;&quot;△ &quot;#,##0.0"/>
    <numFmt numFmtId="186" formatCode="0.0_ "/>
    <numFmt numFmtId="187" formatCode="0.0_ ;[Red]\-0.0\ "/>
    <numFmt numFmtId="188" formatCode="0.0;&quot;△ &quot;0.0"/>
    <numFmt numFmtId="189" formatCode="#,##0_);[Red]\(#,##0\)"/>
    <numFmt numFmtId="190" formatCode="#,##0.000;&quot;△ &quot;#,##0.000"/>
    <numFmt numFmtId="191" formatCode="#,##0.00;&quot;△ &quot;#,##0.00"/>
    <numFmt numFmtId="192" formatCode="0_);[Red]\(0\)"/>
    <numFmt numFmtId="193" formatCode="#,##0.0_);[Red]\(#,##0.0\)"/>
    <numFmt numFmtId="194" formatCode="#,##0.00_);[Red]\(#,##0.00\)"/>
    <numFmt numFmtId="195" formatCode="&quot;¥&quot;#,##0_);[Red]\(&quot;¥&quot;#,##0\)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.9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870026111602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38" fontId="7" fillId="11" borderId="10" xfId="49" applyFont="1" applyFill="1" applyBorder="1" applyAlignment="1">
      <alignment vertical="center"/>
    </xf>
    <xf numFmtId="38" fontId="7" fillId="6" borderId="11" xfId="49" applyFont="1" applyFill="1" applyBorder="1" applyAlignment="1">
      <alignment vertical="center"/>
    </xf>
    <xf numFmtId="38" fontId="7" fillId="33" borderId="11" xfId="49" applyFont="1" applyFill="1" applyBorder="1" applyAlignment="1">
      <alignment vertical="center"/>
    </xf>
    <xf numFmtId="38" fontId="7" fillId="11" borderId="10" xfId="49" applyFont="1" applyFill="1" applyBorder="1" applyAlignment="1">
      <alignment horizontal="center" vertical="center"/>
    </xf>
    <xf numFmtId="38" fontId="7" fillId="6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/>
    </xf>
    <xf numFmtId="38" fontId="7" fillId="11" borderId="10" xfId="49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183" fontId="51" fillId="0" borderId="13" xfId="0" applyNumberFormat="1" applyFont="1" applyFill="1" applyBorder="1" applyAlignment="1">
      <alignment vertical="center"/>
    </xf>
    <xf numFmtId="183" fontId="51" fillId="0" borderId="16" xfId="0" applyNumberFormat="1" applyFont="1" applyFill="1" applyBorder="1" applyAlignment="1">
      <alignment vertical="center"/>
    </xf>
    <xf numFmtId="183" fontId="51" fillId="0" borderId="17" xfId="0" applyNumberFormat="1" applyFont="1" applyFill="1" applyBorder="1" applyAlignment="1">
      <alignment vertical="center"/>
    </xf>
    <xf numFmtId="184" fontId="51" fillId="0" borderId="13" xfId="0" applyNumberFormat="1" applyFont="1" applyFill="1" applyBorder="1" applyAlignment="1" quotePrefix="1">
      <alignment vertical="center"/>
    </xf>
    <xf numFmtId="184" fontId="51" fillId="0" borderId="16" xfId="0" applyNumberFormat="1" applyFont="1" applyFill="1" applyBorder="1" applyAlignment="1" quotePrefix="1">
      <alignment vertical="center"/>
    </xf>
    <xf numFmtId="184" fontId="51" fillId="0" borderId="17" xfId="0" applyNumberFormat="1" applyFont="1" applyFill="1" applyBorder="1" applyAlignment="1" quotePrefix="1">
      <alignment vertical="center"/>
    </xf>
    <xf numFmtId="185" fontId="51" fillId="0" borderId="13" xfId="0" applyNumberFormat="1" applyFont="1" applyFill="1" applyBorder="1" applyAlignment="1" quotePrefix="1">
      <alignment vertical="center"/>
    </xf>
    <xf numFmtId="185" fontId="51" fillId="0" borderId="16" xfId="0" applyNumberFormat="1" applyFont="1" applyFill="1" applyBorder="1" applyAlignment="1" quotePrefix="1">
      <alignment vertical="center"/>
    </xf>
    <xf numFmtId="185" fontId="51" fillId="0" borderId="17" xfId="0" applyNumberFormat="1" applyFont="1" applyFill="1" applyBorder="1" applyAlignment="1" quotePrefix="1">
      <alignment vertical="center"/>
    </xf>
    <xf numFmtId="191" fontId="51" fillId="0" borderId="13" xfId="0" applyNumberFormat="1" applyFont="1" applyFill="1" applyBorder="1" applyAlignment="1" quotePrefix="1">
      <alignment vertical="center"/>
    </xf>
    <xf numFmtId="191" fontId="51" fillId="0" borderId="16" xfId="0" applyNumberFormat="1" applyFont="1" applyFill="1" applyBorder="1" applyAlignment="1" quotePrefix="1">
      <alignment vertical="center"/>
    </xf>
    <xf numFmtId="191" fontId="51" fillId="0" borderId="17" xfId="0" applyNumberFormat="1" applyFont="1" applyFill="1" applyBorder="1" applyAlignment="1" quotePrefix="1">
      <alignment vertical="center"/>
    </xf>
    <xf numFmtId="189" fontId="4" fillId="0" borderId="13" xfId="0" applyNumberFormat="1" applyFont="1" applyFill="1" applyBorder="1" applyAlignment="1">
      <alignment vertical="center"/>
    </xf>
    <xf numFmtId="189" fontId="4" fillId="0" borderId="16" xfId="0" applyNumberFormat="1" applyFont="1" applyFill="1" applyBorder="1" applyAlignment="1">
      <alignment vertical="center"/>
    </xf>
    <xf numFmtId="189" fontId="4" fillId="0" borderId="17" xfId="0" applyNumberFormat="1" applyFont="1" applyFill="1" applyBorder="1" applyAlignment="1">
      <alignment vertical="center"/>
    </xf>
    <xf numFmtId="189" fontId="51" fillId="0" borderId="13" xfId="0" applyNumberFormat="1" applyFont="1" applyFill="1" applyBorder="1" applyAlignment="1">
      <alignment vertical="center"/>
    </xf>
    <xf numFmtId="189" fontId="51" fillId="0" borderId="16" xfId="0" applyNumberFormat="1" applyFont="1" applyFill="1" applyBorder="1" applyAlignment="1">
      <alignment vertical="center"/>
    </xf>
    <xf numFmtId="189" fontId="51" fillId="0" borderId="17" xfId="0" applyNumberFormat="1" applyFont="1" applyFill="1" applyBorder="1" applyAlignment="1">
      <alignment vertical="center"/>
    </xf>
    <xf numFmtId="194" fontId="51" fillId="0" borderId="13" xfId="0" applyNumberFormat="1" applyFont="1" applyFill="1" applyBorder="1" applyAlignment="1">
      <alignment vertical="center"/>
    </xf>
    <xf numFmtId="194" fontId="51" fillId="0" borderId="16" xfId="0" applyNumberFormat="1" applyFont="1" applyFill="1" applyBorder="1" applyAlignment="1">
      <alignment vertical="center"/>
    </xf>
    <xf numFmtId="194" fontId="51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9" fontId="4" fillId="0" borderId="13" xfId="0" applyNumberFormat="1" applyFont="1" applyFill="1" applyBorder="1" applyAlignment="1">
      <alignment horizontal="right" vertical="center"/>
    </xf>
    <xf numFmtId="189" fontId="4" fillId="0" borderId="16" xfId="0" applyNumberFormat="1" applyFont="1" applyFill="1" applyBorder="1" applyAlignment="1">
      <alignment horizontal="right" vertical="center"/>
    </xf>
    <xf numFmtId="189" fontId="4" fillId="0" borderId="17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194" fontId="51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189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right" vertical="center"/>
    </xf>
    <xf numFmtId="182" fontId="51" fillId="0" borderId="13" xfId="0" applyNumberFormat="1" applyFont="1" applyFill="1" applyBorder="1" applyAlignment="1">
      <alignment vertical="center"/>
    </xf>
    <xf numFmtId="182" fontId="51" fillId="0" borderId="16" xfId="0" applyNumberFormat="1" applyFont="1" applyFill="1" applyBorder="1" applyAlignment="1">
      <alignment vertical="center"/>
    </xf>
    <xf numFmtId="182" fontId="51" fillId="0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Normal="90" zoomScaleSheetLayoutView="100" workbookViewId="0" topLeftCell="A1">
      <selection activeCell="A1" sqref="A1:M1"/>
    </sheetView>
  </sheetViews>
  <sheetFormatPr defaultColWidth="9.140625" defaultRowHeight="15"/>
  <cols>
    <col min="1" max="1" width="18.140625" style="4" customWidth="1"/>
    <col min="2" max="13" width="6.140625" style="4" customWidth="1"/>
    <col min="14" max="16384" width="9.00390625" style="1" customWidth="1"/>
  </cols>
  <sheetData>
    <row r="1" spans="1:13" ht="37.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1:12" ht="26.25" customHeight="1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26.25" customHeight="1">
      <c r="A4" s="4" t="s">
        <v>10</v>
      </c>
    </row>
    <row r="5" spans="1:12" ht="26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ht="26.25" customHeight="1"/>
    <row r="7" spans="1:13" ht="26.25" customHeight="1">
      <c r="A7" s="4" t="s">
        <v>36</v>
      </c>
      <c r="M7" s="109" t="s">
        <v>40</v>
      </c>
    </row>
    <row r="8" spans="1:13" ht="26.25" customHeight="1">
      <c r="A8" s="5"/>
      <c r="B8" s="53" t="s">
        <v>37</v>
      </c>
      <c r="C8" s="54"/>
      <c r="D8" s="55"/>
      <c r="E8" s="56" t="s">
        <v>38</v>
      </c>
      <c r="F8" s="57"/>
      <c r="G8" s="58"/>
      <c r="H8" s="53" t="s">
        <v>0</v>
      </c>
      <c r="I8" s="54"/>
      <c r="J8" s="55"/>
      <c r="K8" s="53" t="s">
        <v>47</v>
      </c>
      <c r="L8" s="54"/>
      <c r="M8" s="55"/>
    </row>
    <row r="9" spans="1:13" ht="26.25" customHeight="1">
      <c r="A9" s="5" t="s">
        <v>1</v>
      </c>
      <c r="B9" s="110">
        <f>B18+E18+H18</f>
        <v>693389</v>
      </c>
      <c r="C9" s="111"/>
      <c r="D9" s="112"/>
      <c r="E9" s="110">
        <v>704989</v>
      </c>
      <c r="F9" s="111"/>
      <c r="G9" s="112"/>
      <c r="H9" s="64">
        <f>B9-E9</f>
        <v>-11600</v>
      </c>
      <c r="I9" s="65"/>
      <c r="J9" s="66"/>
      <c r="K9" s="67">
        <f>H9/E9*100</f>
        <v>-1.6454157440754396</v>
      </c>
      <c r="L9" s="68"/>
      <c r="M9" s="69"/>
    </row>
    <row r="10" spans="1:13" ht="26.25" customHeight="1">
      <c r="A10" s="6" t="s">
        <v>11</v>
      </c>
      <c r="B10" s="110">
        <f>B19+E19+H19</f>
        <v>337812</v>
      </c>
      <c r="C10" s="111"/>
      <c r="D10" s="112"/>
      <c r="E10" s="110">
        <v>343338</v>
      </c>
      <c r="F10" s="111"/>
      <c r="G10" s="112"/>
      <c r="H10" s="64">
        <f>B10-E10</f>
        <v>-5526</v>
      </c>
      <c r="I10" s="65"/>
      <c r="J10" s="66"/>
      <c r="K10" s="67">
        <f>H10/E10*100</f>
        <v>-1.6094926865071735</v>
      </c>
      <c r="L10" s="68"/>
      <c r="M10" s="69"/>
    </row>
    <row r="11" spans="1:13" ht="26.25" customHeight="1">
      <c r="A11" s="6" t="s">
        <v>12</v>
      </c>
      <c r="B11" s="110">
        <f>B20+E20+H20</f>
        <v>355577</v>
      </c>
      <c r="C11" s="111"/>
      <c r="D11" s="112"/>
      <c r="E11" s="110">
        <v>361651</v>
      </c>
      <c r="F11" s="111"/>
      <c r="G11" s="112"/>
      <c r="H11" s="64">
        <f>B11-E11</f>
        <v>-6074</v>
      </c>
      <c r="I11" s="65"/>
      <c r="J11" s="66"/>
      <c r="K11" s="67">
        <f>H11/E11*100</f>
        <v>-1.6795197579987338</v>
      </c>
      <c r="L11" s="68"/>
      <c r="M11" s="69"/>
    </row>
    <row r="12" spans="1:13" ht="26.25" customHeight="1">
      <c r="A12" s="5" t="s">
        <v>2</v>
      </c>
      <c r="B12" s="110">
        <f>B21+E21+H21</f>
        <v>297421</v>
      </c>
      <c r="C12" s="111"/>
      <c r="D12" s="112"/>
      <c r="E12" s="110">
        <v>286013</v>
      </c>
      <c r="F12" s="111"/>
      <c r="G12" s="112"/>
      <c r="H12" s="64">
        <f>B12-E12</f>
        <v>11408</v>
      </c>
      <c r="I12" s="65"/>
      <c r="J12" s="66"/>
      <c r="K12" s="67">
        <f>H12/E12*100</f>
        <v>3.988629887452668</v>
      </c>
      <c r="L12" s="68"/>
      <c r="M12" s="69"/>
    </row>
    <row r="13" spans="1:13" ht="26.25" customHeight="1">
      <c r="A13" s="5" t="s">
        <v>3</v>
      </c>
      <c r="B13" s="61">
        <f>B9/B12</f>
        <v>2.3313384058287747</v>
      </c>
      <c r="C13" s="62"/>
      <c r="D13" s="63"/>
      <c r="E13" s="61">
        <v>2.4648844632936266</v>
      </c>
      <c r="F13" s="62"/>
      <c r="G13" s="63"/>
      <c r="H13" s="70">
        <f>B13-E13</f>
        <v>-0.13354605746485193</v>
      </c>
      <c r="I13" s="71"/>
      <c r="J13" s="72"/>
      <c r="K13" s="67">
        <f>H13/E13*100</f>
        <v>-5.417943901776439</v>
      </c>
      <c r="L13" s="68"/>
      <c r="M13" s="69"/>
    </row>
    <row r="14" spans="1:12" ht="26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ht="26.25" customHeight="1"/>
    <row r="16" spans="1:10" ht="26.25" customHeight="1">
      <c r="A16" s="4" t="s">
        <v>8</v>
      </c>
      <c r="J16" s="109" t="s">
        <v>41</v>
      </c>
    </row>
    <row r="17" spans="1:14" ht="26.25" customHeight="1">
      <c r="A17" s="7"/>
      <c r="B17" s="53" t="s">
        <v>4</v>
      </c>
      <c r="C17" s="54"/>
      <c r="D17" s="55"/>
      <c r="E17" s="53" t="s">
        <v>5</v>
      </c>
      <c r="F17" s="54"/>
      <c r="G17" s="55"/>
      <c r="H17" s="56" t="s">
        <v>6</v>
      </c>
      <c r="I17" s="57"/>
      <c r="J17" s="58"/>
      <c r="K17" s="8"/>
      <c r="L17" s="9"/>
      <c r="M17" s="9"/>
      <c r="N17" s="10"/>
    </row>
    <row r="18" spans="1:14" ht="26.25" customHeight="1">
      <c r="A18" s="11" t="s">
        <v>7</v>
      </c>
      <c r="B18" s="76">
        <f>B19+B20</f>
        <v>249297</v>
      </c>
      <c r="C18" s="77"/>
      <c r="D18" s="78"/>
      <c r="E18" s="76">
        <f>E19+E20</f>
        <v>213026</v>
      </c>
      <c r="F18" s="77"/>
      <c r="G18" s="78"/>
      <c r="H18" s="76">
        <f>H19+H20</f>
        <v>231066</v>
      </c>
      <c r="I18" s="77"/>
      <c r="J18" s="78"/>
      <c r="K18" s="12"/>
      <c r="L18" s="13"/>
      <c r="M18" s="14"/>
      <c r="N18" s="15"/>
    </row>
    <row r="19" spans="1:14" ht="26.25" customHeight="1">
      <c r="A19" s="11" t="s">
        <v>11</v>
      </c>
      <c r="B19" s="76">
        <f>F50</f>
        <v>119984</v>
      </c>
      <c r="C19" s="77"/>
      <c r="D19" s="78"/>
      <c r="E19" s="76">
        <f>I50</f>
        <v>105146</v>
      </c>
      <c r="F19" s="77"/>
      <c r="G19" s="78"/>
      <c r="H19" s="76">
        <f>L50</f>
        <v>112682</v>
      </c>
      <c r="I19" s="77"/>
      <c r="J19" s="78"/>
      <c r="K19" s="12"/>
      <c r="L19" s="13"/>
      <c r="M19" s="14"/>
      <c r="N19" s="15"/>
    </row>
    <row r="20" spans="1:14" ht="26.25" customHeight="1">
      <c r="A20" s="11" t="s">
        <v>12</v>
      </c>
      <c r="B20" s="76">
        <f>G50</f>
        <v>129313</v>
      </c>
      <c r="C20" s="77"/>
      <c r="D20" s="78"/>
      <c r="E20" s="76">
        <f>J50</f>
        <v>107880</v>
      </c>
      <c r="F20" s="77"/>
      <c r="G20" s="78"/>
      <c r="H20" s="76">
        <f>M50</f>
        <v>118384</v>
      </c>
      <c r="I20" s="77"/>
      <c r="J20" s="78"/>
      <c r="K20" s="12"/>
      <c r="L20" s="13"/>
      <c r="M20" s="14"/>
      <c r="N20" s="15"/>
    </row>
    <row r="21" spans="1:14" ht="26.25" customHeight="1">
      <c r="A21" s="5" t="s">
        <v>2</v>
      </c>
      <c r="B21" s="76">
        <f>E27</f>
        <v>105124</v>
      </c>
      <c r="C21" s="77"/>
      <c r="D21" s="78"/>
      <c r="E21" s="76">
        <f>H27</f>
        <v>96437</v>
      </c>
      <c r="F21" s="77"/>
      <c r="G21" s="78"/>
      <c r="H21" s="76">
        <f>K27</f>
        <v>95860</v>
      </c>
      <c r="I21" s="77"/>
      <c r="J21" s="78"/>
      <c r="K21" s="12"/>
      <c r="L21" s="16"/>
      <c r="M21" s="17"/>
      <c r="N21" s="15"/>
    </row>
    <row r="22" spans="1:14" ht="26.25" customHeight="1">
      <c r="A22" s="5" t="s">
        <v>3</v>
      </c>
      <c r="B22" s="79">
        <f>B18/B21</f>
        <v>2.371456565579696</v>
      </c>
      <c r="C22" s="80"/>
      <c r="D22" s="81"/>
      <c r="E22" s="79">
        <f>E18/E21</f>
        <v>2.20896543857648</v>
      </c>
      <c r="F22" s="80"/>
      <c r="G22" s="81"/>
      <c r="H22" s="79">
        <f>H18/H21</f>
        <v>2.410452743584394</v>
      </c>
      <c r="I22" s="80"/>
      <c r="J22" s="81"/>
      <c r="K22" s="12"/>
      <c r="L22" s="16"/>
      <c r="M22" s="17"/>
      <c r="N22" s="15"/>
    </row>
    <row r="23" spans="1:14" ht="26.25" customHeight="1">
      <c r="A23" s="16"/>
      <c r="B23" s="102"/>
      <c r="C23" s="102"/>
      <c r="D23" s="102"/>
      <c r="E23" s="102"/>
      <c r="F23" s="102"/>
      <c r="G23" s="102"/>
      <c r="H23" s="102"/>
      <c r="I23" s="102"/>
      <c r="J23" s="102"/>
      <c r="K23" s="12"/>
      <c r="L23" s="16"/>
      <c r="M23" s="17"/>
      <c r="N23" s="15"/>
    </row>
    <row r="24" ht="26.25" customHeight="1"/>
    <row r="25" spans="1:13" ht="26.25" customHeight="1">
      <c r="A25" s="18" t="s">
        <v>13</v>
      </c>
      <c r="B25" s="18"/>
      <c r="M25" s="109" t="s">
        <v>42</v>
      </c>
    </row>
    <row r="26" spans="1:13" ht="26.25" customHeight="1">
      <c r="A26" s="19"/>
      <c r="B26" s="37" t="s">
        <v>14</v>
      </c>
      <c r="C26" s="49"/>
      <c r="D26" s="50"/>
      <c r="E26" s="37" t="s">
        <v>15</v>
      </c>
      <c r="F26" s="49"/>
      <c r="G26" s="50"/>
      <c r="H26" s="37" t="s">
        <v>16</v>
      </c>
      <c r="I26" s="49"/>
      <c r="J26" s="50"/>
      <c r="K26" s="37" t="s">
        <v>17</v>
      </c>
      <c r="L26" s="49"/>
      <c r="M26" s="50"/>
    </row>
    <row r="27" spans="1:13" ht="26.25" customHeight="1">
      <c r="A27" s="19" t="s">
        <v>18</v>
      </c>
      <c r="B27" s="73">
        <f>B28+B29</f>
        <v>297421</v>
      </c>
      <c r="C27" s="74"/>
      <c r="D27" s="75"/>
      <c r="E27" s="73">
        <f>E28+E29</f>
        <v>105124</v>
      </c>
      <c r="F27" s="74"/>
      <c r="G27" s="75"/>
      <c r="H27" s="73">
        <f>H28+H29</f>
        <v>96437</v>
      </c>
      <c r="I27" s="74"/>
      <c r="J27" s="75"/>
      <c r="K27" s="73">
        <f>K28+K29</f>
        <v>95860</v>
      </c>
      <c r="L27" s="74"/>
      <c r="M27" s="75"/>
    </row>
    <row r="28" spans="1:13" ht="26.25" customHeight="1">
      <c r="A28" s="19" t="s">
        <v>19</v>
      </c>
      <c r="B28" s="73">
        <f>E28+H28+K28</f>
        <v>296944</v>
      </c>
      <c r="C28" s="74"/>
      <c r="D28" s="75"/>
      <c r="E28" s="73">
        <v>104937</v>
      </c>
      <c r="F28" s="74"/>
      <c r="G28" s="75"/>
      <c r="H28" s="73">
        <v>96295</v>
      </c>
      <c r="I28" s="74"/>
      <c r="J28" s="75"/>
      <c r="K28" s="73">
        <v>95712</v>
      </c>
      <c r="L28" s="74"/>
      <c r="M28" s="75"/>
    </row>
    <row r="29" spans="1:13" ht="26.25" customHeight="1">
      <c r="A29" s="19" t="s">
        <v>20</v>
      </c>
      <c r="B29" s="73">
        <f>E29+H29+K29</f>
        <v>477</v>
      </c>
      <c r="C29" s="74"/>
      <c r="D29" s="75"/>
      <c r="E29" s="73">
        <v>187</v>
      </c>
      <c r="F29" s="74"/>
      <c r="G29" s="75"/>
      <c r="H29" s="73">
        <v>142</v>
      </c>
      <c r="I29" s="74"/>
      <c r="J29" s="75"/>
      <c r="K29" s="73">
        <v>148</v>
      </c>
      <c r="L29" s="74"/>
      <c r="M29" s="75"/>
    </row>
    <row r="30" spans="1:13" ht="26.25" customHeight="1">
      <c r="A30" s="20"/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4" ht="26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</row>
    <row r="32" spans="1:13" ht="26.25" customHeight="1">
      <c r="A32" s="18" t="s">
        <v>21</v>
      </c>
      <c r="B32" s="18"/>
      <c r="M32" s="109" t="s">
        <v>43</v>
      </c>
    </row>
    <row r="33" spans="1:13" ht="26.25" customHeight="1">
      <c r="A33" s="19"/>
      <c r="B33" s="37" t="s">
        <v>14</v>
      </c>
      <c r="C33" s="49"/>
      <c r="D33" s="50"/>
      <c r="E33" s="37" t="s">
        <v>15</v>
      </c>
      <c r="F33" s="49"/>
      <c r="G33" s="50"/>
      <c r="H33" s="37" t="s">
        <v>16</v>
      </c>
      <c r="I33" s="49"/>
      <c r="J33" s="50"/>
      <c r="K33" s="37" t="s">
        <v>17</v>
      </c>
      <c r="L33" s="49"/>
      <c r="M33" s="50"/>
    </row>
    <row r="34" spans="1:13" ht="26.25" customHeight="1">
      <c r="A34" s="82" t="s">
        <v>44</v>
      </c>
      <c r="B34" s="83">
        <f>E34+H34+K34</f>
        <v>693389</v>
      </c>
      <c r="C34" s="84"/>
      <c r="D34" s="85"/>
      <c r="E34" s="83">
        <f>B18</f>
        <v>249297</v>
      </c>
      <c r="F34" s="84"/>
      <c r="G34" s="85"/>
      <c r="H34" s="83">
        <f>E18</f>
        <v>213026</v>
      </c>
      <c r="I34" s="84"/>
      <c r="J34" s="85"/>
      <c r="K34" s="83">
        <f>H18</f>
        <v>231066</v>
      </c>
      <c r="L34" s="84"/>
      <c r="M34" s="85"/>
    </row>
    <row r="35" spans="1:13" ht="26.25" customHeight="1">
      <c r="A35" s="82" t="s">
        <v>45</v>
      </c>
      <c r="B35" s="86">
        <f>E35+H35+K35</f>
        <v>1411.83</v>
      </c>
      <c r="C35" s="87"/>
      <c r="D35" s="88"/>
      <c r="E35" s="86">
        <v>1073.75</v>
      </c>
      <c r="F35" s="87"/>
      <c r="G35" s="88"/>
      <c r="H35" s="86">
        <v>73.06</v>
      </c>
      <c r="I35" s="87"/>
      <c r="J35" s="88"/>
      <c r="K35" s="86">
        <v>265.02</v>
      </c>
      <c r="L35" s="87"/>
      <c r="M35" s="88"/>
    </row>
    <row r="36" spans="1:13" ht="26.25" customHeight="1">
      <c r="A36" s="21" t="s">
        <v>22</v>
      </c>
      <c r="B36" s="89">
        <f>B34/B35</f>
        <v>491.1278270046677</v>
      </c>
      <c r="C36" s="90"/>
      <c r="D36" s="91"/>
      <c r="E36" s="89">
        <f>E34/E35</f>
        <v>232.17415599534343</v>
      </c>
      <c r="F36" s="90"/>
      <c r="G36" s="91"/>
      <c r="H36" s="89">
        <f>H34/H35</f>
        <v>2915.767862031207</v>
      </c>
      <c r="I36" s="90"/>
      <c r="J36" s="91"/>
      <c r="K36" s="89">
        <f>K34/K35</f>
        <v>871.8813674439665</v>
      </c>
      <c r="L36" s="90"/>
      <c r="M36" s="91"/>
    </row>
    <row r="37" spans="1:13" ht="26.25" customHeight="1">
      <c r="A37" s="51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26.2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ht="26.25" customHeight="1">
      <c r="F39" s="22"/>
    </row>
    <row r="40" spans="1:13" ht="26.25" customHeight="1">
      <c r="A40" s="18" t="s">
        <v>23</v>
      </c>
      <c r="B40" s="18"/>
      <c r="M40" s="109" t="s">
        <v>43</v>
      </c>
    </row>
    <row r="41" spans="1:13" ht="26.25" customHeight="1">
      <c r="A41" s="19"/>
      <c r="B41" s="37" t="s">
        <v>14</v>
      </c>
      <c r="C41" s="49"/>
      <c r="D41" s="50"/>
      <c r="E41" s="37" t="s">
        <v>15</v>
      </c>
      <c r="F41" s="49"/>
      <c r="G41" s="50"/>
      <c r="H41" s="37" t="s">
        <v>16</v>
      </c>
      <c r="I41" s="49"/>
      <c r="J41" s="50"/>
      <c r="K41" s="37" t="s">
        <v>17</v>
      </c>
      <c r="L41" s="49"/>
      <c r="M41" s="50"/>
    </row>
    <row r="42" spans="1:13" ht="26.25" customHeight="1">
      <c r="A42" s="82" t="s">
        <v>44</v>
      </c>
      <c r="B42" s="92">
        <f>E42+H42+K42</f>
        <v>618980</v>
      </c>
      <c r="C42" s="93"/>
      <c r="D42" s="94"/>
      <c r="E42" s="92">
        <v>214936</v>
      </c>
      <c r="F42" s="93"/>
      <c r="G42" s="94"/>
      <c r="H42" s="92">
        <v>204377</v>
      </c>
      <c r="I42" s="93"/>
      <c r="J42" s="94"/>
      <c r="K42" s="92">
        <v>199667</v>
      </c>
      <c r="L42" s="93"/>
      <c r="M42" s="94"/>
    </row>
    <row r="43" spans="1:13" ht="26.25" customHeight="1">
      <c r="A43" s="82" t="s">
        <v>45</v>
      </c>
      <c r="B43" s="95">
        <f>E43+H43+K43</f>
        <v>106.75</v>
      </c>
      <c r="C43" s="96"/>
      <c r="D43" s="97"/>
      <c r="E43" s="95">
        <v>30.38</v>
      </c>
      <c r="F43" s="96"/>
      <c r="G43" s="97"/>
      <c r="H43" s="95">
        <v>34.18</v>
      </c>
      <c r="I43" s="96"/>
      <c r="J43" s="97"/>
      <c r="K43" s="95">
        <v>42.19</v>
      </c>
      <c r="L43" s="96"/>
      <c r="M43" s="97"/>
    </row>
    <row r="44" spans="1:13" ht="26.25" customHeight="1">
      <c r="A44" s="21" t="s">
        <v>22</v>
      </c>
      <c r="B44" s="98">
        <f>B42/B43</f>
        <v>5798.407494145199</v>
      </c>
      <c r="C44" s="99"/>
      <c r="D44" s="100"/>
      <c r="E44" s="98">
        <f>E42/E43</f>
        <v>7074.9177090190915</v>
      </c>
      <c r="F44" s="99"/>
      <c r="G44" s="100"/>
      <c r="H44" s="98">
        <f>H42/H43</f>
        <v>5979.432416617905</v>
      </c>
      <c r="I44" s="99"/>
      <c r="J44" s="100"/>
      <c r="K44" s="98">
        <f>K42/K43</f>
        <v>4732.566958995023</v>
      </c>
      <c r="L44" s="99"/>
      <c r="M44" s="100"/>
    </row>
    <row r="45" spans="1:13" ht="26.2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ht="26.25" customHeight="1">
      <c r="F46" s="22"/>
    </row>
    <row r="47" spans="1:13" ht="26.25" customHeight="1">
      <c r="A47" s="18" t="s">
        <v>24</v>
      </c>
      <c r="B47" s="18"/>
      <c r="F47" s="22"/>
      <c r="M47" s="109" t="s">
        <v>46</v>
      </c>
    </row>
    <row r="48" spans="1:13" ht="26.25" customHeight="1">
      <c r="A48" s="35"/>
      <c r="B48" s="37" t="s">
        <v>14</v>
      </c>
      <c r="C48" s="38"/>
      <c r="D48" s="39"/>
      <c r="E48" s="40" t="s">
        <v>15</v>
      </c>
      <c r="F48" s="41"/>
      <c r="G48" s="42"/>
      <c r="H48" s="43" t="s">
        <v>16</v>
      </c>
      <c r="I48" s="44"/>
      <c r="J48" s="45"/>
      <c r="K48" s="46" t="s">
        <v>17</v>
      </c>
      <c r="L48" s="47"/>
      <c r="M48" s="48"/>
    </row>
    <row r="49" spans="1:13" ht="26.25" customHeight="1">
      <c r="A49" s="36"/>
      <c r="B49" s="24" t="s">
        <v>18</v>
      </c>
      <c r="C49" s="25" t="s">
        <v>29</v>
      </c>
      <c r="D49" s="26" t="s">
        <v>30</v>
      </c>
      <c r="E49" s="27" t="s">
        <v>18</v>
      </c>
      <c r="F49" s="25" t="s">
        <v>29</v>
      </c>
      <c r="G49" s="26" t="s">
        <v>30</v>
      </c>
      <c r="H49" s="27" t="s">
        <v>18</v>
      </c>
      <c r="I49" s="25" t="s">
        <v>29</v>
      </c>
      <c r="J49" s="26" t="s">
        <v>30</v>
      </c>
      <c r="K49" s="27" t="s">
        <v>18</v>
      </c>
      <c r="L49" s="25" t="s">
        <v>29</v>
      </c>
      <c r="M49" s="26" t="s">
        <v>30</v>
      </c>
    </row>
    <row r="50" spans="1:13" ht="26.25" customHeight="1">
      <c r="A50" s="23" t="s">
        <v>18</v>
      </c>
      <c r="B50" s="28">
        <f>B51+B52+B53+B54</f>
        <v>693389</v>
      </c>
      <c r="C50" s="29">
        <f>C51+C52+C53+C54</f>
        <v>337812</v>
      </c>
      <c r="D50" s="30">
        <f>D51+D52+D53+D54</f>
        <v>355577</v>
      </c>
      <c r="E50" s="31">
        <f>E51+E52+E53+E54</f>
        <v>249297</v>
      </c>
      <c r="F50" s="32">
        <f>F51+F52+F53+F54</f>
        <v>119984</v>
      </c>
      <c r="G50" s="33">
        <f aca="true" t="shared" si="0" ref="G50:M50">G51+G52+G53+G54</f>
        <v>129313</v>
      </c>
      <c r="H50" s="31">
        <f t="shared" si="0"/>
        <v>213026</v>
      </c>
      <c r="I50" s="32">
        <f t="shared" si="0"/>
        <v>105146</v>
      </c>
      <c r="J50" s="33">
        <f t="shared" si="0"/>
        <v>107880</v>
      </c>
      <c r="K50" s="31">
        <f t="shared" si="0"/>
        <v>231066</v>
      </c>
      <c r="L50" s="32">
        <f t="shared" si="0"/>
        <v>112682</v>
      </c>
      <c r="M50" s="33">
        <f t="shared" si="0"/>
        <v>118384</v>
      </c>
    </row>
    <row r="51" spans="1:13" ht="26.25" customHeight="1">
      <c r="A51" s="19" t="s">
        <v>25</v>
      </c>
      <c r="B51" s="34">
        <f>C51+D51</f>
        <v>78274</v>
      </c>
      <c r="C51" s="32">
        <f aca="true" t="shared" si="1" ref="C51:D54">F51+I51+L51</f>
        <v>40321</v>
      </c>
      <c r="D51" s="33">
        <f t="shared" si="1"/>
        <v>37953</v>
      </c>
      <c r="E51" s="28">
        <f>F51+G51</f>
        <v>29111</v>
      </c>
      <c r="F51" s="32">
        <v>15001</v>
      </c>
      <c r="G51" s="33">
        <v>14110</v>
      </c>
      <c r="H51" s="28">
        <f>I51+J51</f>
        <v>24659</v>
      </c>
      <c r="I51" s="32">
        <v>12714</v>
      </c>
      <c r="J51" s="33">
        <v>11945</v>
      </c>
      <c r="K51" s="28">
        <f>L51+M51</f>
        <v>24504</v>
      </c>
      <c r="L51" s="32">
        <v>12606</v>
      </c>
      <c r="M51" s="33">
        <v>11898</v>
      </c>
    </row>
    <row r="52" spans="1:13" ht="26.25" customHeight="1">
      <c r="A52" s="21" t="s">
        <v>26</v>
      </c>
      <c r="B52" s="34">
        <f>C52+D52</f>
        <v>395897</v>
      </c>
      <c r="C52" s="32">
        <f t="shared" si="1"/>
        <v>200965</v>
      </c>
      <c r="D52" s="33">
        <f t="shared" si="1"/>
        <v>194932</v>
      </c>
      <c r="E52" s="28">
        <f>F52+G52</f>
        <v>139810</v>
      </c>
      <c r="F52" s="32">
        <v>69708</v>
      </c>
      <c r="G52" s="33">
        <v>70102</v>
      </c>
      <c r="H52" s="28">
        <f>I52+J52</f>
        <v>127440</v>
      </c>
      <c r="I52" s="32">
        <v>65535</v>
      </c>
      <c r="J52" s="33">
        <v>61905</v>
      </c>
      <c r="K52" s="28">
        <f>L52+M52</f>
        <v>128647</v>
      </c>
      <c r="L52" s="32">
        <v>65722</v>
      </c>
      <c r="M52" s="33">
        <v>62925</v>
      </c>
    </row>
    <row r="53" spans="1:13" ht="26.25" customHeight="1">
      <c r="A53" s="19" t="s">
        <v>27</v>
      </c>
      <c r="B53" s="28">
        <f>C53+D53</f>
        <v>209628</v>
      </c>
      <c r="C53" s="32">
        <f t="shared" si="1"/>
        <v>91095</v>
      </c>
      <c r="D53" s="33">
        <f t="shared" si="1"/>
        <v>118533</v>
      </c>
      <c r="E53" s="28">
        <f>F53+G53</f>
        <v>77416</v>
      </c>
      <c r="F53" s="32">
        <v>33510</v>
      </c>
      <c r="G53" s="33">
        <v>43906</v>
      </c>
      <c r="H53" s="28">
        <f>I53+J53</f>
        <v>56905</v>
      </c>
      <c r="I53" s="32">
        <v>24886</v>
      </c>
      <c r="J53" s="33">
        <v>32019</v>
      </c>
      <c r="K53" s="28">
        <f>L53+M53</f>
        <v>75307</v>
      </c>
      <c r="L53" s="32">
        <v>32699</v>
      </c>
      <c r="M53" s="33">
        <v>42608</v>
      </c>
    </row>
    <row r="54" spans="1:13" ht="26.25" customHeight="1">
      <c r="A54" s="19" t="s">
        <v>28</v>
      </c>
      <c r="B54" s="28">
        <f>C54+D54</f>
        <v>9590</v>
      </c>
      <c r="C54" s="32">
        <f t="shared" si="1"/>
        <v>5431</v>
      </c>
      <c r="D54" s="33">
        <f t="shared" si="1"/>
        <v>4159</v>
      </c>
      <c r="E54" s="28">
        <f>F54+G54</f>
        <v>2960</v>
      </c>
      <c r="F54" s="32">
        <v>1765</v>
      </c>
      <c r="G54" s="33">
        <v>1195</v>
      </c>
      <c r="H54" s="28">
        <f>I54+J54</f>
        <v>4022</v>
      </c>
      <c r="I54" s="32">
        <v>2011</v>
      </c>
      <c r="J54" s="33">
        <v>2011</v>
      </c>
      <c r="K54" s="28">
        <f>L54+M54</f>
        <v>2608</v>
      </c>
      <c r="L54" s="32">
        <v>1655</v>
      </c>
      <c r="M54" s="33">
        <v>953</v>
      </c>
    </row>
    <row r="55" ht="26.25" customHeight="1">
      <c r="F55" s="22"/>
    </row>
    <row r="56" spans="1:6" ht="26.25" customHeight="1">
      <c r="A56" s="1" t="s">
        <v>31</v>
      </c>
      <c r="F56" s="22"/>
    </row>
    <row r="57" spans="1:6" ht="26.25" customHeight="1">
      <c r="A57" s="1" t="s">
        <v>32</v>
      </c>
      <c r="F57" s="22"/>
    </row>
    <row r="58" spans="1:6" ht="26.25" customHeight="1">
      <c r="A58" s="1" t="s">
        <v>33</v>
      </c>
      <c r="F58" s="22"/>
    </row>
    <row r="59" ht="26.25" customHeight="1">
      <c r="F59" s="22"/>
    </row>
    <row r="60" ht="26.25" customHeight="1"/>
    <row r="61" ht="26.25" customHeight="1"/>
  </sheetData>
  <sheetProtection/>
  <mergeCells count="99">
    <mergeCell ref="H12:J12"/>
    <mergeCell ref="H11:J11"/>
    <mergeCell ref="H10:J10"/>
    <mergeCell ref="H9:J9"/>
    <mergeCell ref="E13:G13"/>
    <mergeCell ref="E12:G12"/>
    <mergeCell ref="E11:G11"/>
    <mergeCell ref="E10:G10"/>
    <mergeCell ref="E9:G9"/>
    <mergeCell ref="B12:D12"/>
    <mergeCell ref="B11:D11"/>
    <mergeCell ref="B10:D10"/>
    <mergeCell ref="B9:D9"/>
    <mergeCell ref="K13:M13"/>
    <mergeCell ref="K12:M12"/>
    <mergeCell ref="K11:M11"/>
    <mergeCell ref="K10:M10"/>
    <mergeCell ref="K9:M9"/>
    <mergeCell ref="H13:J13"/>
    <mergeCell ref="E41:G41"/>
    <mergeCell ref="K35:M35"/>
    <mergeCell ref="K36:M36"/>
    <mergeCell ref="B35:D35"/>
    <mergeCell ref="B36:D36"/>
    <mergeCell ref="A1:M1"/>
    <mergeCell ref="A3:L3"/>
    <mergeCell ref="A5:L5"/>
    <mergeCell ref="B8:D8"/>
    <mergeCell ref="E8:G8"/>
    <mergeCell ref="H8:J8"/>
    <mergeCell ref="K8:M8"/>
    <mergeCell ref="H22:J22"/>
    <mergeCell ref="H21:J21"/>
    <mergeCell ref="H20:J20"/>
    <mergeCell ref="H19:J19"/>
    <mergeCell ref="H18:J18"/>
    <mergeCell ref="E22:G22"/>
    <mergeCell ref="E21:G21"/>
    <mergeCell ref="E20:G20"/>
    <mergeCell ref="E19:G19"/>
    <mergeCell ref="E18:G18"/>
    <mergeCell ref="B22:D22"/>
    <mergeCell ref="B21:D21"/>
    <mergeCell ref="B20:D20"/>
    <mergeCell ref="B19:D19"/>
    <mergeCell ref="B18:D18"/>
    <mergeCell ref="B17:D17"/>
    <mergeCell ref="E17:G17"/>
    <mergeCell ref="H17:J17"/>
    <mergeCell ref="B13:D13"/>
    <mergeCell ref="B26:D26"/>
    <mergeCell ref="E26:G26"/>
    <mergeCell ref="H26:J26"/>
    <mergeCell ref="H29:J29"/>
    <mergeCell ref="K26:M26"/>
    <mergeCell ref="K27:M27"/>
    <mergeCell ref="K28:M28"/>
    <mergeCell ref="B27:D27"/>
    <mergeCell ref="B28:D28"/>
    <mergeCell ref="H27:J27"/>
    <mergeCell ref="H28:J28"/>
    <mergeCell ref="E27:G27"/>
    <mergeCell ref="E28:G28"/>
    <mergeCell ref="E29:G29"/>
    <mergeCell ref="B29:D29"/>
    <mergeCell ref="B33:D33"/>
    <mergeCell ref="E33:G33"/>
    <mergeCell ref="K33:M33"/>
    <mergeCell ref="B34:D34"/>
    <mergeCell ref="E34:G34"/>
    <mergeCell ref="H34:J34"/>
    <mergeCell ref="K34:M34"/>
    <mergeCell ref="K29:M29"/>
    <mergeCell ref="H41:J41"/>
    <mergeCell ref="K41:M41"/>
    <mergeCell ref="A37:M37"/>
    <mergeCell ref="B41:D41"/>
    <mergeCell ref="K43:M43"/>
    <mergeCell ref="H33:J33"/>
    <mergeCell ref="H35:J35"/>
    <mergeCell ref="H36:J36"/>
    <mergeCell ref="E35:G35"/>
    <mergeCell ref="E36:G36"/>
    <mergeCell ref="K44:M44"/>
    <mergeCell ref="H42:J42"/>
    <mergeCell ref="H43:J43"/>
    <mergeCell ref="H44:J44"/>
    <mergeCell ref="H48:J48"/>
    <mergeCell ref="K48:M48"/>
    <mergeCell ref="K42:M42"/>
    <mergeCell ref="A48:A49"/>
    <mergeCell ref="E42:G42"/>
    <mergeCell ref="E43:G43"/>
    <mergeCell ref="E44:G44"/>
    <mergeCell ref="B42:D42"/>
    <mergeCell ref="B43:D43"/>
    <mergeCell ref="B44:D44"/>
    <mergeCell ref="B48:D48"/>
    <mergeCell ref="E48:G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B-AB</dc:creator>
  <cp:keywords/>
  <dc:description/>
  <cp:lastModifiedBy>Windows ユーザー</cp:lastModifiedBy>
  <cp:lastPrinted>2021-12-08T04:06:47Z</cp:lastPrinted>
  <dcterms:created xsi:type="dcterms:W3CDTF">2011-02-03T02:56:30Z</dcterms:created>
  <dcterms:modified xsi:type="dcterms:W3CDTF">2021-12-08T04:14:33Z</dcterms:modified>
  <cp:category/>
  <cp:version/>
  <cp:contentType/>
  <cp:contentStatus/>
</cp:coreProperties>
</file>