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125" windowWidth="15420" windowHeight="4170"/>
  </bookViews>
  <sheets>
    <sheet name="表１２" sheetId="12" r:id="rId1"/>
  </sheets>
  <calcPr calcId="145621"/>
</workbook>
</file>

<file path=xl/calcChain.xml><?xml version="1.0" encoding="utf-8"?>
<calcChain xmlns="http://schemas.openxmlformats.org/spreadsheetml/2006/main">
  <c r="V17" i="12" l="1"/>
  <c r="V18" i="12"/>
  <c r="V19" i="12"/>
  <c r="V20" i="12"/>
  <c r="V21" i="12"/>
  <c r="V22" i="12"/>
  <c r="V23" i="12"/>
  <c r="V24" i="12"/>
  <c r="V25" i="12"/>
  <c r="V26" i="12"/>
  <c r="V16" i="12"/>
  <c r="V11" i="12"/>
  <c r="J10" i="12"/>
  <c r="B18" i="12"/>
  <c r="B19" i="12"/>
  <c r="B20" i="12"/>
  <c r="B21" i="12"/>
  <c r="B22" i="12"/>
  <c r="B23" i="12"/>
  <c r="B24" i="12"/>
  <c r="B25" i="12"/>
  <c r="B26" i="12"/>
  <c r="B16" i="12"/>
  <c r="B15" i="12"/>
  <c r="B14" i="12"/>
  <c r="B17" i="12"/>
  <c r="B13" i="12"/>
  <c r="B11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I10" i="12"/>
  <c r="H10" i="12"/>
  <c r="S26" i="12"/>
  <c r="AD26" i="12"/>
  <c r="S25" i="12"/>
  <c r="AD25" i="12"/>
  <c r="S24" i="12"/>
  <c r="AD24" i="12"/>
  <c r="S23" i="12"/>
  <c r="AD23" i="12"/>
  <c r="S22" i="12"/>
  <c r="AD22" i="12"/>
  <c r="S21" i="12"/>
  <c r="AD21" i="12"/>
  <c r="S20" i="12"/>
  <c r="AD20" i="12"/>
  <c r="S19" i="12"/>
  <c r="AD19" i="12"/>
  <c r="S18" i="12"/>
  <c r="AD18" i="12"/>
  <c r="S17" i="12"/>
  <c r="AD17" i="12"/>
  <c r="S16" i="12"/>
  <c r="AD16" i="12"/>
  <c r="S15" i="12"/>
  <c r="S14" i="12"/>
  <c r="S13" i="12"/>
  <c r="S12" i="12"/>
  <c r="S11" i="12"/>
  <c r="J18" i="12"/>
  <c r="AA18" i="12"/>
  <c r="J26" i="12"/>
  <c r="AA26" i="12"/>
  <c r="J25" i="12"/>
  <c r="J24" i="12"/>
  <c r="AA24" i="12"/>
  <c r="J23" i="12"/>
  <c r="G23" i="12"/>
  <c r="J22" i="12"/>
  <c r="AA22" i="12"/>
  <c r="J21" i="12"/>
  <c r="AA21" i="12"/>
  <c r="J20" i="12"/>
  <c r="AA20" i="12"/>
  <c r="J19" i="12"/>
  <c r="G19" i="12"/>
  <c r="J17" i="12"/>
  <c r="G17" i="12"/>
  <c r="J16" i="12"/>
  <c r="G16" i="12"/>
  <c r="AA16" i="12"/>
  <c r="J15" i="12"/>
  <c r="AA15" i="12"/>
  <c r="J14" i="12"/>
  <c r="AA14" i="12"/>
  <c r="J13" i="12"/>
  <c r="G13" i="12"/>
  <c r="J12" i="12"/>
  <c r="G12" i="12"/>
  <c r="J11" i="12"/>
  <c r="AA11" i="12"/>
  <c r="G11" i="12"/>
  <c r="AA10" i="12"/>
  <c r="M26" i="12"/>
  <c r="M25" i="12"/>
  <c r="M24" i="12"/>
  <c r="M23" i="12"/>
  <c r="AB23" i="12"/>
  <c r="M22" i="12"/>
  <c r="AB22" i="12"/>
  <c r="G22" i="12"/>
  <c r="M21" i="12"/>
  <c r="AB21" i="12"/>
  <c r="M20" i="12"/>
  <c r="G20" i="12"/>
  <c r="M19" i="12"/>
  <c r="AB19" i="12"/>
  <c r="M18" i="12"/>
  <c r="AB18" i="12"/>
  <c r="M17" i="12"/>
  <c r="AB17" i="12"/>
  <c r="M16" i="12"/>
  <c r="AB16" i="12"/>
  <c r="M15" i="12"/>
  <c r="AB15" i="12"/>
  <c r="M14" i="12"/>
  <c r="G14" i="12"/>
  <c r="M13" i="12"/>
  <c r="AB13" i="12"/>
  <c r="M12" i="12"/>
  <c r="AB12" i="12"/>
  <c r="M11" i="12"/>
  <c r="AB11" i="12"/>
  <c r="AA25" i="12"/>
  <c r="P10" i="12"/>
  <c r="G10" i="12"/>
  <c r="P11" i="12"/>
  <c r="P12" i="12"/>
  <c r="V12" i="12"/>
  <c r="P13" i="12"/>
  <c r="V13" i="12"/>
  <c r="P14" i="12"/>
  <c r="V14" i="12"/>
  <c r="P15" i="12"/>
  <c r="G15" i="12"/>
  <c r="V15" i="12"/>
  <c r="P16" i="12"/>
  <c r="AC16" i="12"/>
  <c r="P17" i="12"/>
  <c r="AC17" i="12"/>
  <c r="P18" i="12"/>
  <c r="AC18" i="12"/>
  <c r="P19" i="12"/>
  <c r="AC19" i="12"/>
  <c r="P20" i="12"/>
  <c r="AC20" i="12"/>
  <c r="P21" i="12"/>
  <c r="AC21" i="12"/>
  <c r="P22" i="12"/>
  <c r="P23" i="12"/>
  <c r="P24" i="12"/>
  <c r="AC24" i="12"/>
  <c r="P25" i="12"/>
  <c r="AC25" i="12"/>
  <c r="P26" i="12"/>
  <c r="G26" i="12"/>
  <c r="AB14" i="12"/>
  <c r="AB20" i="12"/>
  <c r="AB24" i="12"/>
  <c r="AB25" i="12"/>
  <c r="AB26" i="12"/>
  <c r="G24" i="12"/>
  <c r="AA17" i="12"/>
  <c r="G18" i="12"/>
  <c r="G25" i="12"/>
  <c r="AA12" i="12"/>
  <c r="G21" i="12"/>
  <c r="AA13" i="12"/>
  <c r="AC26" i="12"/>
  <c r="AA23" i="12"/>
  <c r="AA19" i="12"/>
</calcChain>
</file>

<file path=xl/sharedStrings.xml><?xml version="1.0" encoding="utf-8"?>
<sst xmlns="http://schemas.openxmlformats.org/spreadsheetml/2006/main" count="175" uniqueCount="55">
  <si>
    <t>3     国   勢   調   査</t>
    <rPh sb="6" eb="11">
      <t>コクセイ</t>
    </rPh>
    <rPh sb="14" eb="19">
      <t>チョウサ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</si>
  <si>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</si>
  <si>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</si>
  <si>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</si>
  <si>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</si>
  <si>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注  1）各年10月１日現在</t>
    <rPh sb="0" eb="1">
      <t>チュウ</t>
    </rPh>
    <phoneticPr fontId="2"/>
  </si>
  <si>
    <t>総　数</t>
    <rPh sb="0" eb="1">
      <t>フサ</t>
    </rPh>
    <rPh sb="2" eb="3">
      <t>カズ</t>
    </rPh>
    <phoneticPr fontId="2"/>
  </si>
  <si>
    <t>年　次</t>
    <rPh sb="0" eb="1">
      <t>トシ</t>
    </rPh>
    <rPh sb="2" eb="3">
      <t>ツギ</t>
    </rPh>
    <phoneticPr fontId="2"/>
  </si>
  <si>
    <t>静岡市</t>
    <rPh sb="0" eb="3">
      <t>シズオカシ</t>
    </rPh>
    <phoneticPr fontId="2"/>
  </si>
  <si>
    <t>世　　帯　　数</t>
    <rPh sb="0" eb="1">
      <t>ヨ</t>
    </rPh>
    <rPh sb="3" eb="4">
      <t>オビ</t>
    </rPh>
    <rPh sb="6" eb="7">
      <t>カズ</t>
    </rPh>
    <phoneticPr fontId="2"/>
  </si>
  <si>
    <t>総　　　　数</t>
    <rPh sb="0" eb="1">
      <t>フサ</t>
    </rPh>
    <rPh sb="5" eb="6">
      <t>カズ</t>
    </rPh>
    <phoneticPr fontId="2"/>
  </si>
  <si>
    <t>静　　岡　　市</t>
    <rPh sb="0" eb="1">
      <t>セイ</t>
    </rPh>
    <rPh sb="3" eb="4">
      <t>オカ</t>
    </rPh>
    <rPh sb="6" eb="7">
      <t>シ</t>
    </rPh>
    <phoneticPr fontId="2"/>
  </si>
  <si>
    <t>人　　　　　　　　　　口</t>
    <rPh sb="0" eb="1">
      <t>ヒト</t>
    </rPh>
    <rPh sb="11" eb="12">
      <t>クチ</t>
    </rPh>
    <phoneticPr fontId="2"/>
  </si>
  <si>
    <t>面　　　　　積</t>
    <rPh sb="0" eb="1">
      <t>メン</t>
    </rPh>
    <rPh sb="6" eb="7">
      <t>セキ</t>
    </rPh>
    <phoneticPr fontId="2"/>
  </si>
  <si>
    <t>人/k㎡</t>
    <rPh sb="0" eb="1">
      <t>ヒト</t>
    </rPh>
    <phoneticPr fontId="2"/>
  </si>
  <si>
    <t>12　地域別人口・世帯数</t>
    <rPh sb="3" eb="6">
      <t>チイキベツ</t>
    </rPh>
    <rPh sb="6" eb="8">
      <t>ジンコウ</t>
    </rPh>
    <rPh sb="9" eb="12">
      <t>セタイスウ</t>
    </rPh>
    <phoneticPr fontId="2"/>
  </si>
  <si>
    <t>人 口 密 度</t>
    <rPh sb="0" eb="1">
      <t>ヒト</t>
    </rPh>
    <rPh sb="2" eb="3">
      <t>クチ</t>
    </rPh>
    <rPh sb="4" eb="5">
      <t>ミツ</t>
    </rPh>
    <rPh sb="6" eb="7">
      <t>ド</t>
    </rPh>
    <phoneticPr fontId="2"/>
  </si>
  <si>
    <t>k㎡</t>
    <phoneticPr fontId="2"/>
  </si>
  <si>
    <t>-</t>
    <phoneticPr fontId="2"/>
  </si>
  <si>
    <t xml:space="preserve">     2）昭和55年の世帯数は、不詳の27世帯を含む。</t>
    <phoneticPr fontId="2"/>
  </si>
  <si>
    <t xml:space="preserve">     3）人口総数には不詳を含む。</t>
    <phoneticPr fontId="2"/>
  </si>
  <si>
    <t>k㎡</t>
    <phoneticPr fontId="2"/>
  </si>
  <si>
    <t>…</t>
    <phoneticPr fontId="2"/>
  </si>
  <si>
    <t>国勢調査</t>
    <rPh sb="0" eb="2">
      <t>コクセイ</t>
    </rPh>
    <rPh sb="2" eb="4">
      <t>チョウサ</t>
    </rPh>
    <phoneticPr fontId="2"/>
  </si>
  <si>
    <t>旧清水市</t>
    <rPh sb="0" eb="1">
      <t>キュウ</t>
    </rPh>
    <rPh sb="1" eb="3">
      <t>シミズ</t>
    </rPh>
    <rPh sb="3" eb="4">
      <t>シ</t>
    </rPh>
    <phoneticPr fontId="2"/>
  </si>
  <si>
    <t>旧蒲原町</t>
    <rPh sb="0" eb="1">
      <t>キュウ</t>
    </rPh>
    <rPh sb="1" eb="4">
      <t>カンバラチョウ</t>
    </rPh>
    <phoneticPr fontId="2"/>
  </si>
  <si>
    <t>旧　清　水　市</t>
    <rPh sb="0" eb="1">
      <t>キュウ</t>
    </rPh>
    <rPh sb="2" eb="3">
      <t>キヨシ</t>
    </rPh>
    <rPh sb="4" eb="5">
      <t>ミズ</t>
    </rPh>
    <rPh sb="6" eb="7">
      <t>シ</t>
    </rPh>
    <phoneticPr fontId="2"/>
  </si>
  <si>
    <t>旧　蒲　原　町</t>
    <rPh sb="0" eb="1">
      <t>キュウ</t>
    </rPh>
    <rPh sb="2" eb="3">
      <t>ガマ</t>
    </rPh>
    <rPh sb="4" eb="5">
      <t>ハラ</t>
    </rPh>
    <rPh sb="6" eb="7">
      <t>マチ</t>
    </rPh>
    <phoneticPr fontId="2"/>
  </si>
  <si>
    <t>…</t>
    <phoneticPr fontId="2"/>
  </si>
  <si>
    <t>…</t>
    <phoneticPr fontId="2"/>
  </si>
  <si>
    <t>旧由比町</t>
    <rPh sb="0" eb="1">
      <t>キュウ</t>
    </rPh>
    <rPh sb="1" eb="3">
      <t>ユイ</t>
    </rPh>
    <rPh sb="3" eb="4">
      <t>マチ</t>
    </rPh>
    <phoneticPr fontId="2"/>
  </si>
  <si>
    <t>旧　由　比　町</t>
    <rPh sb="0" eb="1">
      <t>キュウ</t>
    </rPh>
    <rPh sb="2" eb="3">
      <t>ユ</t>
    </rPh>
    <rPh sb="4" eb="5">
      <t>ヒ</t>
    </rPh>
    <rPh sb="6" eb="7">
      <t>マチ</t>
    </rPh>
    <phoneticPr fontId="2"/>
  </si>
  <si>
    <t>旧由比町</t>
    <rPh sb="0" eb="1">
      <t>キュウ</t>
    </rPh>
    <rPh sb="1" eb="3">
      <t>ユイ</t>
    </rPh>
    <rPh sb="3" eb="4">
      <t>チョウ</t>
    </rPh>
    <phoneticPr fontId="2"/>
  </si>
  <si>
    <t>-</t>
  </si>
  <si>
    <t>資料　総務省統計局「国勢調査」</t>
    <rPh sb="3" eb="5">
      <t>ソウム</t>
    </rPh>
    <rPh sb="5" eb="6">
      <t>ショウ</t>
    </rPh>
    <rPh sb="6" eb="8">
      <t>トウケイ</t>
    </rPh>
    <rPh sb="8" eb="9">
      <t>キョク</t>
    </rPh>
    <phoneticPr fontId="2"/>
  </si>
  <si>
    <t>昭和 5年</t>
    <rPh sb="0" eb="2">
      <t>ショウワ</t>
    </rPh>
    <rPh sb="4" eb="5">
      <t>ネン</t>
    </rPh>
    <phoneticPr fontId="2"/>
  </si>
  <si>
    <t>大正 9年</t>
    <rPh sb="0" eb="2">
      <t>タイショウ</t>
    </rPh>
    <rPh sb="4" eb="5">
      <t>ネン</t>
    </rPh>
    <phoneticPr fontId="2"/>
  </si>
  <si>
    <t>　10</t>
    <phoneticPr fontId="2"/>
  </si>
  <si>
    <t>　14</t>
    <phoneticPr fontId="2"/>
  </si>
  <si>
    <t>　15</t>
    <phoneticPr fontId="2"/>
  </si>
  <si>
    <t>　22</t>
    <phoneticPr fontId="2"/>
  </si>
  <si>
    <t>　25</t>
    <phoneticPr fontId="2"/>
  </si>
  <si>
    <t>　30</t>
    <phoneticPr fontId="2"/>
  </si>
  <si>
    <t>　35</t>
    <phoneticPr fontId="2"/>
  </si>
  <si>
    <t>　40</t>
    <phoneticPr fontId="2"/>
  </si>
  <si>
    <t>　45</t>
    <phoneticPr fontId="2"/>
  </si>
  <si>
    <t>　50</t>
    <phoneticPr fontId="2"/>
  </si>
  <si>
    <t>　55</t>
    <phoneticPr fontId="2"/>
  </si>
  <si>
    <t>　60</t>
    <phoneticPr fontId="2"/>
  </si>
  <si>
    <t>平成 2年</t>
    <rPh sb="0" eb="2">
      <t>ヘイセイ</t>
    </rPh>
    <rPh sb="4" eb="5">
      <t>ネン</t>
    </rPh>
    <phoneticPr fontId="2"/>
  </si>
  <si>
    <t>　　7</t>
    <phoneticPr fontId="2"/>
  </si>
  <si>
    <t>　12</t>
    <phoneticPr fontId="2"/>
  </si>
  <si>
    <t>　17</t>
    <phoneticPr fontId="2"/>
  </si>
  <si>
    <t>　22</t>
  </si>
  <si>
    <t>　27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</si>
</sst>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9" formatCode="#,##0.0"/>
    <numFmt numFmtId="183" formatCode="#,##0;\-#,##0;&quot;-&quot;"/>
    <numFmt numFmtId="184" formatCode="#,##0.0;[Red]#,##0.0"/>
    <numFmt numFmtId="185" formatCode="#,##0.00;[Red]#,##0.00"/>
    <numFmt numFmtId="186" formatCode="#,##0;[Red]#,##0"/>
    <numFmt numFmtId="188" formatCode="#,##0.00_ 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2">
    <xf numFmtId="0" fontId="0" fillId="0" borderId="0"/>
    <xf numFmtId="183" fontId="4" fillId="0" borderId="0" applyFill="0" applyBorder="0" applyAlignment="0"/>
    <xf numFmtId="0" fontId="5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4" fontId="5" fillId="0" borderId="0">
      <alignment horizontal="right"/>
    </xf>
    <xf numFmtId="4" fontId="8" fillId="0" borderId="0">
      <alignment horizontal="right"/>
    </xf>
    <xf numFmtId="0" fontId="9" fillId="0" borderId="0">
      <alignment horizontal="left"/>
    </xf>
    <xf numFmtId="0" fontId="10" fillId="0" borderId="0">
      <alignment horizontal="center"/>
    </xf>
    <xf numFmtId="38" fontId="1" fillId="0" borderId="0" applyFont="0" applyFill="0" applyBorder="0" applyAlignment="0" applyProtection="0"/>
    <xf numFmtId="2" fontId="11" fillId="0" borderId="0"/>
  </cellStyleXfs>
  <cellXfs count="96">
    <xf numFmtId="0" fontId="0" fillId="0" borderId="0" xfId="0"/>
    <xf numFmtId="0" fontId="21" fillId="0" borderId="0" xfId="0" applyNumberFormat="1" applyFont="1" applyFill="1" applyBorder="1" applyAlignment="1">
      <alignment horizontal="right" vertical="center"/>
    </xf>
    <xf numFmtId="184" fontId="21" fillId="0" borderId="0" xfId="0" applyNumberFormat="1" applyFont="1" applyFill="1" applyBorder="1" applyAlignment="1">
      <alignment vertical="center"/>
    </xf>
    <xf numFmtId="3" fontId="21" fillId="0" borderId="0" xfId="0" applyNumberFormat="1" applyFont="1" applyFill="1" applyBorder="1" applyAlignment="1">
      <alignment horizontal="right" vertical="center"/>
    </xf>
    <xf numFmtId="184" fontId="21" fillId="0" borderId="0" xfId="0" applyNumberFormat="1" applyFont="1" applyFill="1" applyBorder="1" applyAlignment="1">
      <alignment horizontal="right" vertical="center"/>
    </xf>
    <xf numFmtId="0" fontId="21" fillId="0" borderId="0" xfId="0" applyFont="1" applyFill="1" applyAlignment="1">
      <alignment vertical="center"/>
    </xf>
    <xf numFmtId="0" fontId="12" fillId="0" borderId="0" xfId="0" applyFont="1" applyFill="1"/>
    <xf numFmtId="38" fontId="22" fillId="0" borderId="0" xfId="10" applyFont="1" applyFill="1"/>
    <xf numFmtId="38" fontId="12" fillId="0" borderId="0" xfId="10" applyFont="1" applyFill="1"/>
    <xf numFmtId="0" fontId="21" fillId="0" borderId="0" xfId="0" applyFont="1" applyFill="1" applyAlignment="1">
      <alignment horizontal="right"/>
    </xf>
    <xf numFmtId="38" fontId="21" fillId="0" borderId="0" xfId="10" applyFont="1" applyFill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14" fillId="0" borderId="0" xfId="0" applyFont="1" applyFill="1"/>
    <xf numFmtId="38" fontId="14" fillId="0" borderId="0" xfId="10" applyFont="1" applyFill="1"/>
    <xf numFmtId="0" fontId="15" fillId="0" borderId="0" xfId="0" applyFont="1" applyFill="1" applyAlignment="1">
      <alignment horizontal="center"/>
    </xf>
    <xf numFmtId="0" fontId="16" fillId="0" borderId="0" xfId="0" applyFont="1" applyFill="1"/>
    <xf numFmtId="38" fontId="16" fillId="0" borderId="0" xfId="10" applyFont="1" applyFill="1"/>
    <xf numFmtId="0" fontId="17" fillId="0" borderId="0" xfId="0" applyFont="1" applyFill="1" applyAlignment="1">
      <alignment vertical="top"/>
    </xf>
    <xf numFmtId="0" fontId="18" fillId="0" borderId="0" xfId="0" applyFont="1" applyFill="1" applyBorder="1" applyAlignment="1">
      <alignment vertical="top"/>
    </xf>
    <xf numFmtId="0" fontId="18" fillId="0" borderId="0" xfId="0" applyFont="1" applyFill="1" applyAlignment="1">
      <alignment vertical="top"/>
    </xf>
    <xf numFmtId="38" fontId="22" fillId="0" borderId="0" xfId="10" applyFont="1" applyFill="1" applyAlignment="1">
      <alignment vertical="top"/>
    </xf>
    <xf numFmtId="38" fontId="18" fillId="0" borderId="0" xfId="10" applyFont="1" applyFill="1" applyAlignment="1">
      <alignment vertical="top"/>
    </xf>
    <xf numFmtId="0" fontId="21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2" fillId="0" borderId="0" xfId="0" applyFont="1" applyFill="1"/>
    <xf numFmtId="0" fontId="21" fillId="0" borderId="5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vertical="center"/>
    </xf>
    <xf numFmtId="0" fontId="21" fillId="0" borderId="7" xfId="0" applyFont="1" applyFill="1" applyBorder="1" applyAlignment="1">
      <alignment horizontal="center" vertical="center"/>
    </xf>
    <xf numFmtId="38" fontId="21" fillId="0" borderId="7" xfId="1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38" fontId="24" fillId="0" borderId="2" xfId="10" applyFont="1" applyFill="1" applyBorder="1" applyAlignment="1">
      <alignment horizontal="center" vertical="center"/>
    </xf>
    <xf numFmtId="38" fontId="24" fillId="0" borderId="8" xfId="1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right" vertical="center"/>
    </xf>
    <xf numFmtId="38" fontId="23" fillId="0" borderId="0" xfId="10" applyFont="1" applyFill="1" applyBorder="1" applyAlignment="1">
      <alignment horizontal="right" vertical="center"/>
    </xf>
    <xf numFmtId="3" fontId="21" fillId="0" borderId="0" xfId="0" applyNumberFormat="1" applyFont="1" applyFill="1" applyBorder="1" applyAlignment="1">
      <alignment vertical="center"/>
    </xf>
    <xf numFmtId="3" fontId="21" fillId="0" borderId="0" xfId="0" applyNumberFormat="1" applyFont="1" applyFill="1" applyBorder="1" applyAlignment="1" applyProtection="1">
      <alignment horizontal="right" vertical="center"/>
      <protection locked="0" hidden="1"/>
    </xf>
    <xf numFmtId="38" fontId="21" fillId="0" borderId="0" xfId="10" applyFont="1" applyFill="1" applyBorder="1" applyAlignment="1">
      <alignment vertical="center"/>
    </xf>
    <xf numFmtId="4" fontId="21" fillId="0" borderId="0" xfId="0" applyNumberFormat="1" applyFont="1" applyFill="1" applyBorder="1" applyAlignment="1">
      <alignment vertical="center"/>
    </xf>
    <xf numFmtId="49" fontId="21" fillId="0" borderId="5" xfId="0" applyNumberFormat="1" applyFont="1" applyFill="1" applyBorder="1" applyAlignment="1">
      <alignment horizontal="center" vertical="center"/>
    </xf>
    <xf numFmtId="188" fontId="21" fillId="0" borderId="0" xfId="0" applyNumberFormat="1" applyFont="1" applyFill="1" applyBorder="1" applyAlignment="1">
      <alignment vertical="center"/>
    </xf>
    <xf numFmtId="4" fontId="21" fillId="0" borderId="0" xfId="10" applyNumberFormat="1" applyFont="1" applyFill="1" applyBorder="1" applyAlignment="1">
      <alignment vertical="center"/>
    </xf>
    <xf numFmtId="0" fontId="22" fillId="0" borderId="0" xfId="0" applyFont="1" applyFill="1" applyBorder="1"/>
    <xf numFmtId="0" fontId="21" fillId="0" borderId="0" xfId="0" applyNumberFormat="1" applyFont="1" applyFill="1" applyBorder="1" applyAlignment="1">
      <alignment vertical="center"/>
    </xf>
    <xf numFmtId="185" fontId="21" fillId="0" borderId="0" xfId="0" applyNumberFormat="1" applyFont="1" applyFill="1" applyBorder="1" applyAlignment="1">
      <alignment vertical="center"/>
    </xf>
    <xf numFmtId="4" fontId="21" fillId="0" borderId="0" xfId="0" applyNumberFormat="1" applyFont="1" applyFill="1" applyBorder="1" applyAlignment="1">
      <alignment horizontal="right" vertical="center"/>
    </xf>
    <xf numFmtId="38" fontId="21" fillId="0" borderId="0" xfId="10" applyFont="1" applyFill="1" applyBorder="1" applyAlignment="1">
      <alignment horizontal="right" vertical="center"/>
    </xf>
    <xf numFmtId="49" fontId="3" fillId="0" borderId="5" xfId="0" applyNumberFormat="1" applyFont="1" applyFill="1" applyBorder="1" applyAlignment="1">
      <alignment horizontal="center" vertical="center"/>
    </xf>
    <xf numFmtId="186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8" fontId="3" fillId="0" borderId="0" xfId="10" applyFont="1" applyFill="1" applyBorder="1" applyAlignment="1">
      <alignment horizontal="right" vertical="center"/>
    </xf>
    <xf numFmtId="185" fontId="3" fillId="0" borderId="0" xfId="0" applyNumberFormat="1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horizontal="right" vertical="center"/>
    </xf>
    <xf numFmtId="184" fontId="3" fillId="0" borderId="0" xfId="0" applyNumberFormat="1" applyFont="1" applyFill="1" applyBorder="1" applyAlignment="1">
      <alignment vertical="center"/>
    </xf>
    <xf numFmtId="184" fontId="3" fillId="0" borderId="0" xfId="0" applyNumberFormat="1" applyFont="1" applyFill="1" applyBorder="1" applyAlignment="1">
      <alignment horizontal="right" vertical="center"/>
    </xf>
    <xf numFmtId="49" fontId="21" fillId="0" borderId="10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vertical="center"/>
    </xf>
    <xf numFmtId="38" fontId="21" fillId="0" borderId="11" xfId="10" applyFont="1" applyFill="1" applyBorder="1" applyAlignment="1">
      <alignment vertical="center"/>
    </xf>
    <xf numFmtId="38" fontId="22" fillId="0" borderId="11" xfId="10" applyFont="1" applyFill="1" applyBorder="1"/>
    <xf numFmtId="0" fontId="21" fillId="0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/>
    <xf numFmtId="0" fontId="12" fillId="0" borderId="0" xfId="0" applyFont="1" applyFill="1" applyBorder="1"/>
    <xf numFmtId="0" fontId="19" fillId="0" borderId="0" xfId="0" applyFont="1" applyFill="1" applyBorder="1" applyAlignment="1">
      <alignment horizontal="right"/>
    </xf>
    <xf numFmtId="0" fontId="19" fillId="0" borderId="0" xfId="0" applyFont="1" applyFill="1" applyBorder="1" applyAlignment="1">
      <alignment horizontal="right" vertical="center"/>
    </xf>
    <xf numFmtId="0" fontId="20" fillId="0" borderId="0" xfId="0" applyFont="1" applyFill="1"/>
    <xf numFmtId="38" fontId="20" fillId="0" borderId="0" xfId="10" applyFont="1" applyFill="1"/>
    <xf numFmtId="0" fontId="20" fillId="0" borderId="0" xfId="0" applyFont="1" applyFill="1" applyBorder="1"/>
    <xf numFmtId="0" fontId="3" fillId="0" borderId="0" xfId="0" applyFont="1" applyFill="1" applyBorder="1" applyAlignment="1">
      <alignment horizontal="distributed" indent="1"/>
    </xf>
    <xf numFmtId="3" fontId="3" fillId="0" borderId="0" xfId="0" applyNumberFormat="1" applyFont="1" applyFill="1" applyBorder="1"/>
    <xf numFmtId="4" fontId="3" fillId="0" borderId="0" xfId="0" applyNumberFormat="1" applyFont="1" applyFill="1" applyBorder="1"/>
    <xf numFmtId="179" fontId="3" fillId="0" borderId="0" xfId="0" applyNumberFormat="1" applyFont="1" applyFill="1" applyBorder="1"/>
    <xf numFmtId="38" fontId="3" fillId="0" borderId="0" xfId="10" applyFont="1" applyFill="1" applyAlignment="1"/>
    <xf numFmtId="0" fontId="3" fillId="0" borderId="0" xfId="0" applyFont="1" applyFill="1" applyAlignment="1"/>
    <xf numFmtId="0" fontId="3" fillId="0" borderId="0" xfId="0" applyFont="1" applyFill="1"/>
    <xf numFmtId="38" fontId="3" fillId="0" borderId="0" xfId="1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horizontal="right" vertical="top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</cellXfs>
  <cellStyles count="12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桁区切り" xfId="10" builtinId="6"/>
    <cellStyle name="小数下2桁" xfId="1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1"/>
  <sheetViews>
    <sheetView tabSelected="1" zoomScaleNormal="100" zoomScaleSheetLayoutView="100" workbookViewId="0"/>
  </sheetViews>
  <sheetFormatPr defaultRowHeight="13.5"/>
  <cols>
    <col min="1" max="1" width="10.75" style="6" customWidth="1"/>
    <col min="2" max="2" width="9.125" style="6" customWidth="1"/>
    <col min="3" max="3" width="8.75" style="6" customWidth="1"/>
    <col min="4" max="4" width="9.25" style="6" customWidth="1"/>
    <col min="5" max="6" width="8.75" style="6" customWidth="1"/>
    <col min="7" max="7" width="8.625" style="6" customWidth="1"/>
    <col min="8" max="8" width="8.75" style="6" customWidth="1"/>
    <col min="9" max="9" width="8.5" style="6" customWidth="1"/>
    <col min="10" max="13" width="8.625" style="6" customWidth="1"/>
    <col min="14" max="14" width="8.5" style="6" customWidth="1"/>
    <col min="15" max="15" width="7.75" style="6" customWidth="1"/>
    <col min="16" max="16" width="7.5" style="7" customWidth="1"/>
    <col min="17" max="17" width="7.375" style="8" customWidth="1"/>
    <col min="18" max="18" width="7.25" style="8" customWidth="1"/>
    <col min="19" max="19" width="7.5" style="7" customWidth="1"/>
    <col min="20" max="20" width="7.375" style="8" customWidth="1"/>
    <col min="21" max="21" width="7.25" style="8" customWidth="1"/>
    <col min="22" max="22" width="7.375" style="6" customWidth="1"/>
    <col min="23" max="23" width="7.5" style="6" customWidth="1"/>
    <col min="24" max="24" width="7.25" style="6" customWidth="1"/>
    <col min="25" max="26" width="6.75" style="6" customWidth="1"/>
    <col min="27" max="27" width="7.625" style="6" customWidth="1"/>
    <col min="28" max="28" width="7.25" style="6" customWidth="1"/>
    <col min="29" max="30" width="8.375" style="8" customWidth="1"/>
    <col min="31" max="31" width="14.125" style="6" customWidth="1"/>
    <col min="32" max="38" width="11.125" style="6" customWidth="1"/>
    <col min="39" max="16384" width="9" style="6"/>
  </cols>
  <sheetData>
    <row r="1" spans="1:38" ht="15" customHeight="1">
      <c r="A1" s="5" t="s">
        <v>23</v>
      </c>
      <c r="AB1" s="9"/>
      <c r="AC1" s="10"/>
      <c r="AD1" s="10" t="s">
        <v>23</v>
      </c>
    </row>
    <row r="2" spans="1:38" ht="15" customHeight="1">
      <c r="AE2" s="11"/>
      <c r="AF2" s="11"/>
      <c r="AG2" s="11"/>
      <c r="AH2" s="11"/>
      <c r="AI2" s="11"/>
      <c r="AJ2" s="11"/>
      <c r="AK2" s="11"/>
      <c r="AL2" s="11"/>
    </row>
    <row r="3" spans="1:38" s="12" customFormat="1" ht="21">
      <c r="A3" s="83" t="s">
        <v>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4"/>
      <c r="P3" s="7"/>
      <c r="Q3" s="13"/>
      <c r="R3" s="13"/>
      <c r="S3" s="7"/>
      <c r="T3" s="13"/>
      <c r="U3" s="13"/>
      <c r="AC3" s="13"/>
      <c r="AD3" s="13"/>
    </row>
    <row r="4" spans="1:38" s="15" customFormat="1" ht="15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P4" s="7"/>
      <c r="Q4" s="16"/>
      <c r="R4" s="16"/>
      <c r="S4" s="7"/>
      <c r="T4" s="16"/>
      <c r="U4" s="16"/>
      <c r="AC4" s="16"/>
      <c r="AD4" s="16"/>
    </row>
    <row r="5" spans="1:38" s="19" customFormat="1" ht="19.5" customHeight="1" thickBot="1">
      <c r="A5" s="17" t="s">
        <v>15</v>
      </c>
      <c r="B5" s="18"/>
      <c r="C5" s="18"/>
      <c r="D5" s="18"/>
      <c r="E5" s="18"/>
      <c r="F5" s="18"/>
      <c r="G5" s="18"/>
      <c r="H5" s="18"/>
      <c r="I5" s="18"/>
      <c r="J5" s="18"/>
      <c r="K5" s="18"/>
      <c r="P5" s="20"/>
      <c r="Q5" s="21"/>
      <c r="R5" s="21"/>
      <c r="S5" s="20"/>
      <c r="T5" s="21"/>
      <c r="U5" s="21"/>
      <c r="AA5" s="18"/>
      <c r="AC5" s="21"/>
      <c r="AD5" s="21"/>
    </row>
    <row r="6" spans="1:38" s="24" customFormat="1" ht="14.1" customHeight="1" thickTop="1">
      <c r="A6" s="88" t="s">
        <v>7</v>
      </c>
      <c r="B6" s="91" t="s">
        <v>9</v>
      </c>
      <c r="C6" s="92"/>
      <c r="D6" s="92"/>
      <c r="E6" s="92"/>
      <c r="F6" s="88"/>
      <c r="G6" s="91" t="s">
        <v>12</v>
      </c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23"/>
      <c r="T6" s="22"/>
      <c r="U6" s="22"/>
      <c r="V6" s="91" t="s">
        <v>13</v>
      </c>
      <c r="W6" s="92"/>
      <c r="X6" s="92"/>
      <c r="Y6" s="92"/>
      <c r="Z6" s="88"/>
      <c r="AA6" s="91" t="s">
        <v>16</v>
      </c>
      <c r="AB6" s="92"/>
      <c r="AC6" s="92"/>
      <c r="AD6" s="92"/>
    </row>
    <row r="7" spans="1:38" s="24" customFormat="1" ht="14.1" customHeight="1">
      <c r="A7" s="89"/>
      <c r="B7" s="93"/>
      <c r="C7" s="94"/>
      <c r="D7" s="94"/>
      <c r="E7" s="94"/>
      <c r="F7" s="95"/>
      <c r="G7" s="85" t="s">
        <v>10</v>
      </c>
      <c r="H7" s="86"/>
      <c r="I7" s="86"/>
      <c r="J7" s="85" t="s">
        <v>11</v>
      </c>
      <c r="K7" s="86"/>
      <c r="L7" s="87"/>
      <c r="M7" s="85" t="s">
        <v>26</v>
      </c>
      <c r="N7" s="86"/>
      <c r="O7" s="27"/>
      <c r="P7" s="85" t="s">
        <v>27</v>
      </c>
      <c r="Q7" s="86"/>
      <c r="R7" s="87"/>
      <c r="S7" s="85" t="s">
        <v>31</v>
      </c>
      <c r="T7" s="86"/>
      <c r="U7" s="87"/>
      <c r="V7" s="93"/>
      <c r="W7" s="94"/>
      <c r="X7" s="94"/>
      <c r="Y7" s="94"/>
      <c r="Z7" s="95"/>
      <c r="AA7" s="93"/>
      <c r="AB7" s="94"/>
      <c r="AC7" s="94"/>
      <c r="AD7" s="94"/>
    </row>
    <row r="8" spans="1:38" s="24" customFormat="1" ht="14.1" customHeight="1">
      <c r="A8" s="90"/>
      <c r="B8" s="28" t="s">
        <v>6</v>
      </c>
      <c r="C8" s="28" t="s">
        <v>8</v>
      </c>
      <c r="D8" s="28" t="s">
        <v>24</v>
      </c>
      <c r="E8" s="28" t="s">
        <v>25</v>
      </c>
      <c r="F8" s="28" t="s">
        <v>30</v>
      </c>
      <c r="G8" s="28" t="s">
        <v>6</v>
      </c>
      <c r="H8" s="28" t="s">
        <v>1</v>
      </c>
      <c r="I8" s="28" t="s">
        <v>2</v>
      </c>
      <c r="J8" s="28" t="s">
        <v>6</v>
      </c>
      <c r="K8" s="28" t="s">
        <v>1</v>
      </c>
      <c r="L8" s="28" t="s">
        <v>2</v>
      </c>
      <c r="M8" s="26" t="s">
        <v>6</v>
      </c>
      <c r="N8" s="28" t="s">
        <v>1</v>
      </c>
      <c r="O8" s="28" t="s">
        <v>2</v>
      </c>
      <c r="P8" s="29" t="s">
        <v>6</v>
      </c>
      <c r="Q8" s="29" t="s">
        <v>1</v>
      </c>
      <c r="R8" s="29" t="s">
        <v>2</v>
      </c>
      <c r="S8" s="29" t="s">
        <v>6</v>
      </c>
      <c r="T8" s="29" t="s">
        <v>1</v>
      </c>
      <c r="U8" s="29" t="s">
        <v>2</v>
      </c>
      <c r="V8" s="28" t="s">
        <v>6</v>
      </c>
      <c r="W8" s="28" t="s">
        <v>8</v>
      </c>
      <c r="X8" s="30" t="s">
        <v>24</v>
      </c>
      <c r="Y8" s="30" t="s">
        <v>25</v>
      </c>
      <c r="Z8" s="30" t="s">
        <v>32</v>
      </c>
      <c r="AA8" s="28" t="s">
        <v>8</v>
      </c>
      <c r="AB8" s="30" t="s">
        <v>24</v>
      </c>
      <c r="AC8" s="31" t="s">
        <v>25</v>
      </c>
      <c r="AD8" s="32" t="s">
        <v>32</v>
      </c>
    </row>
    <row r="9" spans="1:38" s="24" customFormat="1" ht="12.75" customHeight="1">
      <c r="A9" s="33"/>
      <c r="B9" s="34" t="s">
        <v>3</v>
      </c>
      <c r="C9" s="34" t="s">
        <v>3</v>
      </c>
      <c r="D9" s="34" t="s">
        <v>3</v>
      </c>
      <c r="E9" s="34" t="s">
        <v>3</v>
      </c>
      <c r="F9" s="34" t="s">
        <v>3</v>
      </c>
      <c r="G9" s="34" t="s">
        <v>4</v>
      </c>
      <c r="H9" s="34" t="s">
        <v>4</v>
      </c>
      <c r="I9" s="34" t="s">
        <v>4</v>
      </c>
      <c r="J9" s="34" t="s">
        <v>4</v>
      </c>
      <c r="K9" s="34" t="s">
        <v>4</v>
      </c>
      <c r="L9" s="34" t="s">
        <v>4</v>
      </c>
      <c r="M9" s="34" t="s">
        <v>4</v>
      </c>
      <c r="N9" s="34" t="s">
        <v>4</v>
      </c>
      <c r="O9" s="34" t="s">
        <v>4</v>
      </c>
      <c r="P9" s="35" t="s">
        <v>4</v>
      </c>
      <c r="Q9" s="35" t="s">
        <v>4</v>
      </c>
      <c r="R9" s="35" t="s">
        <v>4</v>
      </c>
      <c r="S9" s="35" t="s">
        <v>4</v>
      </c>
      <c r="T9" s="35" t="s">
        <v>4</v>
      </c>
      <c r="U9" s="35" t="s">
        <v>4</v>
      </c>
      <c r="V9" s="34" t="s">
        <v>17</v>
      </c>
      <c r="W9" s="34" t="s">
        <v>17</v>
      </c>
      <c r="X9" s="34" t="s">
        <v>17</v>
      </c>
      <c r="Y9" s="34" t="s">
        <v>21</v>
      </c>
      <c r="Z9" s="34" t="s">
        <v>17</v>
      </c>
      <c r="AA9" s="34" t="s">
        <v>14</v>
      </c>
      <c r="AB9" s="34" t="s">
        <v>14</v>
      </c>
      <c r="AC9" s="35" t="s">
        <v>14</v>
      </c>
      <c r="AD9" s="35" t="s">
        <v>14</v>
      </c>
    </row>
    <row r="10" spans="1:38" s="24" customFormat="1" ht="17.100000000000001" customHeight="1">
      <c r="A10" s="25" t="s">
        <v>36</v>
      </c>
      <c r="B10" s="3">
        <v>16064</v>
      </c>
      <c r="C10" s="36">
        <v>14543</v>
      </c>
      <c r="D10" s="3" t="s">
        <v>18</v>
      </c>
      <c r="E10" s="37">
        <v>1521</v>
      </c>
      <c r="F10" s="3" t="s">
        <v>18</v>
      </c>
      <c r="G10" s="3">
        <f>SUM(J10,M10,P10,S10)</f>
        <v>82294</v>
      </c>
      <c r="H10" s="3">
        <f t="shared" ref="H10:H26" si="0">SUM(K10,N10,Q10,T10)</f>
        <v>42206</v>
      </c>
      <c r="I10" s="3">
        <f t="shared" ref="I10:I26" si="1">SUM(L10,O10,R10,U10)</f>
        <v>40088</v>
      </c>
      <c r="J10" s="36">
        <f>SUM(K10+L10)</f>
        <v>74093</v>
      </c>
      <c r="K10" s="36">
        <v>38091</v>
      </c>
      <c r="L10" s="36">
        <v>36002</v>
      </c>
      <c r="M10" s="3" t="s">
        <v>18</v>
      </c>
      <c r="N10" s="3" t="s">
        <v>18</v>
      </c>
      <c r="O10" s="3" t="s">
        <v>18</v>
      </c>
      <c r="P10" s="38">
        <f t="shared" ref="P10:P26" si="2">SUM(Q10+R10)</f>
        <v>8201</v>
      </c>
      <c r="Q10" s="38">
        <v>4115</v>
      </c>
      <c r="R10" s="38">
        <v>4086</v>
      </c>
      <c r="S10" s="3" t="s">
        <v>18</v>
      </c>
      <c r="T10" s="3" t="s">
        <v>18</v>
      </c>
      <c r="U10" s="3" t="s">
        <v>18</v>
      </c>
      <c r="V10" s="37" t="s">
        <v>18</v>
      </c>
      <c r="W10" s="39">
        <v>6.14</v>
      </c>
      <c r="X10" s="3" t="s">
        <v>18</v>
      </c>
      <c r="Y10" s="1" t="s">
        <v>29</v>
      </c>
      <c r="Z10" s="1" t="s">
        <v>18</v>
      </c>
      <c r="AA10" s="2">
        <f t="shared" ref="AA10:AA21" si="3">J10/W10</f>
        <v>12067.263843648208</v>
      </c>
      <c r="AB10" s="3" t="s">
        <v>18</v>
      </c>
      <c r="AC10" s="4" t="s">
        <v>22</v>
      </c>
      <c r="AD10" s="4" t="s">
        <v>18</v>
      </c>
    </row>
    <row r="11" spans="1:38" s="24" customFormat="1" ht="17.100000000000001" customHeight="1">
      <c r="A11" s="40" t="s">
        <v>38</v>
      </c>
      <c r="B11" s="36">
        <f>SUM(C11:F11)</f>
        <v>28877</v>
      </c>
      <c r="C11" s="36">
        <v>16524</v>
      </c>
      <c r="D11" s="36">
        <v>9053</v>
      </c>
      <c r="E11" s="36">
        <v>1597</v>
      </c>
      <c r="F11" s="37">
        <v>1703</v>
      </c>
      <c r="G11" s="3">
        <f t="shared" ref="G11:G26" si="4">SUM(J11,M11,P11,S11)</f>
        <v>149792</v>
      </c>
      <c r="H11" s="3">
        <f t="shared" si="0"/>
        <v>77800</v>
      </c>
      <c r="I11" s="3">
        <f t="shared" si="1"/>
        <v>71992</v>
      </c>
      <c r="J11" s="36">
        <f t="shared" ref="J11:J26" si="5">SUM(K11+L11)</f>
        <v>84772</v>
      </c>
      <c r="K11" s="36">
        <v>44392</v>
      </c>
      <c r="L11" s="36">
        <v>40380</v>
      </c>
      <c r="M11" s="36">
        <f>SUM(N11+O11)</f>
        <v>46339</v>
      </c>
      <c r="N11" s="36">
        <v>23854</v>
      </c>
      <c r="O11" s="36">
        <v>22485</v>
      </c>
      <c r="P11" s="38">
        <f t="shared" si="2"/>
        <v>8747</v>
      </c>
      <c r="Q11" s="38">
        <v>4445</v>
      </c>
      <c r="R11" s="38">
        <v>4302</v>
      </c>
      <c r="S11" s="38">
        <f t="shared" ref="S11:S26" si="6">SUM(T11+U11)</f>
        <v>9934</v>
      </c>
      <c r="T11" s="38">
        <v>5109</v>
      </c>
      <c r="U11" s="38">
        <v>4825</v>
      </c>
      <c r="V11" s="41">
        <f>W11+X11</f>
        <v>31.48</v>
      </c>
      <c r="W11" s="39">
        <v>6.14</v>
      </c>
      <c r="X11" s="42">
        <v>25.34</v>
      </c>
      <c r="Y11" s="1" t="s">
        <v>29</v>
      </c>
      <c r="Z11" s="1" t="s">
        <v>22</v>
      </c>
      <c r="AA11" s="2">
        <f t="shared" si="3"/>
        <v>13806.514657980457</v>
      </c>
      <c r="AB11" s="2">
        <f t="shared" ref="AB11:AB26" si="7">M11/X11</f>
        <v>1828.6898184688241</v>
      </c>
      <c r="AC11" s="1" t="s">
        <v>29</v>
      </c>
      <c r="AD11" s="1" t="s">
        <v>22</v>
      </c>
      <c r="AE11" s="43"/>
    </row>
    <row r="12" spans="1:38" s="24" customFormat="1" ht="17.100000000000001" customHeight="1">
      <c r="A12" s="25" t="s">
        <v>35</v>
      </c>
      <c r="B12" s="3" t="s">
        <v>22</v>
      </c>
      <c r="C12" s="36">
        <v>26323</v>
      </c>
      <c r="D12" s="3" t="s">
        <v>28</v>
      </c>
      <c r="E12" s="36">
        <v>1664</v>
      </c>
      <c r="F12" s="36">
        <v>1770</v>
      </c>
      <c r="G12" s="3">
        <f t="shared" si="4"/>
        <v>211999</v>
      </c>
      <c r="H12" s="3">
        <f t="shared" si="0"/>
        <v>108271</v>
      </c>
      <c r="I12" s="3">
        <f t="shared" si="1"/>
        <v>103728</v>
      </c>
      <c r="J12" s="36">
        <f t="shared" si="5"/>
        <v>136481</v>
      </c>
      <c r="K12" s="36">
        <v>69654</v>
      </c>
      <c r="L12" s="36">
        <v>66827</v>
      </c>
      <c r="M12" s="36">
        <f>SUM(N12+O12)</f>
        <v>55665</v>
      </c>
      <c r="N12" s="36">
        <v>28577</v>
      </c>
      <c r="O12" s="36">
        <v>27088</v>
      </c>
      <c r="P12" s="38">
        <f t="shared" si="2"/>
        <v>9228</v>
      </c>
      <c r="Q12" s="38">
        <v>4650</v>
      </c>
      <c r="R12" s="38">
        <v>4578</v>
      </c>
      <c r="S12" s="38">
        <f t="shared" si="6"/>
        <v>10625</v>
      </c>
      <c r="T12" s="38">
        <v>5390</v>
      </c>
      <c r="U12" s="38">
        <v>5235</v>
      </c>
      <c r="V12" s="44">
        <f>W12+X12</f>
        <v>63.28</v>
      </c>
      <c r="W12" s="39">
        <v>37.94</v>
      </c>
      <c r="X12" s="42">
        <v>25.34</v>
      </c>
      <c r="Y12" s="1" t="s">
        <v>29</v>
      </c>
      <c r="Z12" s="1" t="s">
        <v>22</v>
      </c>
      <c r="AA12" s="2">
        <f t="shared" si="3"/>
        <v>3597.285187137586</v>
      </c>
      <c r="AB12" s="2">
        <f t="shared" si="7"/>
        <v>2196.7245461720599</v>
      </c>
      <c r="AC12" s="1" t="s">
        <v>29</v>
      </c>
      <c r="AD12" s="1" t="s">
        <v>22</v>
      </c>
      <c r="AE12" s="43"/>
    </row>
    <row r="13" spans="1:38" s="24" customFormat="1" ht="17.100000000000001" customHeight="1">
      <c r="A13" s="40" t="s">
        <v>37</v>
      </c>
      <c r="B13" s="36">
        <f>SUM(C13:F13)</f>
        <v>51697</v>
      </c>
      <c r="C13" s="36">
        <v>36492</v>
      </c>
      <c r="D13" s="36">
        <v>11629</v>
      </c>
      <c r="E13" s="36">
        <v>1740</v>
      </c>
      <c r="F13" s="36">
        <v>1836</v>
      </c>
      <c r="G13" s="3">
        <f t="shared" si="4"/>
        <v>282383</v>
      </c>
      <c r="H13" s="3">
        <f t="shared" si="0"/>
        <v>141824</v>
      </c>
      <c r="I13" s="3">
        <f t="shared" si="1"/>
        <v>140559</v>
      </c>
      <c r="J13" s="36">
        <f t="shared" si="5"/>
        <v>200737</v>
      </c>
      <c r="K13" s="36">
        <v>100860</v>
      </c>
      <c r="L13" s="36">
        <v>99877</v>
      </c>
      <c r="M13" s="36">
        <f>SUM(N13+O13)</f>
        <v>61123</v>
      </c>
      <c r="N13" s="36">
        <v>30769</v>
      </c>
      <c r="O13" s="36">
        <v>30354</v>
      </c>
      <c r="P13" s="38">
        <f t="shared" si="2"/>
        <v>9636</v>
      </c>
      <c r="Q13" s="38">
        <v>4750</v>
      </c>
      <c r="R13" s="38">
        <v>4886</v>
      </c>
      <c r="S13" s="38">
        <f t="shared" si="6"/>
        <v>10887</v>
      </c>
      <c r="T13" s="38">
        <v>5445</v>
      </c>
      <c r="U13" s="38">
        <v>5442</v>
      </c>
      <c r="V13" s="44">
        <f>W13+X13</f>
        <v>173.1</v>
      </c>
      <c r="W13" s="39">
        <v>147.76</v>
      </c>
      <c r="X13" s="42">
        <v>25.34</v>
      </c>
      <c r="Y13" s="1" t="s">
        <v>29</v>
      </c>
      <c r="Z13" s="1" t="s">
        <v>22</v>
      </c>
      <c r="AA13" s="2">
        <f t="shared" si="3"/>
        <v>1358.5341093665404</v>
      </c>
      <c r="AB13" s="2">
        <f t="shared" si="7"/>
        <v>2412.1152328334647</v>
      </c>
      <c r="AC13" s="1" t="s">
        <v>29</v>
      </c>
      <c r="AD13" s="1" t="s">
        <v>22</v>
      </c>
    </row>
    <row r="14" spans="1:38" s="24" customFormat="1" ht="17.100000000000001" customHeight="1">
      <c r="A14" s="40" t="s">
        <v>39</v>
      </c>
      <c r="B14" s="36">
        <f>SUM(C14:F14)</f>
        <v>55421</v>
      </c>
      <c r="C14" s="36">
        <v>38652</v>
      </c>
      <c r="D14" s="36">
        <v>12787</v>
      </c>
      <c r="E14" s="36">
        <v>2096</v>
      </c>
      <c r="F14" s="36">
        <v>1886</v>
      </c>
      <c r="G14" s="3">
        <f t="shared" si="4"/>
        <v>304490</v>
      </c>
      <c r="H14" s="3">
        <f t="shared" si="0"/>
        <v>152120</v>
      </c>
      <c r="I14" s="3">
        <f t="shared" si="1"/>
        <v>152370</v>
      </c>
      <c r="J14" s="36">
        <f t="shared" si="5"/>
        <v>212198</v>
      </c>
      <c r="K14" s="36">
        <v>105553</v>
      </c>
      <c r="L14" s="36">
        <v>106645</v>
      </c>
      <c r="M14" s="36">
        <f>SUM(N14:O14)</f>
        <v>68617</v>
      </c>
      <c r="N14" s="36">
        <v>34491</v>
      </c>
      <c r="O14" s="36">
        <v>34126</v>
      </c>
      <c r="P14" s="38">
        <f t="shared" si="2"/>
        <v>12252</v>
      </c>
      <c r="Q14" s="38">
        <v>6472</v>
      </c>
      <c r="R14" s="38">
        <v>5780</v>
      </c>
      <c r="S14" s="38">
        <f t="shared" si="6"/>
        <v>11423</v>
      </c>
      <c r="T14" s="38">
        <v>5604</v>
      </c>
      <c r="U14" s="38">
        <v>5819</v>
      </c>
      <c r="V14" s="44">
        <f>W14+X14</f>
        <v>173.22</v>
      </c>
      <c r="W14" s="39">
        <v>147.88</v>
      </c>
      <c r="X14" s="42">
        <v>25.34</v>
      </c>
      <c r="Y14" s="1" t="s">
        <v>29</v>
      </c>
      <c r="Z14" s="1" t="s">
        <v>22</v>
      </c>
      <c r="AA14" s="2">
        <f t="shared" si="3"/>
        <v>1434.933730051393</v>
      </c>
      <c r="AB14" s="2">
        <f t="shared" si="7"/>
        <v>2707.8531965272296</v>
      </c>
      <c r="AC14" s="1" t="s">
        <v>29</v>
      </c>
      <c r="AD14" s="1" t="s">
        <v>22</v>
      </c>
    </row>
    <row r="15" spans="1:38" s="24" customFormat="1" ht="17.100000000000001" customHeight="1">
      <c r="A15" s="40" t="s">
        <v>40</v>
      </c>
      <c r="B15" s="36">
        <f>SUM(C15:F15)</f>
        <v>61947</v>
      </c>
      <c r="C15" s="36">
        <v>40558</v>
      </c>
      <c r="D15" s="36">
        <v>15740</v>
      </c>
      <c r="E15" s="36">
        <v>3320</v>
      </c>
      <c r="F15" s="36">
        <v>2329</v>
      </c>
      <c r="G15" s="3">
        <f t="shared" si="4"/>
        <v>317178</v>
      </c>
      <c r="H15" s="3">
        <f t="shared" si="0"/>
        <v>156795</v>
      </c>
      <c r="I15" s="3">
        <f t="shared" si="1"/>
        <v>160383</v>
      </c>
      <c r="J15" s="36">
        <f t="shared" si="5"/>
        <v>205737</v>
      </c>
      <c r="K15" s="36">
        <v>101141</v>
      </c>
      <c r="L15" s="36">
        <v>104596</v>
      </c>
      <c r="M15" s="36">
        <f t="shared" ref="M15:M26" si="8">SUM(N15+O15)</f>
        <v>80515</v>
      </c>
      <c r="N15" s="36">
        <v>40615</v>
      </c>
      <c r="O15" s="36">
        <v>39900</v>
      </c>
      <c r="P15" s="38">
        <f t="shared" si="2"/>
        <v>17065</v>
      </c>
      <c r="Q15" s="38">
        <v>8310</v>
      </c>
      <c r="R15" s="38">
        <v>8755</v>
      </c>
      <c r="S15" s="38">
        <f t="shared" si="6"/>
        <v>13861</v>
      </c>
      <c r="T15" s="38">
        <v>6729</v>
      </c>
      <c r="U15" s="38">
        <v>7132</v>
      </c>
      <c r="V15" s="44">
        <f>W15+X15</f>
        <v>173.22</v>
      </c>
      <c r="W15" s="39">
        <v>147.88</v>
      </c>
      <c r="X15" s="42">
        <v>25.34</v>
      </c>
      <c r="Y15" s="1" t="s">
        <v>29</v>
      </c>
      <c r="Z15" s="1" t="s">
        <v>22</v>
      </c>
      <c r="AA15" s="2">
        <f t="shared" si="3"/>
        <v>1391.2428996483636</v>
      </c>
      <c r="AB15" s="2">
        <f t="shared" si="7"/>
        <v>3177.3875295974744</v>
      </c>
      <c r="AC15" s="1" t="s">
        <v>29</v>
      </c>
      <c r="AD15" s="1" t="s">
        <v>22</v>
      </c>
    </row>
    <row r="16" spans="1:38" s="24" customFormat="1" ht="17.100000000000001" customHeight="1">
      <c r="A16" s="40" t="s">
        <v>41</v>
      </c>
      <c r="B16" s="36">
        <f>SUM(C16:F16)</f>
        <v>69147</v>
      </c>
      <c r="C16" s="36">
        <v>46107</v>
      </c>
      <c r="D16" s="36">
        <v>17401</v>
      </c>
      <c r="E16" s="36">
        <v>3321</v>
      </c>
      <c r="F16" s="36">
        <v>2318</v>
      </c>
      <c r="G16" s="3">
        <f t="shared" si="4"/>
        <v>359170</v>
      </c>
      <c r="H16" s="3">
        <f t="shared" si="0"/>
        <v>176662</v>
      </c>
      <c r="I16" s="3">
        <f t="shared" si="1"/>
        <v>182508</v>
      </c>
      <c r="J16" s="36">
        <f t="shared" si="5"/>
        <v>238629</v>
      </c>
      <c r="K16" s="36">
        <v>117336</v>
      </c>
      <c r="L16" s="36">
        <v>121293</v>
      </c>
      <c r="M16" s="36">
        <f t="shared" si="8"/>
        <v>88472</v>
      </c>
      <c r="N16" s="36">
        <v>43426</v>
      </c>
      <c r="O16" s="36">
        <v>45046</v>
      </c>
      <c r="P16" s="38">
        <f t="shared" si="2"/>
        <v>17683</v>
      </c>
      <c r="Q16" s="38">
        <v>8728</v>
      </c>
      <c r="R16" s="38">
        <v>8955</v>
      </c>
      <c r="S16" s="38">
        <f t="shared" si="6"/>
        <v>14386</v>
      </c>
      <c r="T16" s="38">
        <v>7172</v>
      </c>
      <c r="U16" s="38">
        <v>7214</v>
      </c>
      <c r="V16" s="45">
        <f>SUM(W16:Z16)</f>
        <v>223.84</v>
      </c>
      <c r="W16" s="39">
        <v>159.96</v>
      </c>
      <c r="X16" s="42">
        <v>25.34</v>
      </c>
      <c r="Y16" s="1">
        <v>15.45</v>
      </c>
      <c r="Z16" s="1">
        <v>23.09</v>
      </c>
      <c r="AA16" s="2">
        <f t="shared" si="3"/>
        <v>1491.8042010502625</v>
      </c>
      <c r="AB16" s="2">
        <f t="shared" si="7"/>
        <v>3491.3970007892658</v>
      </c>
      <c r="AC16" s="2">
        <f t="shared" ref="AC16:AC21" si="9">P16/Y16</f>
        <v>1144.5307443365696</v>
      </c>
      <c r="AD16" s="2">
        <f>S16/Z16</f>
        <v>623.04027717626684</v>
      </c>
    </row>
    <row r="17" spans="1:30" s="24" customFormat="1" ht="17.100000000000001" customHeight="1">
      <c r="A17" s="40" t="s">
        <v>42</v>
      </c>
      <c r="B17" s="36">
        <f t="shared" ref="B17:B26" si="10">SUM(C17:F17)</f>
        <v>86647</v>
      </c>
      <c r="C17" s="36">
        <v>56483</v>
      </c>
      <c r="D17" s="36">
        <v>24321</v>
      </c>
      <c r="E17" s="36">
        <v>3504</v>
      </c>
      <c r="F17" s="36">
        <v>2339</v>
      </c>
      <c r="G17" s="3">
        <f t="shared" si="4"/>
        <v>454320</v>
      </c>
      <c r="H17" s="3">
        <f t="shared" si="0"/>
        <v>224824</v>
      </c>
      <c r="I17" s="3">
        <f t="shared" si="1"/>
        <v>229496</v>
      </c>
      <c r="J17" s="36">
        <f t="shared" si="5"/>
        <v>295172</v>
      </c>
      <c r="K17" s="36">
        <v>146132</v>
      </c>
      <c r="L17" s="36">
        <v>149040</v>
      </c>
      <c r="M17" s="36">
        <f t="shared" si="8"/>
        <v>126586</v>
      </c>
      <c r="N17" s="36">
        <v>62600</v>
      </c>
      <c r="O17" s="36">
        <v>63986</v>
      </c>
      <c r="P17" s="38">
        <f t="shared" si="2"/>
        <v>18559</v>
      </c>
      <c r="Q17" s="38">
        <v>9156</v>
      </c>
      <c r="R17" s="38">
        <v>9403</v>
      </c>
      <c r="S17" s="38">
        <f t="shared" si="6"/>
        <v>14003</v>
      </c>
      <c r="T17" s="38">
        <v>6936</v>
      </c>
      <c r="U17" s="38">
        <v>7067</v>
      </c>
      <c r="V17" s="45">
        <f t="shared" ref="V17:V26" si="11">SUM(W17:Z17)</f>
        <v>454.07</v>
      </c>
      <c r="W17" s="39">
        <v>294.08</v>
      </c>
      <c r="X17" s="39">
        <v>119.93</v>
      </c>
      <c r="Y17" s="1">
        <v>15.67</v>
      </c>
      <c r="Z17" s="1">
        <v>24.39</v>
      </c>
      <c r="AA17" s="2">
        <f t="shared" si="3"/>
        <v>1003.7132752992384</v>
      </c>
      <c r="AB17" s="2">
        <f t="shared" si="7"/>
        <v>1055.4990411073125</v>
      </c>
      <c r="AC17" s="2">
        <f t="shared" si="9"/>
        <v>1184.3650287172943</v>
      </c>
      <c r="AD17" s="2">
        <f>S17/Z17</f>
        <v>574.12874128741282</v>
      </c>
    </row>
    <row r="18" spans="1:30" s="24" customFormat="1" ht="17.100000000000001" customHeight="1">
      <c r="A18" s="40" t="s">
        <v>43</v>
      </c>
      <c r="B18" s="36">
        <f>SUM(C18:F18)</f>
        <v>106853</v>
      </c>
      <c r="C18" s="36">
        <v>70054</v>
      </c>
      <c r="D18" s="36">
        <v>30553</v>
      </c>
      <c r="E18" s="36">
        <v>3757</v>
      </c>
      <c r="F18" s="36">
        <v>2489</v>
      </c>
      <c r="G18" s="3">
        <f t="shared" si="4"/>
        <v>504128</v>
      </c>
      <c r="H18" s="3">
        <f t="shared" si="0"/>
        <v>249447</v>
      </c>
      <c r="I18" s="3">
        <f t="shared" si="1"/>
        <v>254681</v>
      </c>
      <c r="J18" s="36">
        <f t="shared" si="5"/>
        <v>328819</v>
      </c>
      <c r="K18" s="36">
        <v>162654</v>
      </c>
      <c r="L18" s="36">
        <v>166165</v>
      </c>
      <c r="M18" s="36">
        <f t="shared" si="8"/>
        <v>142983</v>
      </c>
      <c r="N18" s="36">
        <v>70780</v>
      </c>
      <c r="O18" s="36">
        <v>72203</v>
      </c>
      <c r="P18" s="38">
        <f t="shared" si="2"/>
        <v>18586</v>
      </c>
      <c r="Q18" s="38">
        <v>9258</v>
      </c>
      <c r="R18" s="38">
        <v>9328</v>
      </c>
      <c r="S18" s="38">
        <f t="shared" si="6"/>
        <v>13740</v>
      </c>
      <c r="T18" s="38">
        <v>6755</v>
      </c>
      <c r="U18" s="38">
        <v>6985</v>
      </c>
      <c r="V18" s="45">
        <f t="shared" si="11"/>
        <v>389.64000000000004</v>
      </c>
      <c r="W18" s="39">
        <v>296.60000000000002</v>
      </c>
      <c r="X18" s="39">
        <v>52.98</v>
      </c>
      <c r="Y18" s="1">
        <v>15.67</v>
      </c>
      <c r="Z18" s="1">
        <v>24.39</v>
      </c>
      <c r="AA18" s="2">
        <f t="shared" si="3"/>
        <v>1108.627781523938</v>
      </c>
      <c r="AB18" s="2">
        <f t="shared" si="7"/>
        <v>2698.8108720271803</v>
      </c>
      <c r="AC18" s="2">
        <f t="shared" si="9"/>
        <v>1186.0880663688577</v>
      </c>
      <c r="AD18" s="2">
        <f>S18/Z18</f>
        <v>563.34563345633455</v>
      </c>
    </row>
    <row r="19" spans="1:30" s="24" customFormat="1" ht="17.100000000000001" customHeight="1">
      <c r="A19" s="40" t="s">
        <v>44</v>
      </c>
      <c r="B19" s="36">
        <f t="shared" si="10"/>
        <v>145028</v>
      </c>
      <c r="C19" s="36">
        <v>87557</v>
      </c>
      <c r="D19" s="36">
        <v>50530</v>
      </c>
      <c r="E19" s="36">
        <v>4244</v>
      </c>
      <c r="F19" s="36">
        <v>2697</v>
      </c>
      <c r="G19" s="3">
        <f t="shared" si="4"/>
        <v>619153</v>
      </c>
      <c r="H19" s="3">
        <f t="shared" si="0"/>
        <v>307924</v>
      </c>
      <c r="I19" s="3">
        <f t="shared" si="1"/>
        <v>311229</v>
      </c>
      <c r="J19" s="36">
        <f t="shared" si="5"/>
        <v>367705</v>
      </c>
      <c r="K19" s="36">
        <v>182025</v>
      </c>
      <c r="L19" s="36">
        <v>185680</v>
      </c>
      <c r="M19" s="36">
        <f t="shared" si="8"/>
        <v>218559</v>
      </c>
      <c r="N19" s="36">
        <v>109461</v>
      </c>
      <c r="O19" s="36">
        <v>109098</v>
      </c>
      <c r="P19" s="38">
        <f t="shared" si="2"/>
        <v>19115</v>
      </c>
      <c r="Q19" s="38">
        <v>9606</v>
      </c>
      <c r="R19" s="38">
        <v>9509</v>
      </c>
      <c r="S19" s="38">
        <f t="shared" si="6"/>
        <v>13774</v>
      </c>
      <c r="T19" s="38">
        <v>6832</v>
      </c>
      <c r="U19" s="38">
        <v>6942</v>
      </c>
      <c r="V19" s="45">
        <f t="shared" si="11"/>
        <v>563.13</v>
      </c>
      <c r="W19" s="39">
        <v>296.60000000000002</v>
      </c>
      <c r="X19" s="39">
        <v>226.47</v>
      </c>
      <c r="Y19" s="1">
        <v>15.67</v>
      </c>
      <c r="Z19" s="1">
        <v>24.39</v>
      </c>
      <c r="AA19" s="2">
        <f t="shared" si="3"/>
        <v>1239.7336480107888</v>
      </c>
      <c r="AB19" s="2">
        <f t="shared" si="7"/>
        <v>965.06822095641803</v>
      </c>
      <c r="AC19" s="2">
        <f t="shared" si="9"/>
        <v>1219.8468410976388</v>
      </c>
      <c r="AD19" s="2">
        <f t="shared" ref="AD19:AD25" si="12">S19/Z19</f>
        <v>564.73964739647397</v>
      </c>
    </row>
    <row r="20" spans="1:30" s="24" customFormat="1" ht="17.100000000000001" customHeight="1">
      <c r="A20" s="40" t="s">
        <v>45</v>
      </c>
      <c r="B20" s="36">
        <f t="shared" si="10"/>
        <v>175622</v>
      </c>
      <c r="C20" s="36">
        <v>109349</v>
      </c>
      <c r="D20" s="36">
        <v>59393</v>
      </c>
      <c r="E20" s="36">
        <v>4226</v>
      </c>
      <c r="F20" s="36">
        <v>2654</v>
      </c>
      <c r="G20" s="3">
        <f t="shared" si="4"/>
        <v>681797</v>
      </c>
      <c r="H20" s="3">
        <f t="shared" si="0"/>
        <v>338309</v>
      </c>
      <c r="I20" s="3">
        <f t="shared" si="1"/>
        <v>343488</v>
      </c>
      <c r="J20" s="36">
        <f t="shared" si="5"/>
        <v>416378</v>
      </c>
      <c r="K20" s="36">
        <v>205629</v>
      </c>
      <c r="L20" s="36">
        <v>210749</v>
      </c>
      <c r="M20" s="36">
        <f t="shared" si="8"/>
        <v>234966</v>
      </c>
      <c r="N20" s="36">
        <v>117553</v>
      </c>
      <c r="O20" s="36">
        <v>117413</v>
      </c>
      <c r="P20" s="38">
        <f t="shared" si="2"/>
        <v>17905</v>
      </c>
      <c r="Q20" s="38">
        <v>8952</v>
      </c>
      <c r="R20" s="38">
        <v>8953</v>
      </c>
      <c r="S20" s="38">
        <f t="shared" si="6"/>
        <v>12548</v>
      </c>
      <c r="T20" s="38">
        <v>6175</v>
      </c>
      <c r="U20" s="38">
        <v>6373</v>
      </c>
      <c r="V20" s="45">
        <f t="shared" si="11"/>
        <v>1412.9400000000003</v>
      </c>
      <c r="W20" s="39">
        <v>1145.96</v>
      </c>
      <c r="X20" s="39">
        <v>226.92</v>
      </c>
      <c r="Y20" s="1">
        <v>15.67</v>
      </c>
      <c r="Z20" s="1">
        <v>24.39</v>
      </c>
      <c r="AA20" s="2">
        <f t="shared" si="3"/>
        <v>363.34427030611886</v>
      </c>
      <c r="AB20" s="2">
        <f t="shared" si="7"/>
        <v>1035.4574299312533</v>
      </c>
      <c r="AC20" s="2">
        <f t="shared" si="9"/>
        <v>1142.6292278238673</v>
      </c>
      <c r="AD20" s="2">
        <f t="shared" si="12"/>
        <v>514.47314473144729</v>
      </c>
    </row>
    <row r="21" spans="1:30" s="24" customFormat="1" ht="17.100000000000001" customHeight="1">
      <c r="A21" s="40" t="s">
        <v>46</v>
      </c>
      <c r="B21" s="36">
        <f t="shared" si="10"/>
        <v>199168</v>
      </c>
      <c r="C21" s="36">
        <v>126134</v>
      </c>
      <c r="D21" s="36">
        <v>66127</v>
      </c>
      <c r="E21" s="36">
        <v>4178</v>
      </c>
      <c r="F21" s="36">
        <v>2729</v>
      </c>
      <c r="G21" s="3">
        <f t="shared" si="4"/>
        <v>718719</v>
      </c>
      <c r="H21" s="3">
        <f t="shared" si="0"/>
        <v>355577</v>
      </c>
      <c r="I21" s="3">
        <f t="shared" si="1"/>
        <v>363142</v>
      </c>
      <c r="J21" s="36">
        <f t="shared" si="5"/>
        <v>446952</v>
      </c>
      <c r="K21" s="36">
        <v>220272</v>
      </c>
      <c r="L21" s="36">
        <v>226680</v>
      </c>
      <c r="M21" s="36">
        <f t="shared" si="8"/>
        <v>243049</v>
      </c>
      <c r="N21" s="36">
        <v>121204</v>
      </c>
      <c r="O21" s="36">
        <v>121845</v>
      </c>
      <c r="P21" s="38">
        <f t="shared" si="2"/>
        <v>16717</v>
      </c>
      <c r="Q21" s="38">
        <v>8221</v>
      </c>
      <c r="R21" s="38">
        <v>8496</v>
      </c>
      <c r="S21" s="38">
        <f t="shared" si="6"/>
        <v>12001</v>
      </c>
      <c r="T21" s="38">
        <v>5880</v>
      </c>
      <c r="U21" s="38">
        <v>6121</v>
      </c>
      <c r="V21" s="45">
        <f t="shared" si="11"/>
        <v>1413.7700000000002</v>
      </c>
      <c r="W21" s="39">
        <v>1145.96</v>
      </c>
      <c r="X21" s="39">
        <v>227.75</v>
      </c>
      <c r="Y21" s="1">
        <v>15.67</v>
      </c>
      <c r="Z21" s="1">
        <v>24.39</v>
      </c>
      <c r="AA21" s="2">
        <f t="shared" si="3"/>
        <v>390.02408461028307</v>
      </c>
      <c r="AB21" s="2">
        <f t="shared" si="7"/>
        <v>1067.1745334796926</v>
      </c>
      <c r="AC21" s="2">
        <f t="shared" si="9"/>
        <v>1066.8155711550735</v>
      </c>
      <c r="AD21" s="2">
        <f t="shared" si="12"/>
        <v>492.04592045920458</v>
      </c>
    </row>
    <row r="22" spans="1:30" s="24" customFormat="1" ht="17.100000000000001" customHeight="1">
      <c r="A22" s="40" t="s">
        <v>47</v>
      </c>
      <c r="B22" s="36">
        <f t="shared" si="10"/>
        <v>213988</v>
      </c>
      <c r="C22" s="36">
        <v>137657</v>
      </c>
      <c r="D22" s="36">
        <v>69490</v>
      </c>
      <c r="E22" s="36">
        <v>4083</v>
      </c>
      <c r="F22" s="36">
        <v>2758</v>
      </c>
      <c r="G22" s="3">
        <f t="shared" si="4"/>
        <v>727260</v>
      </c>
      <c r="H22" s="3">
        <f t="shared" si="0"/>
        <v>357430</v>
      </c>
      <c r="I22" s="3">
        <f t="shared" si="1"/>
        <v>369830</v>
      </c>
      <c r="J22" s="36">
        <f t="shared" si="5"/>
        <v>458341</v>
      </c>
      <c r="K22" s="36">
        <v>225143</v>
      </c>
      <c r="L22" s="36">
        <v>233198</v>
      </c>
      <c r="M22" s="36">
        <f t="shared" si="8"/>
        <v>241576</v>
      </c>
      <c r="N22" s="36">
        <v>119036</v>
      </c>
      <c r="O22" s="36">
        <v>122540</v>
      </c>
      <c r="P22" s="38">
        <f t="shared" si="2"/>
        <v>15634</v>
      </c>
      <c r="Q22" s="38">
        <v>7558</v>
      </c>
      <c r="R22" s="38">
        <v>8076</v>
      </c>
      <c r="S22" s="38">
        <f t="shared" si="6"/>
        <v>11709</v>
      </c>
      <c r="T22" s="38">
        <v>5693</v>
      </c>
      <c r="U22" s="38">
        <v>6016</v>
      </c>
      <c r="V22" s="45">
        <f t="shared" si="11"/>
        <v>1413.9400000000003</v>
      </c>
      <c r="W22" s="39">
        <v>1145.96</v>
      </c>
      <c r="X22" s="39">
        <v>227.92</v>
      </c>
      <c r="Y22" s="1">
        <v>15.67</v>
      </c>
      <c r="Z22" s="1">
        <v>24.39</v>
      </c>
      <c r="AA22" s="2">
        <f>J22/W22</f>
        <v>399.96247687528358</v>
      </c>
      <c r="AB22" s="2">
        <f>SUM(M22)/X22</f>
        <v>1059.91575991576</v>
      </c>
      <c r="AC22" s="2">
        <v>997.7</v>
      </c>
      <c r="AD22" s="2">
        <f t="shared" si="12"/>
        <v>480.07380073800738</v>
      </c>
    </row>
    <row r="23" spans="1:30" s="24" customFormat="1" ht="17.100000000000001" customHeight="1">
      <c r="A23" s="40" t="s">
        <v>48</v>
      </c>
      <c r="B23" s="36">
        <f t="shared" si="10"/>
        <v>222761</v>
      </c>
      <c r="C23" s="36">
        <v>144899</v>
      </c>
      <c r="D23" s="36">
        <v>71066</v>
      </c>
      <c r="E23" s="36">
        <v>4038</v>
      </c>
      <c r="F23" s="36">
        <v>2758</v>
      </c>
      <c r="G23" s="3">
        <f t="shared" si="4"/>
        <v>737098</v>
      </c>
      <c r="H23" s="3">
        <f t="shared" si="0"/>
        <v>360938</v>
      </c>
      <c r="I23" s="3">
        <f t="shared" si="1"/>
        <v>376160</v>
      </c>
      <c r="J23" s="36">
        <f t="shared" si="5"/>
        <v>468362</v>
      </c>
      <c r="K23" s="36">
        <v>229590</v>
      </c>
      <c r="L23" s="36">
        <v>238772</v>
      </c>
      <c r="M23" s="36">
        <f t="shared" si="8"/>
        <v>242166</v>
      </c>
      <c r="N23" s="36">
        <v>118495</v>
      </c>
      <c r="O23" s="36">
        <v>123671</v>
      </c>
      <c r="P23" s="38">
        <f t="shared" si="2"/>
        <v>15223</v>
      </c>
      <c r="Q23" s="38">
        <v>7365</v>
      </c>
      <c r="R23" s="38">
        <v>7858</v>
      </c>
      <c r="S23" s="38">
        <f t="shared" si="6"/>
        <v>11347</v>
      </c>
      <c r="T23" s="38">
        <v>5488</v>
      </c>
      <c r="U23" s="38">
        <v>5859</v>
      </c>
      <c r="V23" s="45">
        <f t="shared" si="11"/>
        <v>1414.1900000000003</v>
      </c>
      <c r="W23" s="39">
        <v>1145.96</v>
      </c>
      <c r="X23" s="39">
        <v>228.17</v>
      </c>
      <c r="Y23" s="1">
        <v>15.67</v>
      </c>
      <c r="Z23" s="1">
        <v>24.39</v>
      </c>
      <c r="AA23" s="2">
        <f>J23/W23</f>
        <v>408.70711019581836</v>
      </c>
      <c r="AB23" s="2">
        <f>SUM(M23)/X23</f>
        <v>1061.3402287767892</v>
      </c>
      <c r="AC23" s="2">
        <v>971.5</v>
      </c>
      <c r="AD23" s="2">
        <f t="shared" si="12"/>
        <v>465.23165231652314</v>
      </c>
    </row>
    <row r="24" spans="1:30" s="24" customFormat="1" ht="17.100000000000001" customHeight="1">
      <c r="A24" s="40" t="s">
        <v>49</v>
      </c>
      <c r="B24" s="36">
        <f t="shared" si="10"/>
        <v>237361</v>
      </c>
      <c r="C24" s="36">
        <v>154837</v>
      </c>
      <c r="D24" s="36">
        <v>75545</v>
      </c>
      <c r="E24" s="36">
        <v>4203</v>
      </c>
      <c r="F24" s="36">
        <v>2776</v>
      </c>
      <c r="G24" s="3">
        <f t="shared" si="4"/>
        <v>739300</v>
      </c>
      <c r="H24" s="3">
        <f t="shared" si="0"/>
        <v>362034</v>
      </c>
      <c r="I24" s="3">
        <f t="shared" si="1"/>
        <v>377266</v>
      </c>
      <c r="J24" s="36">
        <f t="shared" si="5"/>
        <v>472196</v>
      </c>
      <c r="K24" s="36">
        <v>230924</v>
      </c>
      <c r="L24" s="36">
        <v>241272</v>
      </c>
      <c r="M24" s="36">
        <f t="shared" si="8"/>
        <v>241523</v>
      </c>
      <c r="N24" s="36">
        <v>118729</v>
      </c>
      <c r="O24" s="36">
        <v>122794</v>
      </c>
      <c r="P24" s="38">
        <f t="shared" si="2"/>
        <v>14688</v>
      </c>
      <c r="Q24" s="38">
        <v>7151</v>
      </c>
      <c r="R24" s="38">
        <v>7537</v>
      </c>
      <c r="S24" s="38">
        <f t="shared" si="6"/>
        <v>10893</v>
      </c>
      <c r="T24" s="38">
        <v>5230</v>
      </c>
      <c r="U24" s="38">
        <v>5663</v>
      </c>
      <c r="V24" s="45">
        <f t="shared" si="11"/>
        <v>1411.4800000000002</v>
      </c>
      <c r="W24" s="39">
        <v>1146.1300000000001</v>
      </c>
      <c r="X24" s="39">
        <v>227.63</v>
      </c>
      <c r="Y24" s="1">
        <v>14.69</v>
      </c>
      <c r="Z24" s="1">
        <v>23.03</v>
      </c>
      <c r="AA24" s="2">
        <f>J24/W24</f>
        <v>411.99165888686269</v>
      </c>
      <c r="AB24" s="2">
        <f t="shared" si="7"/>
        <v>1061.0332557220049</v>
      </c>
      <c r="AC24" s="2">
        <f>P24/Y24</f>
        <v>999.86385296119818</v>
      </c>
      <c r="AD24" s="2">
        <f t="shared" si="12"/>
        <v>472.99174989144592</v>
      </c>
    </row>
    <row r="25" spans="1:30" s="24" customFormat="1" ht="17.100000000000001" customHeight="1">
      <c r="A25" s="40" t="s">
        <v>50</v>
      </c>
      <c r="B25" s="36">
        <f t="shared" si="10"/>
        <v>252464</v>
      </c>
      <c r="C25" s="36">
        <v>165452</v>
      </c>
      <c r="D25" s="36">
        <v>79997</v>
      </c>
      <c r="E25" s="36">
        <v>4214</v>
      </c>
      <c r="F25" s="36">
        <v>2801</v>
      </c>
      <c r="G25" s="3">
        <f t="shared" si="4"/>
        <v>738674</v>
      </c>
      <c r="H25" s="3">
        <f t="shared" si="0"/>
        <v>361881</v>
      </c>
      <c r="I25" s="3">
        <f t="shared" si="1"/>
        <v>376793</v>
      </c>
      <c r="J25" s="36">
        <f t="shared" si="5"/>
        <v>474092</v>
      </c>
      <c r="K25" s="36">
        <v>232068</v>
      </c>
      <c r="L25" s="36">
        <v>242024</v>
      </c>
      <c r="M25" s="36">
        <f t="shared" si="8"/>
        <v>240174</v>
      </c>
      <c r="N25" s="36">
        <v>118005</v>
      </c>
      <c r="O25" s="36">
        <v>122169</v>
      </c>
      <c r="P25" s="38">
        <f t="shared" si="2"/>
        <v>14040</v>
      </c>
      <c r="Q25" s="38">
        <v>6845</v>
      </c>
      <c r="R25" s="38">
        <v>7195</v>
      </c>
      <c r="S25" s="38">
        <f t="shared" si="6"/>
        <v>10368</v>
      </c>
      <c r="T25" s="38">
        <v>4963</v>
      </c>
      <c r="U25" s="38">
        <v>5405</v>
      </c>
      <c r="V25" s="45">
        <f t="shared" si="11"/>
        <v>1411.5000000000002</v>
      </c>
      <c r="W25" s="39">
        <v>1146.1300000000001</v>
      </c>
      <c r="X25" s="39">
        <v>227.65</v>
      </c>
      <c r="Y25" s="1">
        <v>14.69</v>
      </c>
      <c r="Z25" s="1">
        <v>23.03</v>
      </c>
      <c r="AA25" s="2">
        <f>J25/W25</f>
        <v>413.64592149232629</v>
      </c>
      <c r="AB25" s="2">
        <f t="shared" si="7"/>
        <v>1055.0142763013398</v>
      </c>
      <c r="AC25" s="2">
        <f>P25/Y25</f>
        <v>955.75221238938059</v>
      </c>
      <c r="AD25" s="2">
        <f t="shared" si="12"/>
        <v>450.19539730785931</v>
      </c>
    </row>
    <row r="26" spans="1:30" ht="17.100000000000001" customHeight="1">
      <c r="A26" s="40" t="s">
        <v>51</v>
      </c>
      <c r="B26" s="36">
        <f t="shared" si="10"/>
        <v>261652</v>
      </c>
      <c r="C26" s="36">
        <v>171496</v>
      </c>
      <c r="D26" s="36">
        <v>83027</v>
      </c>
      <c r="E26" s="36">
        <v>4287</v>
      </c>
      <c r="F26" s="36">
        <v>2842</v>
      </c>
      <c r="G26" s="3">
        <f t="shared" si="4"/>
        <v>729980</v>
      </c>
      <c r="H26" s="3">
        <f t="shared" si="0"/>
        <v>356519</v>
      </c>
      <c r="I26" s="3">
        <f t="shared" si="1"/>
        <v>373461</v>
      </c>
      <c r="J26" s="36">
        <f t="shared" si="5"/>
        <v>469695</v>
      </c>
      <c r="K26" s="36">
        <v>229224</v>
      </c>
      <c r="L26" s="36">
        <v>240471</v>
      </c>
      <c r="M26" s="36">
        <f t="shared" si="8"/>
        <v>236818</v>
      </c>
      <c r="N26" s="36">
        <v>116030</v>
      </c>
      <c r="O26" s="36">
        <v>120788</v>
      </c>
      <c r="P26" s="38">
        <f t="shared" si="2"/>
        <v>13454</v>
      </c>
      <c r="Q26" s="38">
        <v>6521</v>
      </c>
      <c r="R26" s="38">
        <v>6933</v>
      </c>
      <c r="S26" s="38">
        <f t="shared" si="6"/>
        <v>10013</v>
      </c>
      <c r="T26" s="38">
        <v>4744</v>
      </c>
      <c r="U26" s="38">
        <v>5269</v>
      </c>
      <c r="V26" s="45">
        <f t="shared" si="11"/>
        <v>1411.5700000000002</v>
      </c>
      <c r="W26" s="39">
        <v>1146.19</v>
      </c>
      <c r="X26" s="39">
        <v>227.66</v>
      </c>
      <c r="Y26" s="1">
        <v>14.69</v>
      </c>
      <c r="Z26" s="1">
        <v>23.03</v>
      </c>
      <c r="AA26" s="2">
        <f>J26/W26</f>
        <v>409.78808051021207</v>
      </c>
      <c r="AB26" s="2">
        <f t="shared" si="7"/>
        <v>1040.2266537819555</v>
      </c>
      <c r="AC26" s="2">
        <f>P26/Y26</f>
        <v>915.86113002042214</v>
      </c>
      <c r="AD26" s="2">
        <f>S26/Z26</f>
        <v>434.78072079895787</v>
      </c>
    </row>
    <row r="27" spans="1:30" ht="17.100000000000001" customHeight="1">
      <c r="A27" s="40" t="s">
        <v>52</v>
      </c>
      <c r="B27" s="36">
        <v>271284</v>
      </c>
      <c r="C27" s="36">
        <v>264073</v>
      </c>
      <c r="D27" s="3" t="s">
        <v>33</v>
      </c>
      <c r="E27" s="36">
        <v>4319</v>
      </c>
      <c r="F27" s="36">
        <v>2892</v>
      </c>
      <c r="G27" s="3">
        <v>723323</v>
      </c>
      <c r="H27" s="3">
        <v>351788</v>
      </c>
      <c r="I27" s="3">
        <v>371535</v>
      </c>
      <c r="J27" s="36">
        <v>700886</v>
      </c>
      <c r="K27" s="36">
        <v>340999</v>
      </c>
      <c r="L27" s="36">
        <v>359887</v>
      </c>
      <c r="M27" s="3" t="s">
        <v>33</v>
      </c>
      <c r="N27" s="3" t="s">
        <v>33</v>
      </c>
      <c r="O27" s="3" t="s">
        <v>33</v>
      </c>
      <c r="P27" s="38">
        <v>12837</v>
      </c>
      <c r="Q27" s="38">
        <v>6231</v>
      </c>
      <c r="R27" s="38">
        <v>6606</v>
      </c>
      <c r="S27" s="38">
        <v>9600</v>
      </c>
      <c r="T27" s="38">
        <v>4558</v>
      </c>
      <c r="U27" s="38">
        <v>5042</v>
      </c>
      <c r="V27" s="45">
        <v>1411.77</v>
      </c>
      <c r="W27" s="39">
        <v>1374.05</v>
      </c>
      <c r="X27" s="46" t="s">
        <v>33</v>
      </c>
      <c r="Y27" s="1">
        <v>14.69</v>
      </c>
      <c r="Z27" s="1">
        <v>23.03</v>
      </c>
      <c r="AA27" s="2">
        <v>510.08769695425934</v>
      </c>
      <c r="AB27" s="4" t="s">
        <v>33</v>
      </c>
      <c r="AC27" s="2">
        <v>873.85976855003412</v>
      </c>
      <c r="AD27" s="2">
        <v>416.84759009986971</v>
      </c>
    </row>
    <row r="28" spans="1:30" ht="17.100000000000001" customHeight="1">
      <c r="A28" s="40" t="s">
        <v>53</v>
      </c>
      <c r="B28" s="36">
        <v>279019</v>
      </c>
      <c r="C28" s="36">
        <v>279019</v>
      </c>
      <c r="D28" s="3" t="s">
        <v>33</v>
      </c>
      <c r="E28" s="3" t="s">
        <v>33</v>
      </c>
      <c r="F28" s="3" t="s">
        <v>33</v>
      </c>
      <c r="G28" s="3">
        <v>716197</v>
      </c>
      <c r="H28" s="3">
        <v>348609</v>
      </c>
      <c r="I28" s="3">
        <v>367588</v>
      </c>
      <c r="J28" s="36">
        <v>716197</v>
      </c>
      <c r="K28" s="36">
        <v>348609</v>
      </c>
      <c r="L28" s="36">
        <v>367588</v>
      </c>
      <c r="M28" s="3" t="s">
        <v>33</v>
      </c>
      <c r="N28" s="3" t="s">
        <v>33</v>
      </c>
      <c r="O28" s="3" t="s">
        <v>33</v>
      </c>
      <c r="P28" s="47" t="s">
        <v>33</v>
      </c>
      <c r="Q28" s="47" t="s">
        <v>33</v>
      </c>
      <c r="R28" s="47" t="s">
        <v>33</v>
      </c>
      <c r="S28" s="47" t="s">
        <v>33</v>
      </c>
      <c r="T28" s="47" t="s">
        <v>33</v>
      </c>
      <c r="U28" s="47" t="s">
        <v>33</v>
      </c>
      <c r="V28" s="45">
        <v>1411.85</v>
      </c>
      <c r="W28" s="39">
        <v>1411.85</v>
      </c>
      <c r="X28" s="46" t="s">
        <v>33</v>
      </c>
      <c r="Y28" s="1" t="s">
        <v>33</v>
      </c>
      <c r="Z28" s="1" t="s">
        <v>33</v>
      </c>
      <c r="AA28" s="2">
        <v>507.3</v>
      </c>
      <c r="AB28" s="4" t="s">
        <v>33</v>
      </c>
      <c r="AC28" s="4" t="s">
        <v>33</v>
      </c>
      <c r="AD28" s="4" t="s">
        <v>33</v>
      </c>
    </row>
    <row r="29" spans="1:30" ht="17.100000000000001" customHeight="1">
      <c r="A29" s="48" t="s">
        <v>54</v>
      </c>
      <c r="B29" s="49">
        <v>286013</v>
      </c>
      <c r="C29" s="50">
        <v>286013</v>
      </c>
      <c r="D29" s="51" t="s">
        <v>33</v>
      </c>
      <c r="E29" s="51" t="s">
        <v>33</v>
      </c>
      <c r="F29" s="51" t="s">
        <v>33</v>
      </c>
      <c r="G29" s="50">
        <v>704989</v>
      </c>
      <c r="H29" s="50">
        <v>343338</v>
      </c>
      <c r="I29" s="50">
        <v>361651</v>
      </c>
      <c r="J29" s="50">
        <v>704989</v>
      </c>
      <c r="K29" s="50">
        <v>343338</v>
      </c>
      <c r="L29" s="50">
        <v>361651</v>
      </c>
      <c r="M29" s="51" t="s">
        <v>33</v>
      </c>
      <c r="N29" s="51" t="s">
        <v>33</v>
      </c>
      <c r="O29" s="51" t="s">
        <v>33</v>
      </c>
      <c r="P29" s="52" t="s">
        <v>33</v>
      </c>
      <c r="Q29" s="52" t="s">
        <v>33</v>
      </c>
      <c r="R29" s="52" t="s">
        <v>33</v>
      </c>
      <c r="S29" s="52" t="s">
        <v>33</v>
      </c>
      <c r="T29" s="52" t="s">
        <v>33</v>
      </c>
      <c r="U29" s="52" t="s">
        <v>33</v>
      </c>
      <c r="V29" s="53">
        <v>1411.9</v>
      </c>
      <c r="W29" s="54">
        <v>1411.9</v>
      </c>
      <c r="X29" s="55" t="s">
        <v>33</v>
      </c>
      <c r="Y29" s="55" t="s">
        <v>33</v>
      </c>
      <c r="Z29" s="55" t="s">
        <v>33</v>
      </c>
      <c r="AA29" s="56">
        <v>499.3</v>
      </c>
      <c r="AB29" s="51" t="s">
        <v>33</v>
      </c>
      <c r="AC29" s="57" t="s">
        <v>33</v>
      </c>
      <c r="AD29" s="57" t="s">
        <v>33</v>
      </c>
    </row>
    <row r="30" spans="1:30" s="24" customFormat="1" ht="7.5" customHeight="1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60"/>
      <c r="Q30" s="60"/>
      <c r="R30" s="60"/>
      <c r="S30" s="60"/>
      <c r="T30" s="60"/>
      <c r="U30" s="60"/>
      <c r="V30" s="59"/>
      <c r="W30" s="59"/>
      <c r="X30" s="59"/>
      <c r="Y30" s="59"/>
      <c r="Z30" s="59"/>
      <c r="AA30" s="59"/>
      <c r="AB30" s="59"/>
      <c r="AC30" s="61"/>
      <c r="AD30" s="61"/>
    </row>
    <row r="31" spans="1:30" s="24" customFormat="1" ht="15" customHeight="1">
      <c r="A31" s="5" t="s">
        <v>5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8"/>
      <c r="Q31" s="38"/>
      <c r="R31" s="38"/>
      <c r="S31" s="38"/>
      <c r="T31" s="38"/>
      <c r="U31" s="38"/>
      <c r="V31" s="36"/>
      <c r="W31" s="36"/>
      <c r="X31" s="36"/>
      <c r="Y31" s="36"/>
      <c r="Z31" s="36"/>
      <c r="AA31" s="36"/>
      <c r="AC31" s="62"/>
      <c r="AD31" s="62" t="s">
        <v>34</v>
      </c>
    </row>
    <row r="32" spans="1:30" s="24" customFormat="1" ht="15" customHeight="1">
      <c r="A32" s="5" t="s">
        <v>19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8"/>
      <c r="Q32" s="38"/>
      <c r="R32" s="38"/>
      <c r="S32" s="38"/>
      <c r="T32" s="38"/>
      <c r="U32" s="38"/>
      <c r="V32" s="36"/>
      <c r="W32" s="36"/>
      <c r="X32" s="36"/>
      <c r="Y32" s="36"/>
      <c r="Z32" s="36"/>
      <c r="AA32" s="36"/>
      <c r="AB32" s="63"/>
      <c r="AC32" s="7"/>
      <c r="AD32" s="7"/>
    </row>
    <row r="33" spans="1:38" s="24" customFormat="1" ht="15" customHeight="1">
      <c r="A33" s="5" t="s">
        <v>20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8"/>
      <c r="Q33" s="38"/>
      <c r="R33" s="38"/>
      <c r="S33" s="38"/>
      <c r="T33" s="38"/>
      <c r="U33" s="38"/>
      <c r="V33" s="36"/>
      <c r="W33" s="36"/>
      <c r="X33" s="36"/>
      <c r="Y33" s="36"/>
      <c r="Z33" s="36"/>
      <c r="AA33" s="36"/>
      <c r="AB33" s="63"/>
      <c r="AC33" s="7"/>
      <c r="AD33" s="7"/>
    </row>
    <row r="34" spans="1:38" s="24" customFormat="1" ht="13.5" customHeight="1">
      <c r="A34" s="5"/>
      <c r="P34" s="7"/>
      <c r="Q34" s="7"/>
      <c r="R34" s="7"/>
      <c r="S34" s="7"/>
      <c r="T34" s="7"/>
      <c r="U34" s="7"/>
      <c r="AC34" s="7"/>
      <c r="AD34" s="7"/>
      <c r="AE34" s="64"/>
      <c r="AF34" s="64"/>
      <c r="AG34" s="65"/>
      <c r="AH34" s="65"/>
      <c r="AI34" s="65"/>
      <c r="AJ34" s="64"/>
      <c r="AK34" s="64"/>
      <c r="AL34" s="64"/>
    </row>
    <row r="35" spans="1:38" s="24" customFormat="1" ht="13.5" customHeight="1">
      <c r="A35" s="66"/>
      <c r="P35" s="7"/>
      <c r="Q35" s="7"/>
      <c r="R35" s="7"/>
      <c r="S35" s="7"/>
      <c r="T35" s="7"/>
      <c r="U35" s="7"/>
      <c r="AC35" s="7"/>
      <c r="AD35" s="7"/>
      <c r="AE35" s="64"/>
      <c r="AF35" s="64"/>
      <c r="AG35" s="65"/>
      <c r="AH35" s="65"/>
      <c r="AI35" s="65"/>
      <c r="AJ35" s="64"/>
      <c r="AK35" s="64"/>
      <c r="AL35" s="64"/>
    </row>
    <row r="36" spans="1:38" s="70" customFormat="1" ht="12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7"/>
      <c r="Q36" s="8"/>
      <c r="R36" s="8"/>
      <c r="S36" s="7"/>
      <c r="T36" s="8"/>
      <c r="U36" s="8"/>
      <c r="V36" s="6"/>
      <c r="W36" s="6"/>
      <c r="X36" s="6"/>
      <c r="Y36" s="6"/>
      <c r="Z36" s="6"/>
      <c r="AA36" s="6"/>
      <c r="AB36" s="6"/>
      <c r="AC36" s="8"/>
      <c r="AD36" s="8"/>
      <c r="AE36" s="67"/>
      <c r="AF36" s="68"/>
      <c r="AG36" s="68"/>
      <c r="AH36" s="68"/>
      <c r="AI36" s="68"/>
      <c r="AJ36" s="68"/>
      <c r="AK36" s="69"/>
      <c r="AL36" s="69"/>
    </row>
    <row r="37" spans="1:38" s="70" customFormat="1" ht="7.5" customHeight="1">
      <c r="P37" s="7"/>
      <c r="Q37" s="71"/>
      <c r="R37" s="71"/>
      <c r="S37" s="7"/>
      <c r="T37" s="71"/>
      <c r="U37" s="71"/>
      <c r="AC37" s="71"/>
      <c r="AD37" s="71"/>
      <c r="AE37" s="72"/>
      <c r="AF37" s="68"/>
      <c r="AG37" s="68"/>
      <c r="AH37" s="68"/>
      <c r="AI37" s="68"/>
      <c r="AJ37" s="68"/>
      <c r="AK37" s="69"/>
      <c r="AL37" s="69"/>
    </row>
    <row r="38" spans="1:38" ht="17.100000000000001" customHeight="1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Q38" s="71"/>
      <c r="R38" s="71"/>
      <c r="T38" s="71"/>
      <c r="U38" s="71"/>
      <c r="V38" s="70"/>
      <c r="W38" s="70"/>
      <c r="X38" s="70"/>
      <c r="Y38" s="70"/>
      <c r="Z38" s="70"/>
      <c r="AA38" s="70"/>
      <c r="AB38" s="70"/>
      <c r="AC38" s="71"/>
      <c r="AD38" s="71"/>
      <c r="AE38" s="73"/>
      <c r="AF38" s="74"/>
      <c r="AG38" s="74"/>
      <c r="AH38" s="74"/>
      <c r="AI38" s="74"/>
      <c r="AJ38" s="75"/>
      <c r="AK38" s="75"/>
      <c r="AL38" s="76"/>
    </row>
    <row r="39" spans="1:38" s="78" customFormat="1" ht="17.100000000000001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7"/>
      <c r="Q39" s="8"/>
      <c r="R39" s="8"/>
      <c r="S39" s="7"/>
      <c r="T39" s="8"/>
      <c r="U39" s="8"/>
      <c r="V39" s="6"/>
      <c r="W39" s="6"/>
      <c r="X39" s="6"/>
      <c r="Y39" s="6"/>
      <c r="Z39" s="6"/>
      <c r="AA39" s="6"/>
      <c r="AB39" s="67"/>
      <c r="AC39" s="77"/>
      <c r="AD39" s="77"/>
      <c r="AE39" s="73"/>
      <c r="AF39" s="74"/>
      <c r="AG39" s="74"/>
      <c r="AH39" s="74"/>
      <c r="AI39" s="74"/>
      <c r="AJ39" s="75"/>
      <c r="AK39" s="75"/>
      <c r="AL39" s="76"/>
    </row>
    <row r="40" spans="1:38" s="79" customFormat="1" ht="17.100000000000001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7"/>
      <c r="Q40" s="8"/>
      <c r="R40" s="8"/>
      <c r="S40" s="7"/>
      <c r="T40" s="8"/>
      <c r="U40" s="8"/>
      <c r="V40" s="6"/>
      <c r="W40" s="6"/>
      <c r="X40" s="6"/>
      <c r="Y40" s="6"/>
      <c r="Z40" s="6"/>
      <c r="AA40" s="6"/>
      <c r="AC40" s="80"/>
      <c r="AD40" s="80"/>
      <c r="AE40" s="73"/>
      <c r="AF40" s="74"/>
      <c r="AG40" s="74"/>
      <c r="AH40" s="74"/>
      <c r="AI40" s="74"/>
      <c r="AJ40" s="75"/>
      <c r="AK40" s="75"/>
      <c r="AL40" s="76"/>
    </row>
    <row r="41" spans="1:38" s="79" customFormat="1" ht="17.100000000000001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7"/>
      <c r="Q41" s="8"/>
      <c r="R41" s="8"/>
      <c r="S41" s="7"/>
      <c r="T41" s="8"/>
      <c r="U41" s="8"/>
      <c r="V41" s="6"/>
      <c r="W41" s="6"/>
      <c r="X41" s="6"/>
      <c r="Y41" s="6"/>
      <c r="Z41" s="6"/>
      <c r="AA41" s="6"/>
      <c r="AB41" s="6"/>
      <c r="AC41" s="80"/>
      <c r="AD41" s="80"/>
      <c r="AE41" s="73"/>
      <c r="AF41" s="74"/>
      <c r="AG41" s="74"/>
      <c r="AH41" s="74"/>
      <c r="AI41" s="74"/>
      <c r="AJ41" s="75"/>
      <c r="AK41" s="75"/>
      <c r="AL41" s="76"/>
    </row>
    <row r="42" spans="1:38" ht="17.100000000000001" customHeight="1">
      <c r="AE42" s="73"/>
      <c r="AF42" s="74"/>
      <c r="AG42" s="74"/>
      <c r="AH42" s="74"/>
      <c r="AI42" s="74"/>
      <c r="AJ42" s="75"/>
      <c r="AK42" s="75"/>
      <c r="AL42" s="76"/>
    </row>
    <row r="43" spans="1:38" ht="17.100000000000001" customHeight="1">
      <c r="AE43" s="73"/>
      <c r="AF43" s="74"/>
      <c r="AG43" s="74"/>
      <c r="AH43" s="74"/>
      <c r="AI43" s="74"/>
      <c r="AJ43" s="75"/>
      <c r="AK43" s="75"/>
      <c r="AL43" s="76"/>
    </row>
    <row r="44" spans="1:38" ht="17.100000000000001" customHeight="1">
      <c r="AE44" s="73"/>
      <c r="AF44" s="74"/>
      <c r="AG44" s="74"/>
      <c r="AH44" s="74"/>
      <c r="AI44" s="74"/>
      <c r="AJ44" s="75"/>
      <c r="AK44" s="75"/>
      <c r="AL44" s="76"/>
    </row>
    <row r="45" spans="1:38" ht="17.100000000000001" customHeight="1">
      <c r="AE45" s="73"/>
      <c r="AF45" s="74"/>
      <c r="AG45" s="74"/>
      <c r="AH45" s="74"/>
      <c r="AI45" s="74"/>
      <c r="AJ45" s="75"/>
      <c r="AK45" s="75"/>
      <c r="AL45" s="76"/>
    </row>
    <row r="46" spans="1:38" ht="17.100000000000001" customHeight="1">
      <c r="AE46" s="73"/>
      <c r="AF46" s="74"/>
      <c r="AG46" s="74"/>
      <c r="AH46" s="74"/>
      <c r="AI46" s="74"/>
      <c r="AJ46" s="75"/>
      <c r="AK46" s="75"/>
      <c r="AL46" s="76"/>
    </row>
    <row r="47" spans="1:38" ht="17.100000000000001" customHeight="1">
      <c r="AE47" s="73"/>
      <c r="AF47" s="74"/>
      <c r="AG47" s="74"/>
      <c r="AH47" s="74"/>
      <c r="AI47" s="74"/>
      <c r="AJ47" s="75"/>
      <c r="AK47" s="75"/>
      <c r="AL47" s="76"/>
    </row>
    <row r="48" spans="1:38" ht="17.100000000000001" customHeight="1">
      <c r="AE48" s="73"/>
      <c r="AF48" s="74"/>
      <c r="AG48" s="74"/>
      <c r="AH48" s="74"/>
      <c r="AI48" s="74"/>
      <c r="AJ48" s="75"/>
      <c r="AK48" s="75"/>
      <c r="AL48" s="76"/>
    </row>
    <row r="49" spans="31:38" ht="17.100000000000001" customHeight="1">
      <c r="AE49" s="73"/>
      <c r="AF49" s="74"/>
      <c r="AG49" s="74"/>
      <c r="AH49" s="74"/>
      <c r="AI49" s="74"/>
      <c r="AJ49" s="75"/>
      <c r="AK49" s="75"/>
      <c r="AL49" s="76"/>
    </row>
    <row r="50" spans="31:38" ht="7.5" customHeight="1">
      <c r="AE50" s="67"/>
      <c r="AF50" s="81"/>
      <c r="AG50" s="81"/>
      <c r="AH50" s="81"/>
      <c r="AI50" s="81"/>
      <c r="AJ50" s="81"/>
      <c r="AK50" s="81"/>
      <c r="AL50" s="81"/>
    </row>
    <row r="51" spans="31:38" ht="18.75" customHeight="1">
      <c r="AE51" s="67"/>
      <c r="AF51" s="81"/>
      <c r="AG51" s="81"/>
      <c r="AH51" s="81"/>
      <c r="AI51" s="81"/>
      <c r="AJ51" s="81"/>
      <c r="AK51" s="81"/>
      <c r="AL51" s="82"/>
    </row>
  </sheetData>
  <mergeCells count="11">
    <mergeCell ref="S7:U7"/>
    <mergeCell ref="V6:Z7"/>
    <mergeCell ref="AA6:AD7"/>
    <mergeCell ref="B6:F7"/>
    <mergeCell ref="A3:L3"/>
    <mergeCell ref="J7:L7"/>
    <mergeCell ref="A6:A8"/>
    <mergeCell ref="G7:I7"/>
    <mergeCell ref="M7:N7"/>
    <mergeCell ref="G6:R6"/>
    <mergeCell ref="P7:R7"/>
  </mergeCells>
  <phoneticPr fontId="2"/>
  <pageMargins left="0.39370078740157483" right="0.39370078740157483" top="0.39370078740157483" bottom="0.78740157480314965" header="0.51181102362204722" footer="0.51181102362204722"/>
  <headerFooter alignWithMargins="0"/>
  <colBreaks count="1" manualBreakCount="1">
    <brk id="14" max="1048575" man="1"/>
  </colBreaks>
  <ignoredErrors>
    <ignoredError sqref="M14" formula="1"/>
  </ignoredErrors>
</worksheet>
</file>