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-570" yWindow="2265" windowWidth="15330" windowHeight="4530" tabRatio="712"/>
  </bookViews>
  <sheets>
    <sheet name="表８３" sheetId="59" r:id="rId1"/>
  </sheets>
  <definedNames>
    <definedName name="_xlnm.Print_Area" localSheetId="0">表８３!$A$1:$P$52</definedName>
  </definedNames>
  <calcPr calcId="145621"/>
</workbook>
</file>

<file path=xl/calcChain.xml><?xml version="1.0" encoding="utf-8"?>
<calcChain xmlns="http://schemas.openxmlformats.org/spreadsheetml/2006/main">
  <c r="L24" i="59" l="1"/>
  <c r="K24" i="59"/>
  <c r="O24" i="59"/>
  <c r="J24" i="59"/>
  <c r="I24" i="59"/>
  <c r="M24" i="59"/>
  <c r="H24" i="59"/>
  <c r="G24" i="59"/>
  <c r="F24" i="59"/>
  <c r="E24" i="59"/>
  <c r="E22" i="59"/>
  <c r="L23" i="59"/>
  <c r="K23" i="59"/>
  <c r="K22" i="59"/>
  <c r="O22" i="59"/>
  <c r="J23" i="59"/>
  <c r="I23" i="59"/>
  <c r="I22" i="59"/>
  <c r="H23" i="59"/>
  <c r="N23" i="59"/>
  <c r="G23" i="59"/>
  <c r="G22" i="59"/>
  <c r="F23" i="59"/>
  <c r="E23" i="59"/>
  <c r="M23" i="59"/>
  <c r="O23" i="59"/>
  <c r="O49" i="59"/>
  <c r="O48" i="59"/>
  <c r="O47" i="59"/>
  <c r="O46" i="59"/>
  <c r="O45" i="59"/>
  <c r="O44" i="59"/>
  <c r="O43" i="59"/>
  <c r="O42" i="59"/>
  <c r="O41" i="59"/>
  <c r="O40" i="59"/>
  <c r="O39" i="59"/>
  <c r="O38" i="59"/>
  <c r="O37" i="59"/>
  <c r="O36" i="59"/>
  <c r="O35" i="59"/>
  <c r="O34" i="59"/>
  <c r="O33" i="59"/>
  <c r="O32" i="59"/>
  <c r="O31" i="59"/>
  <c r="O30" i="59"/>
  <c r="O29" i="59"/>
  <c r="O28" i="59"/>
  <c r="O27" i="59"/>
  <c r="O26" i="59"/>
  <c r="N24" i="59"/>
  <c r="N49" i="59"/>
  <c r="N48" i="59"/>
  <c r="N47" i="59"/>
  <c r="N46" i="59"/>
  <c r="N45" i="59"/>
  <c r="N44" i="59"/>
  <c r="N43" i="59"/>
  <c r="N42" i="59"/>
  <c r="N41" i="59"/>
  <c r="N40" i="59"/>
  <c r="N39" i="59"/>
  <c r="N38" i="59"/>
  <c r="N37" i="59"/>
  <c r="N36" i="59"/>
  <c r="N35" i="59"/>
  <c r="N34" i="59"/>
  <c r="N33" i="59"/>
  <c r="N32" i="59"/>
  <c r="N31" i="59"/>
  <c r="N30" i="59"/>
  <c r="N29" i="59"/>
  <c r="N28" i="59"/>
  <c r="N27" i="59"/>
  <c r="N26" i="59"/>
  <c r="M49" i="59"/>
  <c r="M48" i="59"/>
  <c r="M47" i="59"/>
  <c r="M46" i="59"/>
  <c r="M45" i="59"/>
  <c r="M44" i="59"/>
  <c r="M43" i="59"/>
  <c r="M42" i="59"/>
  <c r="M41" i="59"/>
  <c r="M40" i="59"/>
  <c r="M39" i="59"/>
  <c r="M38" i="59"/>
  <c r="M37" i="59"/>
  <c r="M36" i="59"/>
  <c r="M35" i="59"/>
  <c r="M34" i="59"/>
  <c r="M33" i="59"/>
  <c r="M32" i="59"/>
  <c r="M31" i="59"/>
  <c r="M30" i="59"/>
  <c r="M29" i="59"/>
  <c r="M28" i="59"/>
  <c r="M27" i="59"/>
  <c r="M26" i="59"/>
  <c r="L22" i="59"/>
  <c r="J22" i="59"/>
  <c r="H22" i="59"/>
  <c r="F22" i="59"/>
  <c r="O20" i="59"/>
  <c r="N20" i="59"/>
  <c r="M20" i="59"/>
  <c r="M17" i="59"/>
  <c r="L19" i="59"/>
  <c r="K19" i="59"/>
  <c r="O19" i="59"/>
  <c r="J19" i="59"/>
  <c r="I19" i="59"/>
  <c r="H19" i="59"/>
  <c r="N19" i="59"/>
  <c r="G19" i="59"/>
  <c r="F19" i="59"/>
  <c r="E19" i="59"/>
  <c r="M19" i="59"/>
  <c r="G16" i="59"/>
  <c r="H16" i="59"/>
  <c r="N16" i="59"/>
  <c r="I16" i="59"/>
  <c r="M16" i="59"/>
  <c r="J16" i="59"/>
  <c r="K16" i="59"/>
  <c r="O16" i="59"/>
  <c r="L16" i="59"/>
  <c r="F16" i="59"/>
  <c r="E16" i="59"/>
  <c r="O17" i="59"/>
  <c r="N17" i="59"/>
  <c r="O14" i="59"/>
  <c r="N14" i="59"/>
  <c r="L13" i="59"/>
  <c r="K13" i="59"/>
  <c r="J13" i="59"/>
  <c r="O13" i="59"/>
  <c r="I13" i="59"/>
  <c r="M13" i="59"/>
  <c r="H13" i="59"/>
  <c r="N13" i="59"/>
  <c r="G13" i="59"/>
  <c r="F13" i="59"/>
  <c r="E13" i="59"/>
  <c r="O12" i="59"/>
  <c r="N12" i="59"/>
  <c r="M12" i="59"/>
  <c r="O11" i="59"/>
  <c r="N11" i="59"/>
  <c r="M11" i="59"/>
  <c r="L10" i="59"/>
  <c r="K10" i="59"/>
  <c r="J10" i="59"/>
  <c r="O10" i="59"/>
  <c r="I10" i="59"/>
  <c r="M10" i="59"/>
  <c r="H10" i="59"/>
  <c r="G10" i="59"/>
  <c r="F10" i="59"/>
  <c r="N10" i="59"/>
  <c r="E10" i="59"/>
  <c r="M22" i="59"/>
  <c r="N22" i="59"/>
</calcChain>
</file>

<file path=xl/sharedStrings.xml><?xml version="1.0" encoding="utf-8"?>
<sst xmlns="http://schemas.openxmlformats.org/spreadsheetml/2006/main" count="85" uniqueCount="42">
  <si>
    <t>有効求職者数</t>
  </si>
  <si>
    <t>新規求職者数</t>
  </si>
  <si>
    <t>有効求人数</t>
  </si>
  <si>
    <t>新規求人数</t>
  </si>
  <si>
    <t>求　　　　　　職</t>
  </si>
  <si>
    <t>充　足　数</t>
  </si>
  <si>
    <t>人</t>
    <rPh sb="0" eb="1">
      <t>ニン</t>
    </rPh>
    <phoneticPr fontId="2"/>
  </si>
  <si>
    <t>件</t>
    <rPh sb="0" eb="1">
      <t>ケン</t>
    </rPh>
    <phoneticPr fontId="2"/>
  </si>
  <si>
    <t>倍</t>
    <rPh sb="0" eb="1">
      <t>バイ</t>
    </rPh>
    <phoneticPr fontId="2"/>
  </si>
  <si>
    <t>資料  静岡公共職業安定所／清水公共職業安定所</t>
    <rPh sb="4" eb="6">
      <t>シズオカ</t>
    </rPh>
    <rPh sb="6" eb="8">
      <t>コウキョウ</t>
    </rPh>
    <rPh sb="8" eb="10">
      <t>ショクギョウ</t>
    </rPh>
    <rPh sb="10" eb="12">
      <t>アンテイ</t>
    </rPh>
    <rPh sb="12" eb="13">
      <t>ショ</t>
    </rPh>
    <phoneticPr fontId="2"/>
  </si>
  <si>
    <t>年　　　　度</t>
    <rPh sb="0" eb="1">
      <t>トシ</t>
    </rPh>
    <rPh sb="5" eb="6">
      <t>ド</t>
    </rPh>
    <phoneticPr fontId="2"/>
  </si>
  <si>
    <t>紹 介 件 数</t>
    <phoneticPr fontId="2"/>
  </si>
  <si>
    <t>就 職 件 数</t>
    <phoneticPr fontId="2"/>
  </si>
  <si>
    <t>％</t>
    <phoneticPr fontId="2"/>
  </si>
  <si>
    <t>静岡地区</t>
    <rPh sb="0" eb="2">
      <t>シズオカ</t>
    </rPh>
    <rPh sb="2" eb="4">
      <t>チク</t>
    </rPh>
    <phoneticPr fontId="2"/>
  </si>
  <si>
    <t>清水地区</t>
    <rPh sb="0" eb="2">
      <t>シミズ</t>
    </rPh>
    <rPh sb="2" eb="4">
      <t>チク</t>
    </rPh>
    <phoneticPr fontId="2"/>
  </si>
  <si>
    <t>うち他県からの
充            足</t>
    <rPh sb="8" eb="9">
      <t>ミツル</t>
    </rPh>
    <rPh sb="21" eb="22">
      <t>アシ</t>
    </rPh>
    <phoneticPr fontId="2"/>
  </si>
  <si>
    <t xml:space="preserve">            9</t>
    <phoneticPr fontId="2"/>
  </si>
  <si>
    <t xml:space="preserve">            5</t>
    <phoneticPr fontId="2"/>
  </si>
  <si>
    <t xml:space="preserve">            6</t>
    <phoneticPr fontId="2"/>
  </si>
  <si>
    <t xml:space="preserve">            7</t>
    <phoneticPr fontId="2"/>
  </si>
  <si>
    <t xml:space="preserve">            8</t>
    <phoneticPr fontId="2"/>
  </si>
  <si>
    <t xml:space="preserve">           10</t>
    <phoneticPr fontId="2"/>
  </si>
  <si>
    <t xml:space="preserve">           11</t>
    <phoneticPr fontId="2"/>
  </si>
  <si>
    <t xml:space="preserve">           12</t>
    <phoneticPr fontId="2"/>
  </si>
  <si>
    <t xml:space="preserve">            2</t>
    <phoneticPr fontId="2"/>
  </si>
  <si>
    <t xml:space="preserve">            3</t>
    <phoneticPr fontId="2"/>
  </si>
  <si>
    <t>有効求人倍率</t>
    <rPh sb="0" eb="2">
      <t>ユウコウ</t>
    </rPh>
    <rPh sb="2" eb="3">
      <t>モトム</t>
    </rPh>
    <rPh sb="3" eb="4">
      <t>ヒト</t>
    </rPh>
    <rPh sb="4" eb="5">
      <t>バイスウ</t>
    </rPh>
    <rPh sb="5" eb="6">
      <t>リツ</t>
    </rPh>
    <phoneticPr fontId="2"/>
  </si>
  <si>
    <t>労働及び社会福祉</t>
    <rPh sb="0" eb="2">
      <t>ロウドウ</t>
    </rPh>
    <rPh sb="2" eb="3">
      <t>オヨ</t>
    </rPh>
    <rPh sb="4" eb="6">
      <t>シャカイ</t>
    </rPh>
    <rPh sb="6" eb="8">
      <t>フクシ</t>
    </rPh>
    <phoneticPr fontId="2"/>
  </si>
  <si>
    <t>総　　数</t>
    <rPh sb="0" eb="1">
      <t>ソウ</t>
    </rPh>
    <rPh sb="3" eb="4">
      <t>カズ</t>
    </rPh>
    <phoneticPr fontId="2"/>
  </si>
  <si>
    <t>新規就職率</t>
    <rPh sb="0" eb="2">
      <t>シンキ</t>
    </rPh>
    <phoneticPr fontId="2"/>
  </si>
  <si>
    <t>新規充足率</t>
    <rPh sb="0" eb="2">
      <t>シンキ</t>
    </rPh>
    <phoneticPr fontId="2"/>
  </si>
  <si>
    <t>求</t>
    <phoneticPr fontId="2"/>
  </si>
  <si>
    <t>足</t>
  </si>
  <si>
    <t>充</t>
  </si>
  <si>
    <t>人</t>
    <phoneticPr fontId="2"/>
  </si>
  <si>
    <t>83  一般職業紹介状況</t>
    <phoneticPr fontId="2"/>
  </si>
  <si>
    <t>％</t>
    <phoneticPr fontId="2"/>
  </si>
  <si>
    <t>注  平成22年度以降はパートを含む数値である。</t>
    <rPh sb="0" eb="1">
      <t>チュウ</t>
    </rPh>
    <phoneticPr fontId="2"/>
  </si>
  <si>
    <t>平成23年度</t>
    <rPh sb="0" eb="2">
      <t>ヘイセイ</t>
    </rPh>
    <rPh sb="4" eb="6">
      <t>ネンド</t>
    </rPh>
    <phoneticPr fontId="2"/>
  </si>
  <si>
    <t>平成27年  4月</t>
    <rPh sb="0" eb="1">
      <t>ヒラ</t>
    </rPh>
    <rPh sb="1" eb="2">
      <t>シゲル</t>
    </rPh>
    <rPh sb="4" eb="5">
      <t>ネン</t>
    </rPh>
    <rPh sb="8" eb="9">
      <t>ツキ</t>
    </rPh>
    <phoneticPr fontId="2"/>
  </si>
  <si>
    <t>平成28年  1月</t>
    <rPh sb="0" eb="1">
      <t>ヒラ</t>
    </rPh>
    <rPh sb="1" eb="2">
      <t>シゲル</t>
    </rPh>
    <rPh sb="4" eb="5">
      <t>９ネン</t>
    </rPh>
    <rPh sb="8" eb="9">
      <t>ツキ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</si>
</sst>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11"/>
      <name val="ＭＳ Ｐ明朝"/>
      <family val="1"/>
      <charset val="128"/>
    </font>
    <font>
      <sz val="12"/>
      <name val="ＭＳ Ｐ明朝"/>
      <family val="1"/>
      <charset val="128"/>
    </font>
    <font>
      <sz val="10"/>
      <name val="ＭＳ Ｐ明朝"/>
      <family val="1"/>
      <charset val="128"/>
    </font>
    <font>
      <sz val="8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21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medium">
        <color indexed="9"/>
      </right>
      <top/>
      <bottom/>
      <diagonal/>
    </border>
    <border>
      <left style="thin">
        <color indexed="64"/>
      </left>
      <right/>
      <top/>
      <bottom/>
      <diagonal/>
    </border>
    <border>
      <left style="medium">
        <color indexed="9"/>
      </left>
      <right/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theme="0"/>
      </right>
      <top/>
      <bottom/>
      <diagonal/>
    </border>
    <border>
      <left style="medium">
        <color theme="0"/>
      </left>
      <right/>
      <top/>
      <bottom/>
      <diagonal/>
    </border>
  </borders>
  <cellStyleXfs count="2">
    <xf numFmtId="0" fontId="0" fillId="0" borderId="0"/>
    <xf numFmtId="38" fontId="1" fillId="0" borderId="0" applyFont="0" applyFill="0" applyBorder="0" applyAlignment="0" applyProtection="0"/>
  </cellStyleXfs>
  <cellXfs count="108">
    <xf numFmtId="0" fontId="0" fillId="0" borderId="0" xfId="0"/>
    <xf numFmtId="40" fontId="4" fillId="0" borderId="0" xfId="1" applyNumberFormat="1" applyFont="1" applyFill="1" applyAlignment="1">
      <alignment vertical="center"/>
    </xf>
    <xf numFmtId="40" fontId="6" fillId="0" borderId="0" xfId="1" applyNumberFormat="1" applyFont="1" applyFill="1" applyAlignment="1">
      <alignment vertical="center"/>
    </xf>
    <xf numFmtId="40" fontId="4" fillId="0" borderId="0" xfId="1" applyNumberFormat="1" applyFont="1" applyFill="1" applyBorder="1" applyAlignment="1">
      <alignment vertical="center"/>
    </xf>
    <xf numFmtId="38" fontId="6" fillId="0" borderId="0" xfId="1" applyFont="1" applyFill="1" applyBorder="1" applyAlignment="1">
      <alignment vertical="center"/>
    </xf>
    <xf numFmtId="38" fontId="6" fillId="0" borderId="1" xfId="1" applyFont="1" applyFill="1" applyBorder="1" applyAlignment="1">
      <alignment horizontal="center" vertical="center"/>
    </xf>
    <xf numFmtId="38" fontId="4" fillId="0" borderId="0" xfId="1" applyFont="1" applyFill="1" applyAlignment="1">
      <alignment vertical="center"/>
    </xf>
    <xf numFmtId="38" fontId="6" fillId="0" borderId="0" xfId="1" applyFont="1" applyFill="1" applyAlignment="1"/>
    <xf numFmtId="38" fontId="4" fillId="0" borderId="0" xfId="1" applyFont="1" applyFill="1" applyAlignment="1"/>
    <xf numFmtId="38" fontId="6" fillId="0" borderId="0" xfId="1" applyFont="1" applyFill="1" applyAlignment="1">
      <alignment vertical="top"/>
    </xf>
    <xf numFmtId="38" fontId="4" fillId="0" borderId="0" xfId="1" applyFont="1" applyFill="1" applyAlignment="1">
      <alignment vertical="top"/>
    </xf>
    <xf numFmtId="38" fontId="6" fillId="0" borderId="1" xfId="1" applyFont="1" applyFill="1" applyBorder="1" applyAlignment="1">
      <alignment horizontal="center"/>
    </xf>
    <xf numFmtId="38" fontId="6" fillId="0" borderId="1" xfId="1" applyFont="1" applyFill="1" applyBorder="1" applyAlignment="1">
      <alignment horizontal="center" vertical="top"/>
    </xf>
    <xf numFmtId="38" fontId="6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distributed" vertical="top"/>
    </xf>
    <xf numFmtId="38" fontId="6" fillId="0" borderId="0" xfId="1" applyFont="1" applyFill="1" applyBorder="1" applyAlignment="1">
      <alignment horizontal="distributed"/>
    </xf>
    <xf numFmtId="38" fontId="6" fillId="0" borderId="0" xfId="1" applyFont="1" applyFill="1" applyBorder="1" applyAlignment="1">
      <alignment horizontal="distributed" vertical="center"/>
    </xf>
    <xf numFmtId="38" fontId="3" fillId="0" borderId="0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distributed"/>
    </xf>
    <xf numFmtId="38" fontId="3" fillId="0" borderId="1" xfId="1" applyFont="1" applyFill="1" applyBorder="1" applyAlignment="1">
      <alignment horizontal="center"/>
    </xf>
    <xf numFmtId="38" fontId="3" fillId="0" borderId="0" xfId="1" applyFont="1" applyFill="1" applyBorder="1" applyAlignment="1">
      <alignment horizontal="distributed" vertical="center"/>
    </xf>
    <xf numFmtId="38" fontId="3" fillId="0" borderId="1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distributed" vertical="top"/>
    </xf>
    <xf numFmtId="38" fontId="3" fillId="0" borderId="1" xfId="1" applyFont="1" applyFill="1" applyBorder="1" applyAlignment="1">
      <alignment horizontal="center" vertical="top"/>
    </xf>
    <xf numFmtId="38" fontId="1" fillId="0" borderId="0" xfId="1" applyFont="1" applyFill="1" applyAlignment="1">
      <alignment vertical="center"/>
    </xf>
    <xf numFmtId="38" fontId="7" fillId="0" borderId="2" xfId="1" applyFont="1" applyFill="1" applyBorder="1" applyAlignment="1">
      <alignment horizontal="right" vertical="center"/>
    </xf>
    <xf numFmtId="38" fontId="6" fillId="0" borderId="0" xfId="1" applyFont="1" applyFill="1" applyBorder="1" applyAlignment="1"/>
    <xf numFmtId="38" fontId="6" fillId="0" borderId="0" xfId="1" applyFont="1" applyFill="1" applyBorder="1" applyAlignment="1">
      <alignment vertical="top"/>
    </xf>
    <xf numFmtId="38" fontId="6" fillId="0" borderId="19" xfId="1" applyFont="1" applyFill="1" applyBorder="1" applyAlignment="1"/>
    <xf numFmtId="38" fontId="6" fillId="0" borderId="4" xfId="1" applyFont="1" applyFill="1" applyBorder="1" applyAlignment="1"/>
    <xf numFmtId="38" fontId="6" fillId="0" borderId="19" xfId="1" applyFont="1" applyFill="1" applyBorder="1" applyAlignment="1">
      <alignment vertical="top"/>
    </xf>
    <xf numFmtId="38" fontId="6" fillId="0" borderId="20" xfId="1" applyFont="1" applyFill="1" applyBorder="1" applyAlignment="1">
      <alignment vertical="top"/>
    </xf>
    <xf numFmtId="38" fontId="4" fillId="0" borderId="6" xfId="1" applyFont="1" applyFill="1" applyBorder="1" applyAlignment="1">
      <alignment vertical="center"/>
    </xf>
    <xf numFmtId="40" fontId="6" fillId="0" borderId="0" xfId="1" applyNumberFormat="1" applyFont="1" applyFill="1" applyBorder="1" applyAlignment="1"/>
    <xf numFmtId="40" fontId="6" fillId="0" borderId="0" xfId="1" applyNumberFormat="1" applyFont="1" applyFill="1" applyBorder="1" applyAlignment="1">
      <alignment horizontal="right"/>
    </xf>
    <xf numFmtId="40" fontId="6" fillId="0" borderId="0" xfId="1" applyNumberFormat="1" applyFont="1" applyFill="1" applyBorder="1" applyAlignment="1">
      <alignment vertical="center"/>
    </xf>
    <xf numFmtId="40" fontId="6" fillId="0" borderId="0" xfId="1" applyNumberFormat="1" applyFont="1" applyFill="1" applyBorder="1" applyAlignment="1">
      <alignment horizontal="right" vertical="center"/>
    </xf>
    <xf numFmtId="40" fontId="6" fillId="0" borderId="0" xfId="1" applyNumberFormat="1" applyFont="1" applyFill="1" applyBorder="1" applyAlignment="1">
      <alignment vertical="top"/>
    </xf>
    <xf numFmtId="40" fontId="6" fillId="0" borderId="0" xfId="1" applyNumberFormat="1" applyFont="1" applyFill="1" applyBorder="1" applyAlignment="1">
      <alignment horizontal="right" vertical="top"/>
    </xf>
    <xf numFmtId="40" fontId="4" fillId="0" borderId="0" xfId="1" applyNumberFormat="1" applyFont="1" applyFill="1" applyBorder="1" applyAlignment="1">
      <alignment horizontal="right" vertical="center"/>
    </xf>
    <xf numFmtId="38" fontId="6" fillId="0" borderId="0" xfId="1" applyFont="1" applyFill="1" applyBorder="1" applyAlignment="1">
      <alignment horizontal="center" vertical="top"/>
    </xf>
    <xf numFmtId="38" fontId="3" fillId="0" borderId="0" xfId="1" applyFont="1" applyFill="1" applyBorder="1" applyAlignment="1">
      <alignment horizontal="center" vertical="top"/>
    </xf>
    <xf numFmtId="38" fontId="1" fillId="0" borderId="0" xfId="1" applyFont="1" applyFill="1" applyAlignment="1">
      <alignment vertical="top"/>
    </xf>
    <xf numFmtId="0" fontId="6" fillId="0" borderId="0" xfId="0" applyFont="1" applyFill="1" applyBorder="1" applyAlignment="1">
      <alignment horizontal="center" vertical="top"/>
    </xf>
    <xf numFmtId="49" fontId="6" fillId="0" borderId="0" xfId="0" applyNumberFormat="1" applyFont="1" applyFill="1" applyBorder="1" applyAlignment="1">
      <alignment horizontal="center" vertical="top"/>
    </xf>
    <xf numFmtId="38" fontId="6" fillId="0" borderId="0" xfId="1" applyFont="1" applyFill="1" applyBorder="1" applyAlignment="1">
      <alignment horizontal="center"/>
    </xf>
    <xf numFmtId="38" fontId="3" fillId="0" borderId="0" xfId="1" applyFont="1" applyFill="1" applyBorder="1" applyAlignment="1">
      <alignment horizontal="center"/>
    </xf>
    <xf numFmtId="38" fontId="1" fillId="0" borderId="0" xfId="1" applyFont="1" applyFill="1" applyAlignment="1"/>
    <xf numFmtId="0" fontId="6" fillId="0" borderId="0" xfId="0" applyFont="1" applyFill="1" applyBorder="1" applyAlignment="1">
      <alignment horizontal="center"/>
    </xf>
    <xf numFmtId="49" fontId="6" fillId="0" borderId="0" xfId="0" applyNumberFormat="1" applyFont="1" applyFill="1" applyBorder="1" applyAlignment="1">
      <alignment horizontal="center"/>
    </xf>
    <xf numFmtId="38" fontId="6" fillId="0" borderId="3" xfId="1" applyFont="1" applyFill="1" applyBorder="1" applyAlignment="1">
      <alignment vertical="center"/>
    </xf>
    <xf numFmtId="38" fontId="6" fillId="0" borderId="5" xfId="1" applyFont="1" applyFill="1" applyBorder="1" applyAlignment="1">
      <alignment vertical="center"/>
    </xf>
    <xf numFmtId="40" fontId="1" fillId="0" borderId="0" xfId="1" applyNumberFormat="1" applyFont="1" applyFill="1" applyAlignment="1"/>
    <xf numFmtId="0" fontId="6" fillId="0" borderId="0" xfId="0" applyFont="1" applyFill="1" applyAlignment="1">
      <alignment horizontal="left" vertical="center"/>
    </xf>
    <xf numFmtId="38" fontId="4" fillId="0" borderId="0" xfId="1" applyFont="1" applyFill="1" applyAlignment="1">
      <alignment horizontal="center" vertical="center"/>
    </xf>
    <xf numFmtId="0" fontId="6" fillId="0" borderId="0" xfId="0" applyFont="1" applyFill="1" applyAlignment="1">
      <alignment horizontal="right" vertical="center"/>
    </xf>
    <xf numFmtId="38" fontId="4" fillId="0" borderId="0" xfId="1" applyFont="1" applyFill="1" applyBorder="1" applyAlignment="1">
      <alignment vertical="center"/>
    </xf>
    <xf numFmtId="38" fontId="9" fillId="0" borderId="0" xfId="1" applyFont="1" applyFill="1" applyAlignment="1">
      <alignment vertical="top"/>
    </xf>
    <xf numFmtId="38" fontId="5" fillId="0" borderId="0" xfId="1" applyFont="1" applyFill="1" applyAlignment="1">
      <alignment vertical="top"/>
    </xf>
    <xf numFmtId="38" fontId="5" fillId="0" borderId="0" xfId="1" applyFont="1" applyFill="1" applyAlignment="1">
      <alignment horizontal="center" vertical="center"/>
    </xf>
    <xf numFmtId="38" fontId="6" fillId="0" borderId="10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  <xf numFmtId="38" fontId="6" fillId="0" borderId="13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4" xfId="1" applyFont="1" applyFill="1" applyBorder="1" applyAlignment="1">
      <alignment horizontal="center" vertical="center"/>
    </xf>
    <xf numFmtId="38" fontId="6" fillId="0" borderId="15" xfId="1" applyFont="1" applyFill="1" applyBorder="1" applyAlignment="1">
      <alignment horizontal="center" vertical="center"/>
    </xf>
    <xf numFmtId="38" fontId="6" fillId="0" borderId="17" xfId="1" applyFont="1" applyFill="1" applyBorder="1" applyAlignment="1">
      <alignment horizontal="center" vertical="center"/>
    </xf>
    <xf numFmtId="38" fontId="8" fillId="0" borderId="15" xfId="1" applyFont="1" applyFill="1" applyBorder="1" applyAlignment="1">
      <alignment horizontal="center" vertical="center" wrapText="1"/>
    </xf>
    <xf numFmtId="38" fontId="4" fillId="0" borderId="2" xfId="1" applyFont="1" applyFill="1" applyBorder="1" applyAlignment="1">
      <alignment vertical="center"/>
    </xf>
    <xf numFmtId="38" fontId="4" fillId="0" borderId="2" xfId="1" applyFont="1" applyFill="1" applyBorder="1" applyAlignment="1">
      <alignment horizontal="center" vertical="center"/>
    </xf>
    <xf numFmtId="38" fontId="4" fillId="0" borderId="18" xfId="1" applyFont="1" applyFill="1" applyBorder="1" applyAlignment="1">
      <alignment horizontal="center" vertical="center"/>
    </xf>
    <xf numFmtId="38" fontId="3" fillId="0" borderId="0" xfId="1" applyFont="1" applyFill="1" applyAlignment="1"/>
    <xf numFmtId="40" fontId="3" fillId="0" borderId="0" xfId="1" applyNumberFormat="1" applyFont="1" applyFill="1" applyAlignment="1"/>
    <xf numFmtId="40" fontId="3" fillId="0" borderId="0" xfId="1" applyNumberFormat="1" applyFont="1" applyFill="1" applyAlignment="1">
      <alignment horizontal="right"/>
    </xf>
    <xf numFmtId="38" fontId="3" fillId="0" borderId="0" xfId="1" applyFont="1" applyFill="1" applyAlignment="1">
      <alignment vertical="center"/>
    </xf>
    <xf numFmtId="40" fontId="3" fillId="0" borderId="0" xfId="1" applyNumberFormat="1" applyFont="1" applyFill="1" applyBorder="1" applyAlignment="1">
      <alignment vertical="center"/>
    </xf>
    <xf numFmtId="40" fontId="3" fillId="0" borderId="0" xfId="1" applyNumberFormat="1" applyFont="1" applyFill="1" applyBorder="1" applyAlignment="1">
      <alignment horizontal="right" vertical="center"/>
    </xf>
    <xf numFmtId="38" fontId="3" fillId="0" borderId="0" xfId="1" applyFont="1" applyFill="1" applyAlignment="1">
      <alignment vertical="top"/>
    </xf>
    <xf numFmtId="40" fontId="3" fillId="0" borderId="0" xfId="1" applyNumberFormat="1" applyFont="1" applyFill="1" applyAlignment="1">
      <alignment vertical="top"/>
    </xf>
    <xf numFmtId="40" fontId="3" fillId="0" borderId="0" xfId="1" applyNumberFormat="1" applyFont="1" applyFill="1" applyAlignment="1">
      <alignment horizontal="right" vertical="top"/>
    </xf>
    <xf numFmtId="38" fontId="4" fillId="0" borderId="19" xfId="1" applyFont="1" applyFill="1" applyBorder="1" applyAlignment="1">
      <alignment vertical="center"/>
    </xf>
    <xf numFmtId="38" fontId="4" fillId="0" borderId="20" xfId="1" applyFont="1" applyFill="1" applyBorder="1" applyAlignment="1">
      <alignment vertical="center"/>
    </xf>
    <xf numFmtId="38" fontId="6" fillId="0" borderId="19" xfId="1" applyNumberFormat="1" applyFont="1" applyFill="1" applyBorder="1" applyAlignment="1"/>
    <xf numFmtId="38" fontId="6" fillId="0" borderId="5" xfId="1" applyNumberFormat="1" applyFont="1" applyFill="1" applyBorder="1" applyAlignment="1"/>
    <xf numFmtId="38" fontId="6" fillId="0" borderId="0" xfId="1" applyNumberFormat="1" applyFont="1" applyFill="1" applyBorder="1" applyAlignment="1"/>
    <xf numFmtId="38" fontId="6" fillId="0" borderId="19" xfId="1" applyNumberFormat="1" applyFont="1" applyFill="1" applyBorder="1" applyAlignment="1">
      <alignment vertical="top"/>
    </xf>
    <xf numFmtId="38" fontId="6" fillId="0" borderId="20" xfId="1" applyNumberFormat="1" applyFont="1" applyFill="1" applyBorder="1" applyAlignment="1">
      <alignment vertical="top"/>
    </xf>
    <xf numFmtId="38" fontId="6" fillId="0" borderId="0" xfId="1" applyNumberFormat="1" applyFont="1" applyFill="1" applyBorder="1" applyAlignment="1">
      <alignment vertical="top"/>
    </xf>
    <xf numFmtId="38" fontId="6" fillId="0" borderId="6" xfId="1" applyFont="1" applyFill="1" applyBorder="1" applyAlignment="1">
      <alignment vertical="center"/>
    </xf>
    <xf numFmtId="38" fontId="4" fillId="0" borderId="6" xfId="1" applyFont="1" applyFill="1" applyBorder="1" applyAlignment="1">
      <alignment horizontal="right" vertical="center"/>
    </xf>
    <xf numFmtId="38" fontId="6" fillId="0" borderId="0" xfId="1" applyFont="1" applyFill="1" applyAlignment="1">
      <alignment vertical="center"/>
    </xf>
    <xf numFmtId="38" fontId="6" fillId="0" borderId="0" xfId="1" applyFont="1" applyFill="1" applyAlignment="1">
      <alignment horizontal="center" vertical="center"/>
    </xf>
    <xf numFmtId="40" fontId="6" fillId="0" borderId="0" xfId="1" applyNumberFormat="1" applyFont="1" applyFill="1" applyAlignment="1">
      <alignment horizontal="right" vertical="center"/>
    </xf>
    <xf numFmtId="40" fontId="6" fillId="0" borderId="7" xfId="1" applyNumberFormat="1" applyFont="1" applyFill="1" applyBorder="1" applyAlignment="1">
      <alignment horizontal="center" vertical="center"/>
    </xf>
    <xf numFmtId="40" fontId="6" fillId="0" borderId="8" xfId="1" applyNumberFormat="1" applyFont="1" applyFill="1" applyBorder="1" applyAlignment="1">
      <alignment horizontal="center" vertical="center"/>
    </xf>
    <xf numFmtId="38" fontId="6" fillId="0" borderId="7" xfId="1" applyFont="1" applyFill="1" applyBorder="1" applyAlignment="1">
      <alignment horizontal="center" vertical="center"/>
    </xf>
    <xf numFmtId="38" fontId="6" fillId="0" borderId="8" xfId="1" applyFont="1" applyFill="1" applyBorder="1" applyAlignment="1">
      <alignment horizontal="center" vertical="center"/>
    </xf>
    <xf numFmtId="38" fontId="6" fillId="0" borderId="12" xfId="1" applyFont="1" applyFill="1" applyBorder="1" applyAlignment="1">
      <alignment horizontal="center" vertical="center"/>
    </xf>
    <xf numFmtId="38" fontId="6" fillId="0" borderId="16" xfId="1" applyFont="1" applyFill="1" applyBorder="1" applyAlignment="1">
      <alignment horizontal="center" vertical="center"/>
    </xf>
    <xf numFmtId="38" fontId="3" fillId="0" borderId="0" xfId="1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center" vertical="center"/>
    </xf>
    <xf numFmtId="49" fontId="6" fillId="0" borderId="0" xfId="0" applyNumberFormat="1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vertical="center"/>
    </xf>
    <xf numFmtId="38" fontId="4" fillId="0" borderId="0" xfId="1" applyFont="1" applyFill="1" applyBorder="1" applyAlignment="1">
      <alignment vertical="center"/>
    </xf>
    <xf numFmtId="38" fontId="6" fillId="0" borderId="9" xfId="1" applyFont="1" applyFill="1" applyBorder="1" applyAlignment="1">
      <alignment horizontal="center" vertical="center"/>
    </xf>
    <xf numFmtId="38" fontId="6" fillId="0" borderId="6" xfId="1" applyFont="1" applyFill="1" applyBorder="1" applyAlignment="1">
      <alignment horizontal="center" vertical="center"/>
    </xf>
    <xf numFmtId="38" fontId="6" fillId="0" borderId="11" xfId="1" applyFont="1" applyFill="1" applyBorder="1" applyAlignment="1">
      <alignment horizontal="center" vertical="center"/>
    </xf>
  </cellXfs>
  <cellStyles count="2">
    <cellStyle name="桁区切り" xfId="1" builtinId="6"/>
    <cellStyle name="標準" xfId="0" builtinId="0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Q54"/>
  <sheetViews>
    <sheetView tabSelected="1" zoomScaleNormal="100" zoomScaleSheetLayoutView="55" workbookViewId="0"/>
  </sheetViews>
  <sheetFormatPr defaultRowHeight="13.5"/>
  <cols>
    <col min="1" max="1" width="11.25" style="6" customWidth="1"/>
    <col min="2" max="2" width="0.875" style="6" customWidth="1"/>
    <col min="3" max="3" width="8.75" style="54" customWidth="1"/>
    <col min="4" max="4" width="0.875" style="54" customWidth="1"/>
    <col min="5" max="12" width="13.625" style="6" customWidth="1"/>
    <col min="13" max="15" width="13.625" style="1" customWidth="1"/>
    <col min="16" max="16" width="14.875" style="6" customWidth="1"/>
    <col min="17" max="16384" width="9" style="6"/>
  </cols>
  <sheetData>
    <row r="1" spans="1:17" ht="15" customHeight="1">
      <c r="A1" s="53" t="s">
        <v>28</v>
      </c>
      <c r="B1" s="53"/>
      <c r="P1" s="55" t="s">
        <v>28</v>
      </c>
    </row>
    <row r="2" spans="1:17" ht="15" customHeight="1">
      <c r="A2" s="53"/>
      <c r="B2" s="53"/>
    </row>
    <row r="3" spans="1:17" ht="15" customHeight="1">
      <c r="I3" s="56"/>
      <c r="J3" s="56"/>
      <c r="K3" s="56"/>
      <c r="L3" s="56"/>
      <c r="M3" s="3"/>
    </row>
    <row r="4" spans="1:17" ht="15" customHeight="1">
      <c r="I4" s="56"/>
      <c r="J4" s="103"/>
      <c r="K4" s="104"/>
      <c r="L4" s="104"/>
      <c r="M4" s="3"/>
    </row>
    <row r="5" spans="1:17" ht="15" customHeight="1">
      <c r="I5" s="56"/>
      <c r="J5" s="56"/>
      <c r="K5" s="56"/>
      <c r="L5" s="56"/>
      <c r="M5" s="3"/>
    </row>
    <row r="6" spans="1:17" ht="18.75" customHeight="1" thickBot="1">
      <c r="A6" s="57" t="s">
        <v>36</v>
      </c>
      <c r="B6" s="58"/>
      <c r="C6" s="59"/>
      <c r="D6" s="59"/>
    </row>
    <row r="7" spans="1:17" ht="17.25" customHeight="1" thickTop="1">
      <c r="A7" s="105" t="s">
        <v>10</v>
      </c>
      <c r="B7" s="105"/>
      <c r="C7" s="105"/>
      <c r="D7" s="60"/>
      <c r="E7" s="107" t="s">
        <v>4</v>
      </c>
      <c r="F7" s="107"/>
      <c r="G7" s="95" t="s">
        <v>11</v>
      </c>
      <c r="H7" s="97" t="s">
        <v>12</v>
      </c>
      <c r="I7" s="61" t="s">
        <v>32</v>
      </c>
      <c r="J7" s="61" t="s">
        <v>35</v>
      </c>
      <c r="K7" s="61" t="s">
        <v>34</v>
      </c>
      <c r="L7" s="62" t="s">
        <v>33</v>
      </c>
      <c r="M7" s="93" t="s">
        <v>27</v>
      </c>
      <c r="N7" s="93" t="s">
        <v>30</v>
      </c>
      <c r="O7" s="93" t="s">
        <v>31</v>
      </c>
    </row>
    <row r="8" spans="1:17" ht="22.5" customHeight="1">
      <c r="A8" s="106"/>
      <c r="B8" s="106"/>
      <c r="C8" s="106"/>
      <c r="D8" s="64"/>
      <c r="E8" s="63" t="s">
        <v>0</v>
      </c>
      <c r="F8" s="65" t="s">
        <v>1</v>
      </c>
      <c r="G8" s="96"/>
      <c r="H8" s="98"/>
      <c r="I8" s="65" t="s">
        <v>2</v>
      </c>
      <c r="J8" s="65" t="s">
        <v>3</v>
      </c>
      <c r="K8" s="66" t="s">
        <v>5</v>
      </c>
      <c r="L8" s="67" t="s">
        <v>16</v>
      </c>
      <c r="M8" s="94"/>
      <c r="N8" s="94"/>
      <c r="O8" s="94"/>
    </row>
    <row r="9" spans="1:17" ht="11.25" customHeight="1">
      <c r="A9" s="68"/>
      <c r="B9" s="68"/>
      <c r="C9" s="69"/>
      <c r="D9" s="70"/>
      <c r="E9" s="25" t="s">
        <v>6</v>
      </c>
      <c r="F9" s="25" t="s">
        <v>6</v>
      </c>
      <c r="G9" s="25" t="s">
        <v>7</v>
      </c>
      <c r="H9" s="25" t="s">
        <v>7</v>
      </c>
      <c r="I9" s="25" t="s">
        <v>6</v>
      </c>
      <c r="J9" s="25" t="s">
        <v>6</v>
      </c>
      <c r="K9" s="25" t="s">
        <v>6</v>
      </c>
      <c r="L9" s="25" t="s">
        <v>6</v>
      </c>
      <c r="M9" s="25" t="s">
        <v>8</v>
      </c>
      <c r="N9" s="25" t="s">
        <v>37</v>
      </c>
      <c r="O9" s="25" t="s">
        <v>13</v>
      </c>
    </row>
    <row r="10" spans="1:17" s="8" customFormat="1" ht="18.75" customHeight="1">
      <c r="A10" s="100" t="s">
        <v>39</v>
      </c>
      <c r="B10" s="45"/>
      <c r="C10" s="15" t="s">
        <v>29</v>
      </c>
      <c r="D10" s="11"/>
      <c r="E10" s="26">
        <f>SUM(E11:E12)</f>
        <v>150462</v>
      </c>
      <c r="F10" s="26">
        <f t="shared" ref="F10:L10" si="0">SUM(F11:F12)</f>
        <v>36198</v>
      </c>
      <c r="G10" s="26">
        <f t="shared" si="0"/>
        <v>61972</v>
      </c>
      <c r="H10" s="26">
        <f t="shared" si="0"/>
        <v>10614</v>
      </c>
      <c r="I10" s="26">
        <f t="shared" si="0"/>
        <v>131377</v>
      </c>
      <c r="J10" s="26">
        <f t="shared" si="0"/>
        <v>51162</v>
      </c>
      <c r="K10" s="26">
        <f t="shared" si="0"/>
        <v>12491</v>
      </c>
      <c r="L10" s="26">
        <f t="shared" si="0"/>
        <v>411</v>
      </c>
      <c r="M10" s="33">
        <f>I10/E10</f>
        <v>0.87315734205314299</v>
      </c>
      <c r="N10" s="34">
        <f>H10/F10*100</f>
        <v>29.322061992375271</v>
      </c>
      <c r="O10" s="33">
        <f>K10/J10*100</f>
        <v>24.414604589343654</v>
      </c>
      <c r="Q10" s="52"/>
    </row>
    <row r="11" spans="1:17" ht="16.5" customHeight="1">
      <c r="A11" s="100"/>
      <c r="B11" s="13"/>
      <c r="C11" s="16" t="s">
        <v>14</v>
      </c>
      <c r="D11" s="5"/>
      <c r="E11" s="4">
        <v>103100</v>
      </c>
      <c r="F11" s="4">
        <v>25409</v>
      </c>
      <c r="G11" s="4">
        <v>43535</v>
      </c>
      <c r="H11" s="4">
        <v>7204</v>
      </c>
      <c r="I11" s="4">
        <v>97909</v>
      </c>
      <c r="J11" s="4">
        <v>38356</v>
      </c>
      <c r="K11" s="4">
        <v>9251</v>
      </c>
      <c r="L11" s="4">
        <v>313</v>
      </c>
      <c r="M11" s="35">
        <f>I11/E11</f>
        <v>0.94965082444228899</v>
      </c>
      <c r="N11" s="36">
        <f>H11/F11*100</f>
        <v>28.352158683930888</v>
      </c>
      <c r="O11" s="35">
        <f>K11/J11*100</f>
        <v>24.118781937636875</v>
      </c>
      <c r="Q11" s="52"/>
    </row>
    <row r="12" spans="1:17" s="10" customFormat="1" ht="18.75" customHeight="1">
      <c r="A12" s="100"/>
      <c r="B12" s="40"/>
      <c r="C12" s="14" t="s">
        <v>15</v>
      </c>
      <c r="D12" s="12"/>
      <c r="E12" s="27">
        <v>47362</v>
      </c>
      <c r="F12" s="27">
        <v>10789</v>
      </c>
      <c r="G12" s="27">
        <v>18437</v>
      </c>
      <c r="H12" s="27">
        <v>3410</v>
      </c>
      <c r="I12" s="27">
        <v>33468</v>
      </c>
      <c r="J12" s="27">
        <v>12806</v>
      </c>
      <c r="K12" s="27">
        <v>3240</v>
      </c>
      <c r="L12" s="27">
        <v>98</v>
      </c>
      <c r="M12" s="37">
        <f>I12/E12</f>
        <v>0.70664245597736586</v>
      </c>
      <c r="N12" s="38">
        <f>H12/F12*100</f>
        <v>31.606265640930577</v>
      </c>
      <c r="O12" s="37">
        <f>K12/J12*100</f>
        <v>25.300640324847727</v>
      </c>
      <c r="Q12" s="52"/>
    </row>
    <row r="13" spans="1:17" s="8" customFormat="1" ht="18.75" customHeight="1">
      <c r="A13" s="100">
        <v>24</v>
      </c>
      <c r="B13" s="45"/>
      <c r="C13" s="15" t="s">
        <v>29</v>
      </c>
      <c r="D13" s="11"/>
      <c r="E13" s="28">
        <f>SUM(E14:E15)</f>
        <v>146810</v>
      </c>
      <c r="F13" s="29">
        <f t="shared" ref="F13:L13" si="1">SUM(F14:F15)</f>
        <v>34900</v>
      </c>
      <c r="G13" s="26">
        <f t="shared" si="1"/>
        <v>61257</v>
      </c>
      <c r="H13" s="26">
        <f t="shared" si="1"/>
        <v>10381</v>
      </c>
      <c r="I13" s="26">
        <f t="shared" si="1"/>
        <v>155449</v>
      </c>
      <c r="J13" s="26">
        <f t="shared" si="1"/>
        <v>56172</v>
      </c>
      <c r="K13" s="26">
        <f t="shared" si="1"/>
        <v>11879</v>
      </c>
      <c r="L13" s="26">
        <f t="shared" si="1"/>
        <v>499</v>
      </c>
      <c r="M13" s="33">
        <f>I13/E13</f>
        <v>1.0588447653429602</v>
      </c>
      <c r="N13" s="34">
        <f>H13/F13*100</f>
        <v>29.744985673352435</v>
      </c>
      <c r="O13" s="33">
        <f>K13/J13*100</f>
        <v>21.147546820479953</v>
      </c>
      <c r="Q13" s="52"/>
    </row>
    <row r="14" spans="1:17" ht="18.75" customHeight="1">
      <c r="A14" s="100"/>
      <c r="B14" s="13"/>
      <c r="C14" s="16" t="s">
        <v>14</v>
      </c>
      <c r="D14" s="5"/>
      <c r="E14" s="50">
        <v>102690</v>
      </c>
      <c r="F14" s="51">
        <v>24900</v>
      </c>
      <c r="G14" s="4">
        <v>42725</v>
      </c>
      <c r="H14" s="4">
        <v>7160</v>
      </c>
      <c r="I14" s="4">
        <v>118609</v>
      </c>
      <c r="J14" s="4">
        <v>43014</v>
      </c>
      <c r="K14" s="4">
        <v>8869</v>
      </c>
      <c r="L14" s="4">
        <v>373</v>
      </c>
      <c r="M14" s="35">
        <v>1.1599999999999999</v>
      </c>
      <c r="N14" s="36">
        <f>H14/F14*100</f>
        <v>28.755020080321287</v>
      </c>
      <c r="O14" s="35">
        <f>K14/J14*100</f>
        <v>20.618868275445205</v>
      </c>
      <c r="Q14" s="52"/>
    </row>
    <row r="15" spans="1:17" s="10" customFormat="1" ht="18.75" customHeight="1">
      <c r="A15" s="100"/>
      <c r="B15" s="40"/>
      <c r="C15" s="14" t="s">
        <v>15</v>
      </c>
      <c r="D15" s="12"/>
      <c r="E15" s="30">
        <v>44120</v>
      </c>
      <c r="F15" s="31">
        <v>10000</v>
      </c>
      <c r="G15" s="27">
        <v>18532</v>
      </c>
      <c r="H15" s="27">
        <v>3221</v>
      </c>
      <c r="I15" s="27">
        <v>36840</v>
      </c>
      <c r="J15" s="27">
        <v>13158</v>
      </c>
      <c r="K15" s="27">
        <v>3010</v>
      </c>
      <c r="L15" s="27">
        <v>126</v>
      </c>
      <c r="M15" s="37">
        <v>0.83</v>
      </c>
      <c r="N15" s="38">
        <v>32.200000000000003</v>
      </c>
      <c r="O15" s="37">
        <v>22.9</v>
      </c>
      <c r="Q15" s="52"/>
    </row>
    <row r="16" spans="1:17" s="8" customFormat="1" ht="18.75" customHeight="1">
      <c r="A16" s="100">
        <v>25</v>
      </c>
      <c r="B16" s="45"/>
      <c r="C16" s="15" t="s">
        <v>29</v>
      </c>
      <c r="D16" s="11"/>
      <c r="E16" s="28">
        <f>SUM(E17:E18)</f>
        <v>142286</v>
      </c>
      <c r="F16" s="29">
        <f>SUM(F17:F18)</f>
        <v>33635</v>
      </c>
      <c r="G16" s="26">
        <f t="shared" ref="G16:L16" si="2">SUM(G17:G18)</f>
        <v>56544</v>
      </c>
      <c r="H16" s="26">
        <f t="shared" si="2"/>
        <v>10293</v>
      </c>
      <c r="I16" s="26">
        <f t="shared" si="2"/>
        <v>165662</v>
      </c>
      <c r="J16" s="26">
        <f t="shared" si="2"/>
        <v>59182</v>
      </c>
      <c r="K16" s="26">
        <f t="shared" si="2"/>
        <v>11785</v>
      </c>
      <c r="L16" s="26">
        <f t="shared" si="2"/>
        <v>442</v>
      </c>
      <c r="M16" s="33">
        <f>I16/E16</f>
        <v>1.1642888267292637</v>
      </c>
      <c r="N16" s="34">
        <f>H16/F16*100</f>
        <v>30.602051434517612</v>
      </c>
      <c r="O16" s="33">
        <f>K16/J16*100</f>
        <v>19.913149268358623</v>
      </c>
      <c r="Q16" s="52"/>
    </row>
    <row r="17" spans="1:17" ht="18.75" customHeight="1">
      <c r="A17" s="100"/>
      <c r="B17" s="13"/>
      <c r="C17" s="16" t="s">
        <v>14</v>
      </c>
      <c r="D17" s="5"/>
      <c r="E17" s="50">
        <v>98533</v>
      </c>
      <c r="F17" s="51">
        <v>23808</v>
      </c>
      <c r="G17" s="4">
        <v>39436</v>
      </c>
      <c r="H17" s="4">
        <v>6903</v>
      </c>
      <c r="I17" s="4">
        <v>127623</v>
      </c>
      <c r="J17" s="4">
        <v>45153</v>
      </c>
      <c r="K17" s="4">
        <v>8680</v>
      </c>
      <c r="L17" s="4">
        <v>317</v>
      </c>
      <c r="M17" s="35">
        <f>I17/E17</f>
        <v>1.2952310393472237</v>
      </c>
      <c r="N17" s="36">
        <f>H17/F17*100</f>
        <v>28.994455645161288</v>
      </c>
      <c r="O17" s="35">
        <f>K17/J17*100</f>
        <v>19.223528890660642</v>
      </c>
      <c r="Q17" s="52"/>
    </row>
    <row r="18" spans="1:17" s="10" customFormat="1" ht="18.75" customHeight="1">
      <c r="A18" s="100"/>
      <c r="B18" s="40"/>
      <c r="C18" s="14" t="s">
        <v>15</v>
      </c>
      <c r="D18" s="12"/>
      <c r="E18" s="30">
        <v>43753</v>
      </c>
      <c r="F18" s="31">
        <v>9827</v>
      </c>
      <c r="G18" s="27">
        <v>17108</v>
      </c>
      <c r="H18" s="27">
        <v>3390</v>
      </c>
      <c r="I18" s="27">
        <v>38039</v>
      </c>
      <c r="J18" s="27">
        <v>14029</v>
      </c>
      <c r="K18" s="27">
        <v>3105</v>
      </c>
      <c r="L18" s="27">
        <v>125</v>
      </c>
      <c r="M18" s="37">
        <v>0.8694032409206226</v>
      </c>
      <c r="N18" s="38">
        <v>34.496794545639567</v>
      </c>
      <c r="O18" s="37">
        <v>22.132725069498896</v>
      </c>
      <c r="Q18" s="52"/>
    </row>
    <row r="19" spans="1:17" s="8" customFormat="1" ht="18.75" customHeight="1">
      <c r="A19" s="100">
        <v>26</v>
      </c>
      <c r="B19" s="45"/>
      <c r="C19" s="15" t="s">
        <v>29</v>
      </c>
      <c r="D19" s="11"/>
      <c r="E19" s="28">
        <f t="shared" ref="E19:L19" si="3">SUM(E20:E21)</f>
        <v>138148</v>
      </c>
      <c r="F19" s="29">
        <f t="shared" si="3"/>
        <v>33649</v>
      </c>
      <c r="G19" s="26">
        <f t="shared" si="3"/>
        <v>53495</v>
      </c>
      <c r="H19" s="26">
        <f t="shared" si="3"/>
        <v>10038</v>
      </c>
      <c r="I19" s="26">
        <f t="shared" si="3"/>
        <v>180644</v>
      </c>
      <c r="J19" s="26">
        <f t="shared" si="3"/>
        <v>65182</v>
      </c>
      <c r="K19" s="26">
        <f t="shared" si="3"/>
        <v>10983</v>
      </c>
      <c r="L19" s="26">
        <f t="shared" si="3"/>
        <v>442</v>
      </c>
      <c r="M19" s="33">
        <f>I19/E19</f>
        <v>1.3076121261256044</v>
      </c>
      <c r="N19" s="34">
        <f>H19/F19*100</f>
        <v>29.831495735385893</v>
      </c>
      <c r="O19" s="33">
        <f>K19/J19*100</f>
        <v>16.849743794299041</v>
      </c>
      <c r="Q19" s="52"/>
    </row>
    <row r="20" spans="1:17" ht="18.75" customHeight="1">
      <c r="A20" s="100"/>
      <c r="B20" s="13"/>
      <c r="C20" s="16" t="s">
        <v>14</v>
      </c>
      <c r="D20" s="5"/>
      <c r="E20" s="50">
        <v>96072</v>
      </c>
      <c r="F20" s="51">
        <v>23837</v>
      </c>
      <c r="G20" s="4">
        <v>37535</v>
      </c>
      <c r="H20" s="4">
        <v>6690</v>
      </c>
      <c r="I20" s="4">
        <v>136273</v>
      </c>
      <c r="J20" s="4">
        <v>49356</v>
      </c>
      <c r="K20" s="4">
        <v>7806</v>
      </c>
      <c r="L20" s="4">
        <v>308</v>
      </c>
      <c r="M20" s="35">
        <f>I20/E20</f>
        <v>1.4184465817303689</v>
      </c>
      <c r="N20" s="36">
        <f>H20/F20*100</f>
        <v>28.06561228342493</v>
      </c>
      <c r="O20" s="35">
        <f>K20/J20*100</f>
        <v>15.815706297106736</v>
      </c>
      <c r="Q20" s="52"/>
    </row>
    <row r="21" spans="1:17" s="10" customFormat="1" ht="18.75" customHeight="1">
      <c r="A21" s="100"/>
      <c r="B21" s="40"/>
      <c r="C21" s="14" t="s">
        <v>15</v>
      </c>
      <c r="D21" s="12"/>
      <c r="E21" s="30">
        <v>42076</v>
      </c>
      <c r="F21" s="31">
        <v>9812</v>
      </c>
      <c r="G21" s="27">
        <v>15960</v>
      </c>
      <c r="H21" s="27">
        <v>3348</v>
      </c>
      <c r="I21" s="27">
        <v>44371</v>
      </c>
      <c r="J21" s="27">
        <v>15826</v>
      </c>
      <c r="K21" s="27">
        <v>3177</v>
      </c>
      <c r="L21" s="27">
        <v>134</v>
      </c>
      <c r="M21" s="37">
        <v>1.05</v>
      </c>
      <c r="N21" s="38">
        <v>34.119999999999997</v>
      </c>
      <c r="O21" s="37">
        <v>20.07</v>
      </c>
      <c r="Q21" s="52"/>
    </row>
    <row r="22" spans="1:17" s="47" customFormat="1" ht="18.75" customHeight="1">
      <c r="A22" s="99">
        <v>27</v>
      </c>
      <c r="B22" s="46"/>
      <c r="C22" s="18" t="s">
        <v>29</v>
      </c>
      <c r="D22" s="19"/>
      <c r="E22" s="71">
        <f>E23+E24</f>
        <v>127676</v>
      </c>
      <c r="F22" s="71">
        <f t="shared" ref="F22:L22" si="4">F23+F24</f>
        <v>30214</v>
      </c>
      <c r="G22" s="71">
        <f t="shared" si="4"/>
        <v>48154</v>
      </c>
      <c r="H22" s="71">
        <f t="shared" si="4"/>
        <v>9433</v>
      </c>
      <c r="I22" s="71">
        <f t="shared" si="4"/>
        <v>181928</v>
      </c>
      <c r="J22" s="71">
        <f t="shared" si="4"/>
        <v>65481</v>
      </c>
      <c r="K22" s="71">
        <f t="shared" si="4"/>
        <v>10104</v>
      </c>
      <c r="L22" s="71">
        <f t="shared" si="4"/>
        <v>367</v>
      </c>
      <c r="M22" s="72">
        <f>I22/E22</f>
        <v>1.4249193270465867</v>
      </c>
      <c r="N22" s="73">
        <f>H22/F22*100</f>
        <v>31.220626199774937</v>
      </c>
      <c r="O22" s="72">
        <f>K22/J22*100</f>
        <v>15.430430201127043</v>
      </c>
      <c r="Q22" s="52"/>
    </row>
    <row r="23" spans="1:17" s="24" customFormat="1" ht="18.75" customHeight="1">
      <c r="A23" s="99"/>
      <c r="B23" s="17"/>
      <c r="C23" s="20" t="s">
        <v>14</v>
      </c>
      <c r="D23" s="21"/>
      <c r="E23" s="74">
        <f>E26+E28+E30+E32+E34+E36+E38+E40+E42+E44+E46+E48</f>
        <v>87606</v>
      </c>
      <c r="F23" s="74">
        <f t="shared" ref="F23:L23" si="5">F26+F28+F30+F32+F34+F36+F38+F40+F42+F44+F46+F48</f>
        <v>21198</v>
      </c>
      <c r="G23" s="74">
        <f t="shared" si="5"/>
        <v>33485</v>
      </c>
      <c r="H23" s="74">
        <f t="shared" si="5"/>
        <v>6268</v>
      </c>
      <c r="I23" s="74">
        <f t="shared" si="5"/>
        <v>136694</v>
      </c>
      <c r="J23" s="74">
        <f t="shared" si="5"/>
        <v>48992</v>
      </c>
      <c r="K23" s="74">
        <f t="shared" si="5"/>
        <v>7067</v>
      </c>
      <c r="L23" s="74">
        <f t="shared" si="5"/>
        <v>283</v>
      </c>
      <c r="M23" s="75">
        <f>I23/E23</f>
        <v>1.5603269182476087</v>
      </c>
      <c r="N23" s="76">
        <f>H23/F23*100</f>
        <v>29.568827247853569</v>
      </c>
      <c r="O23" s="75">
        <f>K23/J23*100</f>
        <v>14.424804049640757</v>
      </c>
    </row>
    <row r="24" spans="1:17" s="42" customFormat="1" ht="18.75" customHeight="1">
      <c r="A24" s="99"/>
      <c r="B24" s="41"/>
      <c r="C24" s="22" t="s">
        <v>15</v>
      </c>
      <c r="D24" s="23"/>
      <c r="E24" s="77">
        <f t="shared" ref="E24:L24" si="6">E27+E29+E31+E33+E35+E37+E39+E41+E43+E45+E47+E49</f>
        <v>40070</v>
      </c>
      <c r="F24" s="77">
        <f t="shared" si="6"/>
        <v>9016</v>
      </c>
      <c r="G24" s="77">
        <f t="shared" si="6"/>
        <v>14669</v>
      </c>
      <c r="H24" s="77">
        <f t="shared" si="6"/>
        <v>3165</v>
      </c>
      <c r="I24" s="77">
        <f t="shared" si="6"/>
        <v>45234</v>
      </c>
      <c r="J24" s="77">
        <f t="shared" si="6"/>
        <v>16489</v>
      </c>
      <c r="K24" s="77">
        <f t="shared" si="6"/>
        <v>3037</v>
      </c>
      <c r="L24" s="77">
        <f t="shared" si="6"/>
        <v>84</v>
      </c>
      <c r="M24" s="78">
        <f>I24/E24</f>
        <v>1.1288744696780635</v>
      </c>
      <c r="N24" s="79">
        <f>H24/F24*100</f>
        <v>35.104259094942321</v>
      </c>
      <c r="O24" s="78">
        <f>K24/J24*100</f>
        <v>18.418339499059979</v>
      </c>
    </row>
    <row r="25" spans="1:17" ht="6" customHeight="1">
      <c r="A25" s="4"/>
      <c r="B25" s="4"/>
      <c r="C25" s="16"/>
      <c r="D25" s="5"/>
      <c r="E25" s="80"/>
      <c r="F25" s="81"/>
      <c r="G25" s="56"/>
      <c r="H25" s="56"/>
      <c r="I25" s="56"/>
      <c r="J25" s="56"/>
      <c r="K25" s="56"/>
      <c r="L25" s="56"/>
      <c r="M25" s="3"/>
      <c r="N25" s="39"/>
      <c r="O25" s="3"/>
    </row>
    <row r="26" spans="1:17" s="8" customFormat="1" ht="18" customHeight="1">
      <c r="A26" s="102" t="s">
        <v>40</v>
      </c>
      <c r="B26" s="48"/>
      <c r="C26" s="15" t="s">
        <v>14</v>
      </c>
      <c r="D26" s="11"/>
      <c r="E26" s="82">
        <v>8306</v>
      </c>
      <c r="F26" s="83">
        <v>2375</v>
      </c>
      <c r="G26" s="84">
        <v>3014</v>
      </c>
      <c r="H26" s="84">
        <v>638</v>
      </c>
      <c r="I26" s="84">
        <v>10489</v>
      </c>
      <c r="J26" s="84">
        <v>3242</v>
      </c>
      <c r="K26" s="84">
        <v>732</v>
      </c>
      <c r="L26" s="84">
        <v>19</v>
      </c>
      <c r="M26" s="33">
        <f>I26/E26</f>
        <v>1.2628220563448109</v>
      </c>
      <c r="N26" s="34">
        <f>H26/F26*100</f>
        <v>26.863157894736844</v>
      </c>
      <c r="O26" s="33">
        <f>K26/J26*100</f>
        <v>22.578655151141273</v>
      </c>
      <c r="P26" s="7"/>
    </row>
    <row r="27" spans="1:17" s="10" customFormat="1" ht="16.5" customHeight="1">
      <c r="A27" s="102"/>
      <c r="B27" s="43"/>
      <c r="C27" s="14" t="s">
        <v>15</v>
      </c>
      <c r="D27" s="12"/>
      <c r="E27" s="85">
        <v>3708</v>
      </c>
      <c r="F27" s="86">
        <v>1073</v>
      </c>
      <c r="G27" s="87">
        <v>1307</v>
      </c>
      <c r="H27" s="87">
        <v>289</v>
      </c>
      <c r="I27" s="87">
        <v>3500</v>
      </c>
      <c r="J27" s="87">
        <v>1251</v>
      </c>
      <c r="K27" s="87">
        <v>289</v>
      </c>
      <c r="L27" s="87">
        <v>8</v>
      </c>
      <c r="M27" s="37">
        <f t="shared" ref="M27:M49" si="7">I27/E27</f>
        <v>0.94390507011866231</v>
      </c>
      <c r="N27" s="37">
        <f t="shared" ref="N27:N49" si="8">H27/F27*100</f>
        <v>26.933830382106244</v>
      </c>
      <c r="O27" s="37">
        <f t="shared" ref="O27:O49" si="9">K27/J27*100</f>
        <v>23.101518784972022</v>
      </c>
      <c r="P27" s="9"/>
    </row>
    <row r="28" spans="1:17" s="8" customFormat="1" ht="18" customHeight="1">
      <c r="A28" s="101" t="s">
        <v>18</v>
      </c>
      <c r="B28" s="49"/>
      <c r="C28" s="15" t="s">
        <v>14</v>
      </c>
      <c r="D28" s="11"/>
      <c r="E28" s="82">
        <v>7978</v>
      </c>
      <c r="F28" s="83">
        <v>1805</v>
      </c>
      <c r="G28" s="84">
        <v>2613</v>
      </c>
      <c r="H28" s="84">
        <v>492</v>
      </c>
      <c r="I28" s="84">
        <v>10321</v>
      </c>
      <c r="J28" s="84">
        <v>3886</v>
      </c>
      <c r="K28" s="84">
        <v>582</v>
      </c>
      <c r="L28" s="84">
        <v>30</v>
      </c>
      <c r="M28" s="33">
        <f t="shared" si="7"/>
        <v>1.2936826272248685</v>
      </c>
      <c r="N28" s="33">
        <f t="shared" si="8"/>
        <v>27.257617728531859</v>
      </c>
      <c r="O28" s="33">
        <f t="shared" si="9"/>
        <v>14.976839938239836</v>
      </c>
      <c r="P28" s="7"/>
    </row>
    <row r="29" spans="1:17" s="10" customFormat="1" ht="16.5" customHeight="1">
      <c r="A29" s="101"/>
      <c r="B29" s="44"/>
      <c r="C29" s="14" t="s">
        <v>15</v>
      </c>
      <c r="D29" s="12"/>
      <c r="E29" s="85">
        <v>3560</v>
      </c>
      <c r="F29" s="86">
        <v>759</v>
      </c>
      <c r="G29" s="87">
        <v>1217</v>
      </c>
      <c r="H29" s="87">
        <v>271</v>
      </c>
      <c r="I29" s="87">
        <v>3394</v>
      </c>
      <c r="J29" s="87">
        <v>1244</v>
      </c>
      <c r="K29" s="87">
        <v>253</v>
      </c>
      <c r="L29" s="87">
        <v>7</v>
      </c>
      <c r="M29" s="37">
        <f t="shared" si="7"/>
        <v>0.95337078651685392</v>
      </c>
      <c r="N29" s="37">
        <f t="shared" si="8"/>
        <v>35.704874835309617</v>
      </c>
      <c r="O29" s="37">
        <f t="shared" si="9"/>
        <v>20.337620578778136</v>
      </c>
      <c r="P29" s="9"/>
    </row>
    <row r="30" spans="1:17" s="8" customFormat="1" ht="18" customHeight="1">
      <c r="A30" s="101" t="s">
        <v>19</v>
      </c>
      <c r="B30" s="49"/>
      <c r="C30" s="15" t="s">
        <v>14</v>
      </c>
      <c r="D30" s="11"/>
      <c r="E30" s="82">
        <v>8016</v>
      </c>
      <c r="F30" s="83">
        <v>1974</v>
      </c>
      <c r="G30" s="84">
        <v>2711</v>
      </c>
      <c r="H30" s="84">
        <v>544</v>
      </c>
      <c r="I30" s="84">
        <v>10515</v>
      </c>
      <c r="J30" s="84">
        <v>3949</v>
      </c>
      <c r="K30" s="84">
        <v>645</v>
      </c>
      <c r="L30" s="84">
        <v>27</v>
      </c>
      <c r="M30" s="33">
        <f t="shared" si="7"/>
        <v>1.311751497005988</v>
      </c>
      <c r="N30" s="33">
        <f t="shared" si="8"/>
        <v>27.558257345491388</v>
      </c>
      <c r="O30" s="33">
        <f t="shared" si="9"/>
        <v>16.333248923778172</v>
      </c>
      <c r="P30" s="7"/>
    </row>
    <row r="31" spans="1:17" s="10" customFormat="1" ht="16.5" customHeight="1">
      <c r="A31" s="101"/>
      <c r="B31" s="44"/>
      <c r="C31" s="14" t="s">
        <v>15</v>
      </c>
      <c r="D31" s="12"/>
      <c r="E31" s="85">
        <v>3513</v>
      </c>
      <c r="F31" s="86">
        <v>733</v>
      </c>
      <c r="G31" s="87">
        <v>1380</v>
      </c>
      <c r="H31" s="87">
        <v>280</v>
      </c>
      <c r="I31" s="87">
        <v>3518</v>
      </c>
      <c r="J31" s="87">
        <v>1296</v>
      </c>
      <c r="K31" s="87">
        <v>240</v>
      </c>
      <c r="L31" s="87">
        <v>8</v>
      </c>
      <c r="M31" s="37">
        <f t="shared" si="7"/>
        <v>1.0014232849416453</v>
      </c>
      <c r="N31" s="37">
        <f t="shared" si="8"/>
        <v>38.199181446111865</v>
      </c>
      <c r="O31" s="37">
        <f t="shared" si="9"/>
        <v>18.518518518518519</v>
      </c>
      <c r="P31" s="9"/>
    </row>
    <row r="32" spans="1:17" s="8" customFormat="1" ht="18" customHeight="1">
      <c r="A32" s="101" t="s">
        <v>20</v>
      </c>
      <c r="B32" s="49"/>
      <c r="C32" s="15" t="s">
        <v>14</v>
      </c>
      <c r="D32" s="11"/>
      <c r="E32" s="82">
        <v>7706</v>
      </c>
      <c r="F32" s="83">
        <v>1798</v>
      </c>
      <c r="G32" s="84">
        <v>2735</v>
      </c>
      <c r="H32" s="84">
        <v>462</v>
      </c>
      <c r="I32" s="84">
        <v>10446</v>
      </c>
      <c r="J32" s="84">
        <v>3278</v>
      </c>
      <c r="K32" s="84">
        <v>545</v>
      </c>
      <c r="L32" s="84">
        <v>25</v>
      </c>
      <c r="M32" s="33">
        <f t="shared" si="7"/>
        <v>1.3555670905787698</v>
      </c>
      <c r="N32" s="33">
        <f t="shared" si="8"/>
        <v>25.695216907675196</v>
      </c>
      <c r="O32" s="33">
        <f t="shared" si="9"/>
        <v>16.625991458206222</v>
      </c>
      <c r="P32" s="7"/>
    </row>
    <row r="33" spans="1:16" s="10" customFormat="1" ht="16.5" customHeight="1">
      <c r="A33" s="101"/>
      <c r="B33" s="44"/>
      <c r="C33" s="14" t="s">
        <v>15</v>
      </c>
      <c r="D33" s="12"/>
      <c r="E33" s="85">
        <v>3415</v>
      </c>
      <c r="F33" s="86">
        <v>745</v>
      </c>
      <c r="G33" s="87">
        <v>1201</v>
      </c>
      <c r="H33" s="87">
        <v>273</v>
      </c>
      <c r="I33" s="87">
        <v>3525</v>
      </c>
      <c r="J33" s="87">
        <v>1278</v>
      </c>
      <c r="K33" s="87">
        <v>233</v>
      </c>
      <c r="L33" s="87">
        <v>1</v>
      </c>
      <c r="M33" s="37">
        <f t="shared" si="7"/>
        <v>1.0322108345534406</v>
      </c>
      <c r="N33" s="37">
        <f t="shared" si="8"/>
        <v>36.644295302013425</v>
      </c>
      <c r="O33" s="37">
        <f t="shared" si="9"/>
        <v>18.231611893583725</v>
      </c>
      <c r="P33" s="9"/>
    </row>
    <row r="34" spans="1:16" s="8" customFormat="1" ht="18" customHeight="1">
      <c r="A34" s="101" t="s">
        <v>21</v>
      </c>
      <c r="B34" s="49"/>
      <c r="C34" s="15" t="s">
        <v>14</v>
      </c>
      <c r="D34" s="11"/>
      <c r="E34" s="82">
        <v>7771</v>
      </c>
      <c r="F34" s="83">
        <v>1862</v>
      </c>
      <c r="G34" s="84">
        <v>2558</v>
      </c>
      <c r="H34" s="84">
        <v>522</v>
      </c>
      <c r="I34" s="84">
        <v>10715</v>
      </c>
      <c r="J34" s="84">
        <v>4197</v>
      </c>
      <c r="K34" s="84">
        <v>545</v>
      </c>
      <c r="L34" s="84">
        <v>14</v>
      </c>
      <c r="M34" s="33">
        <f t="shared" si="7"/>
        <v>1.3788444215673659</v>
      </c>
      <c r="N34" s="33">
        <f t="shared" si="8"/>
        <v>28.034371643394202</v>
      </c>
      <c r="O34" s="33">
        <f t="shared" si="9"/>
        <v>12.985465808911126</v>
      </c>
      <c r="P34" s="7"/>
    </row>
    <row r="35" spans="1:16" s="10" customFormat="1" ht="16.5" customHeight="1">
      <c r="A35" s="101"/>
      <c r="B35" s="44"/>
      <c r="C35" s="14" t="s">
        <v>15</v>
      </c>
      <c r="D35" s="12"/>
      <c r="E35" s="85">
        <v>3401</v>
      </c>
      <c r="F35" s="86">
        <v>727</v>
      </c>
      <c r="G35" s="87">
        <v>1158</v>
      </c>
      <c r="H35" s="87">
        <v>272</v>
      </c>
      <c r="I35" s="87">
        <v>3639</v>
      </c>
      <c r="J35" s="87">
        <v>1358</v>
      </c>
      <c r="K35" s="87">
        <v>257</v>
      </c>
      <c r="L35" s="87">
        <v>5</v>
      </c>
      <c r="M35" s="37">
        <f t="shared" si="7"/>
        <v>1.0699794178182886</v>
      </c>
      <c r="N35" s="37">
        <f t="shared" si="8"/>
        <v>37.41403026134801</v>
      </c>
      <c r="O35" s="37">
        <f t="shared" si="9"/>
        <v>18.924889543446245</v>
      </c>
      <c r="P35" s="9"/>
    </row>
    <row r="36" spans="1:16" s="8" customFormat="1" ht="18" customHeight="1">
      <c r="A36" s="101" t="s">
        <v>17</v>
      </c>
      <c r="B36" s="49"/>
      <c r="C36" s="15" t="s">
        <v>14</v>
      </c>
      <c r="D36" s="11"/>
      <c r="E36" s="82">
        <v>7714</v>
      </c>
      <c r="F36" s="83">
        <v>1902</v>
      </c>
      <c r="G36" s="84">
        <v>3014</v>
      </c>
      <c r="H36" s="84">
        <v>482</v>
      </c>
      <c r="I36" s="84">
        <v>10893</v>
      </c>
      <c r="J36" s="84">
        <v>3897</v>
      </c>
      <c r="K36" s="84">
        <v>556</v>
      </c>
      <c r="L36" s="84">
        <v>25</v>
      </c>
      <c r="M36" s="33">
        <f t="shared" si="7"/>
        <v>1.4121078558465128</v>
      </c>
      <c r="N36" s="33">
        <f t="shared" si="8"/>
        <v>25.341745531019978</v>
      </c>
      <c r="O36" s="33">
        <f t="shared" si="9"/>
        <v>14.267385168078009</v>
      </c>
      <c r="P36" s="7"/>
    </row>
    <row r="37" spans="1:16" s="10" customFormat="1" ht="16.5" customHeight="1">
      <c r="A37" s="101"/>
      <c r="B37" s="44"/>
      <c r="C37" s="14" t="s">
        <v>15</v>
      </c>
      <c r="D37" s="12"/>
      <c r="E37" s="85">
        <v>3436</v>
      </c>
      <c r="F37" s="86">
        <v>812</v>
      </c>
      <c r="G37" s="87">
        <v>1306</v>
      </c>
      <c r="H37" s="87">
        <v>286</v>
      </c>
      <c r="I37" s="87">
        <v>3847</v>
      </c>
      <c r="J37" s="87">
        <v>1425</v>
      </c>
      <c r="K37" s="87">
        <v>272</v>
      </c>
      <c r="L37" s="87">
        <v>5</v>
      </c>
      <c r="M37" s="37">
        <f t="shared" si="7"/>
        <v>1.119615832363213</v>
      </c>
      <c r="N37" s="37">
        <f t="shared" si="8"/>
        <v>35.221674876847295</v>
      </c>
      <c r="O37" s="37">
        <f t="shared" si="9"/>
        <v>19.087719298245613</v>
      </c>
      <c r="P37" s="9"/>
    </row>
    <row r="38" spans="1:16" s="8" customFormat="1" ht="18" customHeight="1">
      <c r="A38" s="101" t="s">
        <v>22</v>
      </c>
      <c r="B38" s="49"/>
      <c r="C38" s="15" t="s">
        <v>14</v>
      </c>
      <c r="D38" s="11"/>
      <c r="E38" s="82">
        <v>7289</v>
      </c>
      <c r="F38" s="83">
        <v>1790</v>
      </c>
      <c r="G38" s="84">
        <v>2715</v>
      </c>
      <c r="H38" s="84">
        <v>579</v>
      </c>
      <c r="I38" s="84">
        <v>11231</v>
      </c>
      <c r="J38" s="84">
        <v>3925</v>
      </c>
      <c r="K38" s="84">
        <v>648</v>
      </c>
      <c r="L38" s="84">
        <v>21</v>
      </c>
      <c r="M38" s="33">
        <f t="shared" si="7"/>
        <v>1.5408149266017286</v>
      </c>
      <c r="N38" s="33">
        <f t="shared" si="8"/>
        <v>32.346368715083798</v>
      </c>
      <c r="O38" s="33">
        <f t="shared" si="9"/>
        <v>16.509554140127388</v>
      </c>
      <c r="P38" s="7"/>
    </row>
    <row r="39" spans="1:16" s="10" customFormat="1" ht="16.5" customHeight="1">
      <c r="A39" s="101"/>
      <c r="B39" s="44"/>
      <c r="C39" s="14" t="s">
        <v>15</v>
      </c>
      <c r="D39" s="12"/>
      <c r="E39" s="85">
        <v>3473</v>
      </c>
      <c r="F39" s="86">
        <v>814</v>
      </c>
      <c r="G39" s="87">
        <v>1406</v>
      </c>
      <c r="H39" s="87">
        <v>290</v>
      </c>
      <c r="I39" s="87">
        <v>3840</v>
      </c>
      <c r="J39" s="87">
        <v>1368</v>
      </c>
      <c r="K39" s="87">
        <v>262</v>
      </c>
      <c r="L39" s="87">
        <v>5</v>
      </c>
      <c r="M39" s="37">
        <f t="shared" si="7"/>
        <v>1.1056723293982147</v>
      </c>
      <c r="N39" s="37">
        <f t="shared" si="8"/>
        <v>35.626535626535627</v>
      </c>
      <c r="O39" s="37">
        <f t="shared" si="9"/>
        <v>19.152046783625732</v>
      </c>
      <c r="P39" s="9"/>
    </row>
    <row r="40" spans="1:16" s="8" customFormat="1" ht="18" customHeight="1">
      <c r="A40" s="101" t="s">
        <v>23</v>
      </c>
      <c r="B40" s="49"/>
      <c r="C40" s="15" t="s">
        <v>14</v>
      </c>
      <c r="D40" s="11"/>
      <c r="E40" s="82">
        <v>6667</v>
      </c>
      <c r="F40" s="83">
        <v>1265</v>
      </c>
      <c r="G40" s="84">
        <v>2143</v>
      </c>
      <c r="H40" s="84">
        <v>466</v>
      </c>
      <c r="I40" s="84">
        <v>11828</v>
      </c>
      <c r="J40" s="84">
        <v>4671</v>
      </c>
      <c r="K40" s="84">
        <v>508</v>
      </c>
      <c r="L40" s="84">
        <v>13</v>
      </c>
      <c r="M40" s="33">
        <f t="shared" si="7"/>
        <v>1.7741112944352782</v>
      </c>
      <c r="N40" s="33">
        <f t="shared" si="8"/>
        <v>36.837944664031617</v>
      </c>
      <c r="O40" s="33">
        <f t="shared" si="9"/>
        <v>10.875615499892957</v>
      </c>
      <c r="P40" s="7"/>
    </row>
    <row r="41" spans="1:16" s="10" customFormat="1" ht="16.5" customHeight="1">
      <c r="A41" s="101"/>
      <c r="B41" s="44"/>
      <c r="C41" s="14" t="s">
        <v>15</v>
      </c>
      <c r="D41" s="12"/>
      <c r="E41" s="85">
        <v>3208</v>
      </c>
      <c r="F41" s="86">
        <v>556</v>
      </c>
      <c r="G41" s="87">
        <v>984</v>
      </c>
      <c r="H41" s="87">
        <v>249</v>
      </c>
      <c r="I41" s="87">
        <v>3811</v>
      </c>
      <c r="J41" s="87">
        <v>1348</v>
      </c>
      <c r="K41" s="87">
        <v>242</v>
      </c>
      <c r="L41" s="87">
        <v>9</v>
      </c>
      <c r="M41" s="37">
        <f t="shared" si="7"/>
        <v>1.1879675810473815</v>
      </c>
      <c r="N41" s="37">
        <f t="shared" si="8"/>
        <v>44.7841726618705</v>
      </c>
      <c r="O41" s="37">
        <f t="shared" si="9"/>
        <v>17.952522255192878</v>
      </c>
      <c r="P41" s="9"/>
    </row>
    <row r="42" spans="1:16" s="8" customFormat="1" ht="18" customHeight="1">
      <c r="A42" s="101" t="s">
        <v>24</v>
      </c>
      <c r="B42" s="49"/>
      <c r="C42" s="15" t="s">
        <v>14</v>
      </c>
      <c r="D42" s="11"/>
      <c r="E42" s="82">
        <v>6131</v>
      </c>
      <c r="F42" s="83">
        <v>1201</v>
      </c>
      <c r="G42" s="84">
        <v>1942</v>
      </c>
      <c r="H42" s="84">
        <v>456</v>
      </c>
      <c r="I42" s="84">
        <v>11862</v>
      </c>
      <c r="J42" s="84">
        <v>3927</v>
      </c>
      <c r="K42" s="84">
        <v>495</v>
      </c>
      <c r="L42" s="84">
        <v>25</v>
      </c>
      <c r="M42" s="33">
        <f t="shared" si="7"/>
        <v>1.934757788289023</v>
      </c>
      <c r="N42" s="33">
        <f t="shared" si="8"/>
        <v>37.968359700249792</v>
      </c>
      <c r="O42" s="33">
        <f t="shared" si="9"/>
        <v>12.605042016806722</v>
      </c>
      <c r="P42" s="7"/>
    </row>
    <row r="43" spans="1:16" s="10" customFormat="1" ht="16.5" customHeight="1">
      <c r="A43" s="101"/>
      <c r="B43" s="44"/>
      <c r="C43" s="14" t="s">
        <v>15</v>
      </c>
      <c r="D43" s="12"/>
      <c r="E43" s="85">
        <v>2917</v>
      </c>
      <c r="F43" s="86">
        <v>488</v>
      </c>
      <c r="G43" s="87">
        <v>819</v>
      </c>
      <c r="H43" s="87">
        <v>216</v>
      </c>
      <c r="I43" s="87">
        <v>3837</v>
      </c>
      <c r="J43" s="87">
        <v>1355</v>
      </c>
      <c r="K43" s="87">
        <v>235</v>
      </c>
      <c r="L43" s="87">
        <v>14</v>
      </c>
      <c r="M43" s="37">
        <f t="shared" si="7"/>
        <v>1.3153925265683921</v>
      </c>
      <c r="N43" s="37">
        <f t="shared" si="8"/>
        <v>44.26229508196721</v>
      </c>
      <c r="O43" s="37">
        <f t="shared" si="9"/>
        <v>17.343173431734318</v>
      </c>
      <c r="P43" s="9"/>
    </row>
    <row r="44" spans="1:16" s="8" customFormat="1" ht="18" customHeight="1">
      <c r="A44" s="102" t="s">
        <v>41</v>
      </c>
      <c r="B44" s="48"/>
      <c r="C44" s="15" t="s">
        <v>14</v>
      </c>
      <c r="D44" s="11"/>
      <c r="E44" s="82">
        <v>6151</v>
      </c>
      <c r="F44" s="83">
        <v>1702</v>
      </c>
      <c r="G44" s="84">
        <v>2640</v>
      </c>
      <c r="H44" s="84">
        <v>327</v>
      </c>
      <c r="I44" s="84">
        <v>12199</v>
      </c>
      <c r="J44" s="84">
        <v>4007</v>
      </c>
      <c r="K44" s="84">
        <v>358</v>
      </c>
      <c r="L44" s="84">
        <v>17</v>
      </c>
      <c r="M44" s="33">
        <f t="shared" si="7"/>
        <v>1.9832547553243376</v>
      </c>
      <c r="N44" s="33">
        <f t="shared" si="8"/>
        <v>19.212690951821386</v>
      </c>
      <c r="O44" s="33">
        <f t="shared" si="9"/>
        <v>8.934364861492389</v>
      </c>
      <c r="P44" s="7"/>
    </row>
    <row r="45" spans="1:16" s="10" customFormat="1" ht="16.5" customHeight="1">
      <c r="A45" s="102"/>
      <c r="B45" s="43"/>
      <c r="C45" s="14" t="s">
        <v>15</v>
      </c>
      <c r="D45" s="12"/>
      <c r="E45" s="85">
        <v>2955</v>
      </c>
      <c r="F45" s="86">
        <v>775</v>
      </c>
      <c r="G45" s="87">
        <v>1038</v>
      </c>
      <c r="H45" s="87">
        <v>196</v>
      </c>
      <c r="I45" s="87">
        <v>3875</v>
      </c>
      <c r="J45" s="87">
        <v>1445</v>
      </c>
      <c r="K45" s="87">
        <v>188</v>
      </c>
      <c r="L45" s="87">
        <v>2</v>
      </c>
      <c r="M45" s="37">
        <f t="shared" si="7"/>
        <v>1.3113367174280879</v>
      </c>
      <c r="N45" s="37">
        <f t="shared" si="8"/>
        <v>25.290322580645164</v>
      </c>
      <c r="O45" s="37">
        <f t="shared" si="9"/>
        <v>13.010380622837371</v>
      </c>
      <c r="P45" s="9"/>
    </row>
    <row r="46" spans="1:16" s="8" customFormat="1" ht="18" customHeight="1">
      <c r="A46" s="101" t="s">
        <v>25</v>
      </c>
      <c r="B46" s="49"/>
      <c r="C46" s="15" t="s">
        <v>14</v>
      </c>
      <c r="D46" s="11"/>
      <c r="E46" s="82">
        <v>6805</v>
      </c>
      <c r="F46" s="83">
        <v>1832</v>
      </c>
      <c r="G46" s="84">
        <v>4257</v>
      </c>
      <c r="H46" s="84">
        <v>547</v>
      </c>
      <c r="I46" s="84">
        <v>12956</v>
      </c>
      <c r="J46" s="84">
        <v>5476</v>
      </c>
      <c r="K46" s="84">
        <v>588</v>
      </c>
      <c r="L46" s="84">
        <v>29</v>
      </c>
      <c r="M46" s="33">
        <f t="shared" si="7"/>
        <v>1.9038941954445261</v>
      </c>
      <c r="N46" s="33">
        <f t="shared" si="8"/>
        <v>29.858078602620086</v>
      </c>
      <c r="O46" s="33">
        <f t="shared" si="9"/>
        <v>10.737764791818845</v>
      </c>
      <c r="P46" s="7"/>
    </row>
    <row r="47" spans="1:16" s="10" customFormat="1" ht="16.5" customHeight="1">
      <c r="A47" s="101"/>
      <c r="B47" s="44"/>
      <c r="C47" s="14" t="s">
        <v>15</v>
      </c>
      <c r="D47" s="12"/>
      <c r="E47" s="85">
        <v>3184</v>
      </c>
      <c r="F47" s="86">
        <v>785</v>
      </c>
      <c r="G47" s="87">
        <v>1559</v>
      </c>
      <c r="H47" s="87">
        <v>225</v>
      </c>
      <c r="I47" s="87">
        <v>4162</v>
      </c>
      <c r="J47" s="87">
        <v>1538</v>
      </c>
      <c r="K47" s="87">
        <v>250</v>
      </c>
      <c r="L47" s="87">
        <v>7</v>
      </c>
      <c r="M47" s="37">
        <f t="shared" si="7"/>
        <v>1.3071608040201006</v>
      </c>
      <c r="N47" s="37">
        <f t="shared" si="8"/>
        <v>28.662420382165603</v>
      </c>
      <c r="O47" s="37">
        <f t="shared" si="9"/>
        <v>16.254876462938881</v>
      </c>
      <c r="P47" s="9"/>
    </row>
    <row r="48" spans="1:16" s="8" customFormat="1" ht="18" customHeight="1">
      <c r="A48" s="101" t="s">
        <v>26</v>
      </c>
      <c r="B48" s="49"/>
      <c r="C48" s="15" t="s">
        <v>14</v>
      </c>
      <c r="D48" s="11"/>
      <c r="E48" s="82">
        <v>7072</v>
      </c>
      <c r="F48" s="83">
        <v>1692</v>
      </c>
      <c r="G48" s="84">
        <v>3143</v>
      </c>
      <c r="H48" s="84">
        <v>753</v>
      </c>
      <c r="I48" s="84">
        <v>13239</v>
      </c>
      <c r="J48" s="84">
        <v>4537</v>
      </c>
      <c r="K48" s="84">
        <v>865</v>
      </c>
      <c r="L48" s="84">
        <v>38</v>
      </c>
      <c r="M48" s="33">
        <f t="shared" si="7"/>
        <v>1.8720305429864252</v>
      </c>
      <c r="N48" s="33">
        <f t="shared" si="8"/>
        <v>44.50354609929078</v>
      </c>
      <c r="O48" s="33">
        <f t="shared" si="9"/>
        <v>19.065461758871503</v>
      </c>
      <c r="P48" s="7"/>
    </row>
    <row r="49" spans="1:15" s="10" customFormat="1" ht="16.5" customHeight="1">
      <c r="A49" s="101"/>
      <c r="B49" s="44"/>
      <c r="C49" s="14" t="s">
        <v>15</v>
      </c>
      <c r="D49" s="12"/>
      <c r="E49" s="85">
        <v>3300</v>
      </c>
      <c r="F49" s="86">
        <v>749</v>
      </c>
      <c r="G49" s="87">
        <v>1294</v>
      </c>
      <c r="H49" s="87">
        <v>318</v>
      </c>
      <c r="I49" s="87">
        <v>4286</v>
      </c>
      <c r="J49" s="87">
        <v>1583</v>
      </c>
      <c r="K49" s="87">
        <v>316</v>
      </c>
      <c r="L49" s="87">
        <v>13</v>
      </c>
      <c r="M49" s="37">
        <f t="shared" si="7"/>
        <v>1.2987878787878788</v>
      </c>
      <c r="N49" s="37">
        <f t="shared" si="8"/>
        <v>42.456608811749</v>
      </c>
      <c r="O49" s="37">
        <f t="shared" si="9"/>
        <v>19.962097283638659</v>
      </c>
    </row>
    <row r="50" spans="1:15" ht="6.75" customHeight="1">
      <c r="A50" s="88"/>
      <c r="B50" s="88"/>
      <c r="C50" s="63"/>
      <c r="D50" s="64"/>
      <c r="E50" s="32"/>
      <c r="F50" s="32"/>
      <c r="G50" s="32"/>
      <c r="H50" s="32"/>
      <c r="I50" s="32"/>
      <c r="J50" s="32"/>
      <c r="K50" s="32"/>
      <c r="L50" s="32"/>
      <c r="M50" s="32"/>
      <c r="N50" s="89"/>
      <c r="O50" s="32"/>
    </row>
    <row r="51" spans="1:15" ht="15" customHeight="1">
      <c r="A51" s="90" t="s">
        <v>38</v>
      </c>
      <c r="B51" s="90"/>
      <c r="C51" s="91"/>
      <c r="D51" s="91"/>
      <c r="E51" s="90"/>
      <c r="F51" s="90"/>
      <c r="G51" s="90"/>
      <c r="H51" s="90"/>
      <c r="I51" s="90"/>
      <c r="J51" s="90"/>
      <c r="K51" s="90"/>
      <c r="L51" s="90"/>
      <c r="M51" s="2"/>
      <c r="N51" s="2"/>
      <c r="O51" s="92" t="s">
        <v>9</v>
      </c>
    </row>
    <row r="52" spans="1:15" ht="15.75" customHeight="1">
      <c r="A52" s="90"/>
      <c r="B52" s="90"/>
      <c r="C52" s="91"/>
      <c r="D52" s="91"/>
      <c r="E52" s="90"/>
      <c r="F52" s="90"/>
      <c r="G52" s="90"/>
      <c r="H52" s="90"/>
      <c r="I52" s="90"/>
    </row>
    <row r="53" spans="1:15" ht="12" customHeight="1">
      <c r="M53" s="3"/>
    </row>
    <row r="54" spans="1:15" ht="12" customHeight="1"/>
  </sheetData>
  <mergeCells count="25">
    <mergeCell ref="J4:L4"/>
    <mergeCell ref="A46:A47"/>
    <mergeCell ref="A7:C8"/>
    <mergeCell ref="A40:A41"/>
    <mergeCell ref="A42:A43"/>
    <mergeCell ref="A44:A45"/>
    <mergeCell ref="A16:A18"/>
    <mergeCell ref="E7:F7"/>
    <mergeCell ref="A10:A12"/>
    <mergeCell ref="A13:A15"/>
    <mergeCell ref="A48:A49"/>
    <mergeCell ref="A26:A27"/>
    <mergeCell ref="A28:A29"/>
    <mergeCell ref="A30:A31"/>
    <mergeCell ref="A32:A33"/>
    <mergeCell ref="A36:A37"/>
    <mergeCell ref="A34:A35"/>
    <mergeCell ref="A38:A39"/>
    <mergeCell ref="O7:O8"/>
    <mergeCell ref="N7:N8"/>
    <mergeCell ref="G7:G8"/>
    <mergeCell ref="H7:H8"/>
    <mergeCell ref="M7:M8"/>
    <mergeCell ref="A22:A24"/>
    <mergeCell ref="A19:A21"/>
  </mergeCells>
  <phoneticPr fontId="2"/>
  <pageMargins left="0.59055118110236227" right="0.59055118110236227" top="0.39370078740157483" bottom="0.78740157480314965" header="0.51181102362204722" footer="0.51181102362204722"/>
  <headerFooter alignWithMargins="0"/>
  <colBreaks count="1" manualBreakCount="1">
    <brk id="9" max="51" man="1"/>
  </colBreaks>
  <ignoredErrors>
    <ignoredError sqref="A28:A43 A45:A49" numberStoredAsText="1"/>
  </ignoredErrors>
</worksheet>
</file>