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omments2.xml" ContentType="application/vnd.openxmlformats-officedocument.spreadsheetml.comments+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0730" windowHeight="11160"/>
  </bookViews>
  <sheets>
    <sheet name="入力シート" sheetId="2" r:id="rId1"/>
    <sheet name="集計シート (報告書用)" sheetId="5" r:id="rId2"/>
    <sheet name="入力シート (サンプル)" sheetId="6" r:id="rId3"/>
    <sheet name="集計シート (サンプル)" sheetId="9" r:id="rId4"/>
  </sheets>
  <definedNames>
    <definedName name="_xlnm.Print_Area" localSheetId="3">'集計シート (サンプル)'!$A$1:$Q$41</definedName>
    <definedName name="_xlnm.Print_Area" localSheetId="1">'集計シート (報告書用)'!$A$1:$Q$41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6" l="1"/>
  <c r="E3" i="2" l="1"/>
  <c r="D34" i="9" l="1"/>
  <c r="D33" i="9"/>
  <c r="D32" i="9"/>
  <c r="D31" i="9"/>
  <c r="D30" i="9"/>
  <c r="K26" i="9"/>
  <c r="D26" i="9"/>
  <c r="K25" i="9"/>
  <c r="D25" i="9"/>
  <c r="K24" i="9"/>
  <c r="D24" i="9"/>
  <c r="K23" i="9"/>
  <c r="D23" i="9"/>
  <c r="K22" i="9"/>
  <c r="D22" i="9"/>
  <c r="K18" i="9"/>
  <c r="D18" i="9"/>
  <c r="K17" i="9"/>
  <c r="D17" i="9"/>
  <c r="K16" i="9"/>
  <c r="D16" i="9"/>
  <c r="K15" i="9"/>
  <c r="D15" i="9"/>
  <c r="K14" i="9"/>
  <c r="D14" i="9"/>
  <c r="K10" i="9"/>
  <c r="D10" i="9"/>
  <c r="K9" i="9"/>
  <c r="D9" i="9"/>
  <c r="K8" i="9"/>
  <c r="D8" i="9"/>
  <c r="K7" i="9"/>
  <c r="D7" i="9"/>
  <c r="K6" i="9"/>
  <c r="D6" i="9"/>
  <c r="C3" i="9"/>
  <c r="I29" i="9" s="1"/>
  <c r="Q1" i="5"/>
  <c r="Q3" i="5"/>
  <c r="P3" i="5"/>
  <c r="J47" i="6"/>
  <c r="G47" i="6"/>
  <c r="C47" i="6"/>
  <c r="K46" i="6"/>
  <c r="K45" i="6"/>
  <c r="K44" i="6"/>
  <c r="K43" i="6"/>
  <c r="K42" i="6"/>
  <c r="K41" i="6"/>
  <c r="K40" i="6"/>
  <c r="K39" i="6"/>
  <c r="K38" i="6"/>
  <c r="K37" i="6"/>
  <c r="K36" i="6"/>
  <c r="K35" i="6"/>
  <c r="K34" i="6"/>
  <c r="K33" i="6"/>
  <c r="K32" i="6"/>
  <c r="K31" i="6"/>
  <c r="K30" i="6"/>
  <c r="K29" i="6"/>
  <c r="K28" i="6"/>
  <c r="K27" i="6"/>
  <c r="K26" i="6"/>
  <c r="K25" i="6"/>
  <c r="K24" i="6"/>
  <c r="K23" i="6"/>
  <c r="K22" i="6"/>
  <c r="K21" i="6"/>
  <c r="K20" i="6"/>
  <c r="K19" i="6"/>
  <c r="K18" i="6"/>
  <c r="K17" i="6"/>
  <c r="K16" i="6"/>
  <c r="K15" i="6"/>
  <c r="K14" i="6"/>
  <c r="K13" i="6"/>
  <c r="K12" i="6"/>
  <c r="K11" i="6"/>
  <c r="K10" i="6"/>
  <c r="K9" i="6"/>
  <c r="K8" i="6"/>
  <c r="K7" i="6"/>
  <c r="K6" i="6"/>
  <c r="C4" i="6"/>
  <c r="Q1" i="9" s="1"/>
  <c r="C3" i="6"/>
  <c r="P3" i="9" s="1"/>
  <c r="Q3" i="9" l="1"/>
  <c r="O5" i="6"/>
  <c r="O3" i="6"/>
  <c r="K14" i="2"/>
  <c r="K13" i="2"/>
  <c r="K12" i="2"/>
  <c r="K11" i="2"/>
  <c r="K10" i="2"/>
  <c r="K9" i="2"/>
  <c r="K8" i="2"/>
  <c r="K7" i="2"/>
  <c r="K25" i="5"/>
  <c r="K24" i="5"/>
  <c r="K22" i="5"/>
  <c r="K23" i="5"/>
  <c r="K26" i="5"/>
  <c r="K18" i="5"/>
  <c r="K17" i="5"/>
  <c r="K16" i="5"/>
  <c r="K15" i="5"/>
  <c r="K14" i="5"/>
  <c r="K10" i="5"/>
  <c r="K9" i="5"/>
  <c r="K8" i="5"/>
  <c r="K7" i="5"/>
  <c r="K6" i="5"/>
  <c r="D34" i="5"/>
  <c r="D33" i="5"/>
  <c r="D32" i="5"/>
  <c r="D31" i="5"/>
  <c r="D30" i="5"/>
  <c r="D26" i="5"/>
  <c r="D25" i="5"/>
  <c r="D24" i="5"/>
  <c r="D23" i="5"/>
  <c r="D22" i="5"/>
  <c r="D18" i="5"/>
  <c r="D17" i="5"/>
  <c r="D16" i="5"/>
  <c r="D15" i="5"/>
  <c r="D14" i="5"/>
  <c r="D10" i="5"/>
  <c r="D9" i="5"/>
  <c r="D8" i="5"/>
  <c r="D6" i="5"/>
  <c r="D7" i="5"/>
  <c r="C3" i="5"/>
  <c r="I29" i="5" s="1"/>
  <c r="K46" i="2"/>
  <c r="K45" i="2"/>
  <c r="K44"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6" i="2"/>
  <c r="C47" i="2"/>
  <c r="G47" i="2"/>
  <c r="J47" i="2"/>
  <c r="O4" i="6" l="1"/>
  <c r="O5" i="2"/>
  <c r="O3" i="2"/>
  <c r="O4" i="2" l="1"/>
</calcChain>
</file>

<file path=xl/comments1.xml><?xml version="1.0" encoding="utf-8"?>
<comments xmlns="http://schemas.openxmlformats.org/spreadsheetml/2006/main">
  <authors>
    <author>作成者</author>
  </authors>
  <commentList>
    <comment ref="AL48" authorId="0" shapeId="0">
      <text>
        <r>
          <rPr>
            <b/>
            <sz val="9"/>
            <color indexed="81"/>
            <rFont val="ＭＳ Ｐゴシック"/>
            <family val="3"/>
            <charset val="128"/>
          </rPr>
          <t>一般家庭から発生するごみの量として数字が大きすぎると判断できる場合は「1」を打ち込みます。</t>
        </r>
      </text>
    </comment>
    <comment ref="AM48" authorId="0" shapeId="0">
      <text>
        <r>
          <rPr>
            <b/>
            <sz val="9"/>
            <color indexed="81"/>
            <rFont val="ＭＳ Ｐゴシック"/>
            <family val="3"/>
            <charset val="128"/>
          </rPr>
          <t>プラスチャレンジの取り組み前後で20ｋｇ以上の削減は原則無いため異常値と表示します。</t>
        </r>
      </text>
    </comment>
  </commentList>
</comments>
</file>

<file path=xl/comments2.xml><?xml version="1.0" encoding="utf-8"?>
<comments xmlns="http://schemas.openxmlformats.org/spreadsheetml/2006/main">
  <authors>
    <author>作成者</author>
  </authors>
  <commentList>
    <comment ref="AL48" authorId="0" shapeId="0">
      <text>
        <r>
          <rPr>
            <b/>
            <sz val="9"/>
            <color indexed="81"/>
            <rFont val="ＭＳ Ｐゴシック"/>
            <family val="3"/>
            <charset val="128"/>
          </rPr>
          <t>一般家庭から発生するごみの量として数字が大きすぎると判断できる場合は「1」を打ち込みます。</t>
        </r>
      </text>
    </comment>
    <comment ref="AM48" authorId="0" shapeId="0">
      <text>
        <r>
          <rPr>
            <b/>
            <sz val="9"/>
            <color indexed="81"/>
            <rFont val="ＭＳ Ｐゴシック"/>
            <family val="3"/>
            <charset val="128"/>
          </rPr>
          <t>プラスチャレンジの取り組み前後で20ｋｇ以上の削減は原則無いため異常値と表示します。</t>
        </r>
      </text>
    </comment>
  </commentList>
</comments>
</file>

<file path=xl/sharedStrings.xml><?xml version="1.0" encoding="utf-8"?>
<sst xmlns="http://schemas.openxmlformats.org/spreadsheetml/2006/main" count="265" uniqueCount="94">
  <si>
    <t>例</t>
    <rPh sb="0" eb="1">
      <t>レイ</t>
    </rPh>
    <phoneticPr fontId="2"/>
  </si>
  <si>
    <t>静岡　太郎</t>
  </si>
  <si>
    <t>打ち込みが必要な項目は黄色セルになっています。</t>
    <rPh sb="0" eb="1">
      <t>ウ</t>
    </rPh>
    <rPh sb="2" eb="3">
      <t>コ</t>
    </rPh>
    <rPh sb="5" eb="7">
      <t>ヒツヨウ</t>
    </rPh>
    <rPh sb="8" eb="10">
      <t>コウモク</t>
    </rPh>
    <rPh sb="11" eb="13">
      <t>キイロ</t>
    </rPh>
    <phoneticPr fontId="3"/>
  </si>
  <si>
    <t>この「入力シート」以外のシートで入力する箇所はありません。</t>
    <rPh sb="3" eb="5">
      <t>ニュウリョク</t>
    </rPh>
    <rPh sb="9" eb="11">
      <t>イガイ</t>
    </rPh>
    <rPh sb="16" eb="18">
      <t>ニュウリョク</t>
    </rPh>
    <rPh sb="20" eb="22">
      <t>カショ</t>
    </rPh>
    <phoneticPr fontId="3"/>
  </si>
  <si>
    <t>団体</t>
    <rPh sb="0" eb="2">
      <t>ダンタイ</t>
    </rPh>
    <phoneticPr fontId="3"/>
  </si>
  <si>
    <t>①</t>
    <phoneticPr fontId="3"/>
  </si>
  <si>
    <t>②</t>
    <phoneticPr fontId="3"/>
  </si>
  <si>
    <t>③</t>
    <phoneticPr fontId="3"/>
  </si>
  <si>
    <t>④</t>
    <phoneticPr fontId="3"/>
  </si>
  <si>
    <t>⑤</t>
    <phoneticPr fontId="3"/>
  </si>
  <si>
    <t>⑥</t>
    <phoneticPr fontId="3"/>
  </si>
  <si>
    <t>⑦</t>
    <phoneticPr fontId="3"/>
  </si>
  <si>
    <t>名前　または
ニックネーム</t>
    <rPh sb="0" eb="2">
      <t>ナマエ</t>
    </rPh>
    <phoneticPr fontId="3"/>
  </si>
  <si>
    <t>番号</t>
    <rPh sb="0" eb="2">
      <t>バンゴウ</t>
    </rPh>
    <phoneticPr fontId="3"/>
  </si>
  <si>
    <t>計</t>
    <rPh sb="0" eb="1">
      <t>ケイ</t>
    </rPh>
    <phoneticPr fontId="3"/>
  </si>
  <si>
    <t>①「生ごみ」を減らすチャレンジ</t>
    <rPh sb="2" eb="3">
      <t>ナマ</t>
    </rPh>
    <rPh sb="7" eb="8">
      <t>ヘ</t>
    </rPh>
    <phoneticPr fontId="3"/>
  </si>
  <si>
    <t>できた</t>
    <phoneticPr fontId="3"/>
  </si>
  <si>
    <t>ある程度できた</t>
    <rPh sb="2" eb="4">
      <t>テイド</t>
    </rPh>
    <phoneticPr fontId="3"/>
  </si>
  <si>
    <t>どちらとも言えない</t>
    <rPh sb="5" eb="6">
      <t>イ</t>
    </rPh>
    <phoneticPr fontId="3"/>
  </si>
  <si>
    <t>あまりできなかった</t>
    <phoneticPr fontId="3"/>
  </si>
  <si>
    <t>まったくできなかった</t>
    <phoneticPr fontId="3"/>
  </si>
  <si>
    <t>②「紙ごみ」を減らすチャレンジ</t>
    <rPh sb="2" eb="3">
      <t>カミ</t>
    </rPh>
    <rPh sb="7" eb="8">
      <t>ヘ</t>
    </rPh>
    <phoneticPr fontId="3"/>
  </si>
  <si>
    <t>③「プラスチックごみ」を減らすチャレンジ</t>
    <rPh sb="12" eb="13">
      <t>ヘ</t>
    </rPh>
    <phoneticPr fontId="3"/>
  </si>
  <si>
    <t>④プログラムの内容は理解できましたか</t>
    <rPh sb="7" eb="9">
      <t>ナイヨウ</t>
    </rPh>
    <rPh sb="10" eb="12">
      <t>リカイ</t>
    </rPh>
    <phoneticPr fontId="3"/>
  </si>
  <si>
    <t>⑤受講する前と後で、ごみの減量のための意識に変化はありましたか</t>
    <rPh sb="1" eb="3">
      <t>ジュコウ</t>
    </rPh>
    <rPh sb="5" eb="6">
      <t>マエ</t>
    </rPh>
    <rPh sb="7" eb="8">
      <t>アト</t>
    </rPh>
    <rPh sb="13" eb="15">
      <t>ゲンリョウ</t>
    </rPh>
    <rPh sb="19" eb="21">
      <t>イシキ</t>
    </rPh>
    <rPh sb="22" eb="24">
      <t>ヘンカ</t>
    </rPh>
    <phoneticPr fontId="3"/>
  </si>
  <si>
    <t>⑥受講する前と後で、ごみの減量のための行動に変化はありましたか</t>
    <rPh sb="1" eb="3">
      <t>ジュコウ</t>
    </rPh>
    <rPh sb="5" eb="6">
      <t>マエ</t>
    </rPh>
    <rPh sb="7" eb="8">
      <t>アト</t>
    </rPh>
    <rPh sb="13" eb="15">
      <t>ゲンリョウ</t>
    </rPh>
    <rPh sb="19" eb="21">
      <t>コウドウ</t>
    </rPh>
    <rPh sb="22" eb="24">
      <t>ヘンカ</t>
    </rPh>
    <phoneticPr fontId="3"/>
  </si>
  <si>
    <t>⑦今後も、ごみ減量を実践していきたいですか</t>
    <rPh sb="1" eb="3">
      <t>コンゴ</t>
    </rPh>
    <rPh sb="7" eb="9">
      <t>ゲンリョウ</t>
    </rPh>
    <rPh sb="10" eb="12">
      <t>ジッセン</t>
    </rPh>
    <phoneticPr fontId="3"/>
  </si>
  <si>
    <t>理解できた</t>
    <rPh sb="0" eb="2">
      <t>リカイ</t>
    </rPh>
    <phoneticPr fontId="3"/>
  </si>
  <si>
    <t>ある程度理解できた</t>
    <rPh sb="2" eb="4">
      <t>テイド</t>
    </rPh>
    <rPh sb="4" eb="6">
      <t>リカイ</t>
    </rPh>
    <phoneticPr fontId="3"/>
  </si>
  <si>
    <t>あまり理解できなかった</t>
    <rPh sb="3" eb="5">
      <t>リカイ</t>
    </rPh>
    <phoneticPr fontId="3"/>
  </si>
  <si>
    <t>まったく理解できなかった</t>
    <rPh sb="4" eb="6">
      <t>リカイ</t>
    </rPh>
    <phoneticPr fontId="3"/>
  </si>
  <si>
    <t>変化があった</t>
    <rPh sb="0" eb="2">
      <t>ヘンカ</t>
    </rPh>
    <phoneticPr fontId="3"/>
  </si>
  <si>
    <t>ある程度変化があった</t>
    <rPh sb="2" eb="4">
      <t>テイド</t>
    </rPh>
    <rPh sb="4" eb="6">
      <t>ヘンカ</t>
    </rPh>
    <phoneticPr fontId="3"/>
  </si>
  <si>
    <t>あまり変化があった</t>
    <rPh sb="3" eb="5">
      <t>ヘンカ</t>
    </rPh>
    <phoneticPr fontId="3"/>
  </si>
  <si>
    <t>まったく変化があった</t>
    <rPh sb="4" eb="6">
      <t>ヘンカ</t>
    </rPh>
    <phoneticPr fontId="3"/>
  </si>
  <si>
    <t>そう思う</t>
    <rPh sb="2" eb="3">
      <t>オモ</t>
    </rPh>
    <phoneticPr fontId="3"/>
  </si>
  <si>
    <t>ある程度そう思う</t>
    <rPh sb="2" eb="4">
      <t>テイド</t>
    </rPh>
    <rPh sb="6" eb="7">
      <t>オモ</t>
    </rPh>
    <phoneticPr fontId="3"/>
  </si>
  <si>
    <t>あまりそう思わない</t>
    <rPh sb="5" eb="6">
      <t>オモ</t>
    </rPh>
    <phoneticPr fontId="3"/>
  </si>
  <si>
    <t>まったくそう思わない</t>
    <phoneticPr fontId="3"/>
  </si>
  <si>
    <t>配布数</t>
    <rPh sb="0" eb="2">
      <t>ハイフ</t>
    </rPh>
    <rPh sb="2" eb="3">
      <t>スウ</t>
    </rPh>
    <phoneticPr fontId="3"/>
  </si>
  <si>
    <t>回収数</t>
    <rPh sb="0" eb="2">
      <t>カイシュウ</t>
    </rPh>
    <rPh sb="2" eb="3">
      <t>スウ</t>
    </rPh>
    <phoneticPr fontId="3"/>
  </si>
  <si>
    <t>人</t>
    <rPh sb="0" eb="1">
      <t>ヒト</t>
    </rPh>
    <phoneticPr fontId="3"/>
  </si>
  <si>
    <t>28点以上</t>
    <rPh sb="2" eb="5">
      <t>テンイジョウ</t>
    </rPh>
    <phoneticPr fontId="3"/>
  </si>
  <si>
    <t>27点～21点</t>
    <rPh sb="2" eb="3">
      <t>テン</t>
    </rPh>
    <rPh sb="6" eb="7">
      <t>テン</t>
    </rPh>
    <phoneticPr fontId="3"/>
  </si>
  <si>
    <t>20点以下</t>
    <rPh sb="2" eb="3">
      <t>テン</t>
    </rPh>
    <rPh sb="3" eb="5">
      <t>イカ</t>
    </rPh>
    <phoneticPr fontId="3"/>
  </si>
  <si>
    <t>人</t>
    <rPh sb="0" eb="1">
      <t>ニン</t>
    </rPh>
    <phoneticPr fontId="3"/>
  </si>
  <si>
    <t>☆☆☆</t>
    <phoneticPr fontId="3"/>
  </si>
  <si>
    <t>☆☆</t>
    <phoneticPr fontId="3"/>
  </si>
  <si>
    <t>☆</t>
    <phoneticPr fontId="3"/>
  </si>
  <si>
    <t>発行日</t>
    <rPh sb="0" eb="2">
      <t>ハッコウ</t>
    </rPh>
    <rPh sb="2" eb="3">
      <t>ビ</t>
    </rPh>
    <phoneticPr fontId="3"/>
  </si>
  <si>
    <t>発行日</t>
    <rPh sb="0" eb="2">
      <t>ハッコウ</t>
    </rPh>
    <rPh sb="2" eb="3">
      <t>ヒ</t>
    </rPh>
    <phoneticPr fontId="3"/>
  </si>
  <si>
    <t>ごみを減らす3ステップにチャレンジ　アンケート集計結果</t>
    <rPh sb="3" eb="4">
      <t>ヘ</t>
    </rPh>
    <rPh sb="23" eb="25">
      <t>シュウケイ</t>
    </rPh>
    <rPh sb="25" eb="27">
      <t>ケッカ</t>
    </rPh>
    <phoneticPr fontId="3"/>
  </si>
  <si>
    <t>静岡市環境局　ごみ減量推進課</t>
    <rPh sb="0" eb="3">
      <t>シズオカシ</t>
    </rPh>
    <rPh sb="3" eb="5">
      <t>カンキョウ</t>
    </rPh>
    <rPh sb="5" eb="6">
      <t>キョク</t>
    </rPh>
    <rPh sb="9" eb="11">
      <t>ゲンリョウ</t>
    </rPh>
    <rPh sb="11" eb="13">
      <t>スイシン</t>
    </rPh>
    <rPh sb="13" eb="14">
      <t>カ</t>
    </rPh>
    <phoneticPr fontId="3"/>
  </si>
  <si>
    <t>TEL:054-221-1075</t>
    <phoneticPr fontId="3"/>
  </si>
  <si>
    <t>☆☆</t>
    <phoneticPr fontId="3"/>
  </si>
  <si>
    <t>☆</t>
    <phoneticPr fontId="3"/>
  </si>
  <si>
    <t>☆☆☆</t>
    <phoneticPr fontId="3"/>
  </si>
  <si>
    <t>…報告書を発行する日付を入力します（報告書に記載されます）</t>
    <phoneticPr fontId="3"/>
  </si>
  <si>
    <t>すばらしい！今後もこの調子でごみ減量を実施して</t>
    <phoneticPr fontId="3"/>
  </si>
  <si>
    <t>いきましょう</t>
    <phoneticPr fontId="3"/>
  </si>
  <si>
    <t>もうひと頑張り！工夫してさらにごみ減量を実践して</t>
    <rPh sb="4" eb="6">
      <t>ガンバ</t>
    </rPh>
    <phoneticPr fontId="3"/>
  </si>
  <si>
    <t>まだまだ！プログラムの内容を振り返って、ごみ減量</t>
    <phoneticPr fontId="3"/>
  </si>
  <si>
    <t>を実践していきましょう</t>
    <phoneticPr fontId="3"/>
  </si>
  <si>
    <t>サンプル　ごみ減量クラブ</t>
    <phoneticPr fontId="3"/>
  </si>
  <si>
    <t>静岡　１</t>
    <phoneticPr fontId="3"/>
  </si>
  <si>
    <t>静岡　２</t>
    <phoneticPr fontId="3"/>
  </si>
  <si>
    <t>静岡　３</t>
  </si>
  <si>
    <t>静岡　４</t>
  </si>
  <si>
    <t>静岡　５</t>
  </si>
  <si>
    <t>静岡　６</t>
  </si>
  <si>
    <t>静岡　７</t>
  </si>
  <si>
    <t>静岡　８</t>
  </si>
  <si>
    <t>静岡　９</t>
  </si>
  <si>
    <t>静岡　１０</t>
  </si>
  <si>
    <t>静岡　１１</t>
  </si>
  <si>
    <t>静岡　１２</t>
  </si>
  <si>
    <t>静岡　１３</t>
  </si>
  <si>
    <t>静岡　１４</t>
  </si>
  <si>
    <t>静岡　１５</t>
  </si>
  <si>
    <t>静岡　１６</t>
  </si>
  <si>
    <t>静岡　１７</t>
  </si>
  <si>
    <t>静岡　１８</t>
  </si>
  <si>
    <t>静岡　１９</t>
  </si>
  <si>
    <t>静岡　２０</t>
  </si>
  <si>
    <t>静岡　２１</t>
  </si>
  <si>
    <t>静岡　２２</t>
  </si>
  <si>
    <t>静岡　２３</t>
  </si>
  <si>
    <t>静岡　２４</t>
  </si>
  <si>
    <t>静岡　２５</t>
  </si>
  <si>
    <t>静岡　２６</t>
  </si>
  <si>
    <t>静岡　２７</t>
  </si>
  <si>
    <t>静岡　２８</t>
  </si>
  <si>
    <t>静岡　２９</t>
  </si>
  <si>
    <t>静岡　３０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</si>
</sst>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16" x14ac:knownFonts="1">
    <font>
      <sz val="11"/>
      <color theme="1"/>
      <name val="ＭＳ Ｐゴシック"/>
      <family val="2"/>
      <scheme val="minor"/>
    </font>
    <font>
      <sz val="11"/>
      <color theme="1"/>
      <name val="ＭＳ Ｐゴシック"/>
      <family val="2"/>
      <charset val="128"/>
      <scheme val="minor"/>
    </font>
    <font>
      <b/>
      <sz val="15"/>
      <color theme="3"/>
      <name val="ＭＳ Ｐゴシック"/>
      <family val="2"/>
      <charset val="128"/>
      <scheme val="minor"/>
    </font>
    <font>
      <sz val="6"/>
      <name val="ＭＳ Ｐゴシック"/>
      <family val="3"/>
      <charset val="128"/>
      <scheme val="minor"/>
    </font>
    <font>
      <sz val="11"/>
      <color theme="1"/>
      <name val="ＭＳ Ｐゴシック"/>
      <family val="2"/>
      <scheme val="minor"/>
    </font>
    <font>
      <b/>
      <sz val="12"/>
      <color theme="1"/>
      <name val="ＭＳ Ｐゴシック"/>
      <family val="3"/>
      <charset val="128"/>
      <scheme val="minor"/>
    </font>
    <font>
      <sz val="11"/>
      <name val="ＭＳ Ｐゴシック"/>
      <family val="3"/>
      <charset val="128"/>
    </font>
    <font>
      <b/>
      <sz val="9"/>
      <color indexed="81"/>
      <name val="ＭＳ Ｐゴシック"/>
      <family val="3"/>
      <charset val="128"/>
    </font>
    <font>
      <sz val="11"/>
      <color theme="0"/>
      <name val="ＭＳ Ｐゴシック"/>
      <family val="2"/>
      <scheme val="minor"/>
    </font>
    <font>
      <sz val="12"/>
      <color theme="1"/>
      <name val="ＭＳ Ｐゴシック"/>
      <family val="3"/>
      <charset val="128"/>
      <scheme val="minor"/>
    </font>
    <font>
      <b/>
      <sz val="18"/>
      <color theme="1"/>
      <name val="ＭＳ Ｐゴシック"/>
      <family val="2"/>
      <scheme val="minor"/>
    </font>
    <font>
      <sz val="11"/>
      <color theme="1"/>
      <name val="ＭＳ Ｐゴシック"/>
      <family val="3"/>
      <charset val="128"/>
      <scheme val="minor"/>
    </font>
    <font>
      <b/>
      <u/>
      <sz val="16"/>
      <color theme="1"/>
      <name val="ＭＳ Ｐゴシック"/>
      <family val="2"/>
      <scheme val="minor"/>
    </font>
    <font>
      <b/>
      <sz val="12"/>
      <name val="ＭＳ Ｐゴシック"/>
      <family val="3"/>
      <charset val="128"/>
      <scheme val="minor"/>
    </font>
    <font>
      <b/>
      <u/>
      <sz val="16"/>
      <color rgb="FFFF0000"/>
      <name val="ＭＳ Ｐゴシック"/>
      <family val="2"/>
      <scheme val="minor"/>
    </font>
    <font>
      <b/>
      <sz val="11"/>
      <color rgb="FFFF0000"/>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s>
  <cellStyleXfs count="5">
    <xf numFmtId="0" fontId="0" fillId="0" borderId="0"/>
    <xf numFmtId="38" fontId="4"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1" fillId="0" borderId="0">
      <alignment vertical="center"/>
    </xf>
  </cellStyleXfs>
  <cellXfs count="39">
    <xf numFmtId="0" fontId="0" fillId="0" borderId="0" xfId="0"/>
    <xf numFmtId="0" fontId="0" fillId="0" borderId="0" xfId="0" applyBorder="1"/>
    <xf numFmtId="0" fontId="5" fillId="0" borderId="0" xfId="0" applyFont="1"/>
    <xf numFmtId="0" fontId="5" fillId="0" borderId="0" xfId="0" applyFont="1" applyAlignment="1">
      <alignment horizontal="center"/>
    </xf>
    <xf numFmtId="0" fontId="0" fillId="2" borderId="0" xfId="0" applyFill="1" applyAlignment="1"/>
    <xf numFmtId="0" fontId="0" fillId="0" borderId="0" xfId="0" applyFill="1" applyAlignment="1"/>
    <xf numFmtId="0" fontId="8" fillId="0" borderId="0" xfId="0" applyFont="1"/>
    <xf numFmtId="0" fontId="0" fillId="0" borderId="0" xfId="0" applyFill="1" applyBorder="1"/>
    <xf numFmtId="0" fontId="0" fillId="0" borderId="2" xfId="0" applyBorder="1" applyAlignment="1">
      <alignment horizontal="center"/>
    </xf>
    <xf numFmtId="0" fontId="0" fillId="0" borderId="3" xfId="0" applyBorder="1"/>
    <xf numFmtId="0" fontId="0" fillId="0" borderId="6" xfId="0" applyBorder="1" applyAlignment="1">
      <alignment horizontal="center"/>
    </xf>
    <xf numFmtId="0" fontId="0" fillId="0" borderId="7" xfId="0" applyBorder="1"/>
    <xf numFmtId="0" fontId="9" fillId="0" borderId="0" xfId="0" applyFont="1"/>
    <xf numFmtId="0" fontId="10" fillId="0" borderId="0" xfId="0" applyFont="1"/>
    <xf numFmtId="0" fontId="12" fillId="0" borderId="0" xfId="0" applyFont="1"/>
    <xf numFmtId="0" fontId="11" fillId="0" borderId="0" xfId="0" applyFont="1"/>
    <xf numFmtId="0" fontId="13" fillId="0" borderId="0" xfId="0" applyFont="1" applyAlignment="1">
      <alignment horizontal="center"/>
    </xf>
    <xf numFmtId="14" fontId="5" fillId="0" borderId="0" xfId="0" applyNumberFormat="1" applyFont="1" applyAlignment="1"/>
    <xf numFmtId="14" fontId="5" fillId="0" borderId="4" xfId="0" applyNumberFormat="1"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wrapText="1"/>
    </xf>
    <xf numFmtId="0" fontId="0" fillId="0" borderId="10" xfId="0" applyBorder="1" applyAlignment="1">
      <alignment horizontal="center" vertical="center"/>
    </xf>
    <xf numFmtId="0" fontId="0" fillId="0" borderId="11" xfId="0" applyFill="1" applyBorder="1" applyAlignment="1">
      <alignment horizontal="center" vertical="center"/>
    </xf>
    <xf numFmtId="0" fontId="0" fillId="0" borderId="0" xfId="0" applyAlignment="1">
      <alignment vertical="top"/>
    </xf>
    <xf numFmtId="0" fontId="5" fillId="0" borderId="0" xfId="0" applyFont="1" applyAlignment="1">
      <alignment horizontal="right" vertical="center"/>
    </xf>
    <xf numFmtId="176" fontId="5" fillId="0" borderId="0" xfId="1" applyNumberFormat="1" applyFont="1" applyAlignment="1">
      <alignment horizontal="right" vertical="center"/>
    </xf>
    <xf numFmtId="0" fontId="14" fillId="0" borderId="0" xfId="0" applyFont="1"/>
    <xf numFmtId="0" fontId="5" fillId="0" borderId="0" xfId="0" applyFont="1" applyFill="1"/>
    <xf numFmtId="0" fontId="5" fillId="0" borderId="0" xfId="0" applyFont="1" applyFill="1" applyAlignment="1">
      <alignment horizontal="center"/>
    </xf>
    <xf numFmtId="14" fontId="5" fillId="0" borderId="0" xfId="0" applyNumberFormat="1" applyFont="1" applyFill="1" applyAlignment="1">
      <alignment horizontal="center"/>
    </xf>
    <xf numFmtId="0" fontId="5" fillId="0" borderId="0" xfId="0" applyFont="1" applyFill="1" applyAlignment="1">
      <alignment horizontal="left"/>
    </xf>
    <xf numFmtId="0" fontId="0" fillId="0" borderId="4" xfId="0" applyFill="1" applyBorder="1"/>
    <xf numFmtId="0" fontId="15" fillId="0" borderId="0" xfId="0" applyFont="1"/>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cellXfs>
  <cellStyles count="5">
    <cellStyle name="桁区切り" xfId="1" builtinId="6"/>
    <cellStyle name="桁区切り 2" xfId="3"/>
    <cellStyle name="標準" xfId="0" builtinId="0"/>
    <cellStyle name="標準 2" xfId="2"/>
    <cellStyle name="標準 3" xfId="4"/>
  </cellStyles>
  <dxfs count="5">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s>
  <tableStyles count="0" defaultTableStyle="TableStyleMedium2" defaultPivotStyle="PivotStyleMedium9"/>
  <colors>
    <mruColors>
      <color rgb="FFFF7171"/>
      <color rgb="FF5BB9FF"/>
      <color rgb="FF4FFF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(報告書用)'!$C$10</c:f>
              <c:strCache>
                <c:ptCount val="1"/>
                <c:pt idx="0">
                  <c:v>まったくできなかった</c:v>
                </c:pt>
              </c:strCache>
            </c:strRef>
          </c:tx>
          <c:invertIfNegative val="0"/>
          <c:val>
            <c:numRef>
              <c:f>'集計シート (報告書用)'!$D$10</c:f>
              <c:numCache>
                <c:formatCode>General</c:formatCode>
                <c:ptCount val="1"/>
                <c:pt idx="0">
                  <c:v>0</c:v>
                </c:pt>
              </c:numCache>
            </c:numRef>
          </c:val>
          <c:extLst>
            <c:ext xmlns:c16="http://schemas.microsoft.com/office/drawing/2014/chart" uri="{C3380CC4-5D6E-409C-BE32-E72D297353CC}">
              <c16:uniqueId val="{00000000-2BC8-4813-802D-8BD80A127CDF}"/>
            </c:ext>
          </c:extLst>
        </c:ser>
        <c:ser>
          <c:idx val="3"/>
          <c:order val="1"/>
          <c:tx>
            <c:strRef>
              <c:f>'集計シート (報告書用)'!$C$9</c:f>
              <c:strCache>
                <c:ptCount val="1"/>
                <c:pt idx="0">
                  <c:v>あまりできなかった</c:v>
                </c:pt>
              </c:strCache>
            </c:strRef>
          </c:tx>
          <c:invertIfNegative val="0"/>
          <c:val>
            <c:numRef>
              <c:f>'集計シート (報告書用)'!$D$9</c:f>
              <c:numCache>
                <c:formatCode>General</c:formatCode>
                <c:ptCount val="1"/>
                <c:pt idx="0">
                  <c:v>0</c:v>
                </c:pt>
              </c:numCache>
            </c:numRef>
          </c:val>
          <c:extLst>
            <c:ext xmlns:c16="http://schemas.microsoft.com/office/drawing/2014/chart" uri="{C3380CC4-5D6E-409C-BE32-E72D297353CC}">
              <c16:uniqueId val="{00000001-2BC8-4813-802D-8BD80A127CDF}"/>
            </c:ext>
          </c:extLst>
        </c:ser>
        <c:ser>
          <c:idx val="2"/>
          <c:order val="2"/>
          <c:tx>
            <c:strRef>
              <c:f>'集計シート (報告書用)'!$C$8</c:f>
              <c:strCache>
                <c:ptCount val="1"/>
                <c:pt idx="0">
                  <c:v>どちらとも言えない</c:v>
                </c:pt>
              </c:strCache>
            </c:strRef>
          </c:tx>
          <c:invertIfNegative val="0"/>
          <c:val>
            <c:numRef>
              <c:f>'集計シート (報告書用)'!$D$8</c:f>
              <c:numCache>
                <c:formatCode>General</c:formatCode>
                <c:ptCount val="1"/>
                <c:pt idx="0">
                  <c:v>0</c:v>
                </c:pt>
              </c:numCache>
            </c:numRef>
          </c:val>
          <c:extLst>
            <c:ext xmlns:c16="http://schemas.microsoft.com/office/drawing/2014/chart" uri="{C3380CC4-5D6E-409C-BE32-E72D297353CC}">
              <c16:uniqueId val="{00000002-2BC8-4813-802D-8BD80A127CDF}"/>
            </c:ext>
          </c:extLst>
        </c:ser>
        <c:ser>
          <c:idx val="1"/>
          <c:order val="3"/>
          <c:tx>
            <c:strRef>
              <c:f>'集計シート (報告書用)'!$C$7</c:f>
              <c:strCache>
                <c:ptCount val="1"/>
                <c:pt idx="0">
                  <c:v>ある程度できた</c:v>
                </c:pt>
              </c:strCache>
            </c:strRef>
          </c:tx>
          <c:invertIfNegative val="0"/>
          <c:val>
            <c:numRef>
              <c:f>'集計シート (報告書用)'!$D$7</c:f>
              <c:numCache>
                <c:formatCode>General</c:formatCode>
                <c:ptCount val="1"/>
                <c:pt idx="0">
                  <c:v>0</c:v>
                </c:pt>
              </c:numCache>
            </c:numRef>
          </c:val>
          <c:extLst>
            <c:ext xmlns:c16="http://schemas.microsoft.com/office/drawing/2014/chart" uri="{C3380CC4-5D6E-409C-BE32-E72D297353CC}">
              <c16:uniqueId val="{00000003-2BC8-4813-802D-8BD80A127CDF}"/>
            </c:ext>
          </c:extLst>
        </c:ser>
        <c:ser>
          <c:idx val="0"/>
          <c:order val="4"/>
          <c:tx>
            <c:strRef>
              <c:f>'集計シート (報告書用)'!$C$6</c:f>
              <c:strCache>
                <c:ptCount val="1"/>
                <c:pt idx="0">
                  <c:v>できた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2BC8-4813-802D-8BD80A127CDF}"/>
              </c:ext>
            </c:extLst>
          </c:dPt>
          <c:val>
            <c:numRef>
              <c:f>'集計シート (報告書用)'!$D$6</c:f>
              <c:numCache>
                <c:formatCode>General</c:formatCode>
                <c:ptCount val="1"/>
                <c:pt idx="0">
                  <c:v>0</c:v>
                </c:pt>
              </c:numCache>
            </c:numRef>
          </c:val>
          <c:extLst>
            <c:ext xmlns:c16="http://schemas.microsoft.com/office/drawing/2014/chart" uri="{C3380CC4-5D6E-409C-BE32-E72D297353CC}">
              <c16:uniqueId val="{00000006-2BC8-4813-802D-8BD80A127CDF}"/>
            </c:ext>
          </c:extLst>
        </c:ser>
        <c:dLbls>
          <c:showLegendKey val="0"/>
          <c:showVal val="0"/>
          <c:showCatName val="0"/>
          <c:showSerName val="0"/>
          <c:showPercent val="0"/>
          <c:showBubbleSize val="0"/>
        </c:dLbls>
        <c:gapWidth val="75"/>
        <c:overlap val="-25"/>
        <c:axId val="207414400"/>
        <c:axId val="207415936"/>
      </c:barChart>
      <c:catAx>
        <c:axId val="207414400"/>
        <c:scaling>
          <c:orientation val="minMax"/>
        </c:scaling>
        <c:delete val="1"/>
        <c:axPos val="l"/>
        <c:majorTickMark val="none"/>
        <c:minorTickMark val="none"/>
        <c:tickLblPos val="nextTo"/>
        <c:crossAx val="207415936"/>
        <c:crosses val="autoZero"/>
        <c:auto val="1"/>
        <c:lblAlgn val="ctr"/>
        <c:lblOffset val="100"/>
        <c:noMultiLvlLbl val="0"/>
      </c:catAx>
      <c:valAx>
        <c:axId val="207415936"/>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207414400"/>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7979801206390783E-2"/>
          <c:y val="0.20041564846611593"/>
          <c:w val="0.43324925786937057"/>
          <c:h val="0.78896025809409465"/>
        </c:manualLayout>
      </c:layout>
      <c:pieChart>
        <c:varyColors val="1"/>
        <c:ser>
          <c:idx val="0"/>
          <c:order val="0"/>
          <c:dPt>
            <c:idx val="0"/>
            <c:bubble3D val="0"/>
            <c:spPr>
              <a:pattFill prst="dkVert">
                <a:fgClr>
                  <a:srgbClr val="5BB9FF"/>
                </a:fgClr>
                <a:bgClr>
                  <a:schemeClr val="bg1"/>
                </a:bgClr>
              </a:pattFill>
              <a:ln>
                <a:solidFill>
                  <a:schemeClr val="tx1"/>
                </a:solidFill>
              </a:ln>
            </c:spPr>
            <c:extLst>
              <c:ext xmlns:c16="http://schemas.microsoft.com/office/drawing/2014/chart" uri="{C3380CC4-5D6E-409C-BE32-E72D297353CC}">
                <c16:uniqueId val="{00000001-3947-4D74-AFCB-6A323B364CE8}"/>
              </c:ext>
            </c:extLst>
          </c:dPt>
          <c:dPt>
            <c:idx val="1"/>
            <c:bubble3D val="0"/>
            <c:spPr>
              <a:pattFill prst="dkHorz">
                <a:fgClr>
                  <a:srgbClr val="4FFF9F"/>
                </a:fgClr>
                <a:bgClr>
                  <a:schemeClr val="bg1"/>
                </a:bgClr>
              </a:pattFill>
              <a:ln>
                <a:solidFill>
                  <a:schemeClr val="tx1"/>
                </a:solidFill>
              </a:ln>
            </c:spPr>
            <c:extLst>
              <c:ext xmlns:c16="http://schemas.microsoft.com/office/drawing/2014/chart" uri="{C3380CC4-5D6E-409C-BE32-E72D297353CC}">
                <c16:uniqueId val="{00000003-3947-4D74-AFCB-6A323B364CE8}"/>
              </c:ext>
            </c:extLst>
          </c:dPt>
          <c:dPt>
            <c:idx val="2"/>
            <c:bubble3D val="0"/>
            <c:spPr>
              <a:pattFill prst="wdDnDiag">
                <a:fgClr>
                  <a:srgbClr val="FF7171"/>
                </a:fgClr>
                <a:bgClr>
                  <a:schemeClr val="bg1"/>
                </a:bgClr>
              </a:pattFill>
              <a:ln>
                <a:solidFill>
                  <a:schemeClr val="tx1"/>
                </a:solidFill>
              </a:ln>
            </c:spPr>
            <c:extLst>
              <c:ext xmlns:c16="http://schemas.microsoft.com/office/drawing/2014/chart" uri="{C3380CC4-5D6E-409C-BE32-E72D297353CC}">
                <c16:uniqueId val="{00000005-3947-4D74-AFCB-6A323B364CE8}"/>
              </c:ext>
            </c:extLst>
          </c:dPt>
          <c:dLbls>
            <c:dLbl>
              <c:idx val="0"/>
              <c:layout>
                <c:manualLayout>
                  <c:x val="-0.10794614035724667"/>
                  <c:y val="0.17762513746908395"/>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947-4D74-AFCB-6A323B364CE8}"/>
                </c:ext>
              </c:extLst>
            </c:dLbl>
            <c:dLbl>
              <c:idx val="2"/>
              <c:layout>
                <c:manualLayout>
                  <c:x val="0.11766517102797622"/>
                  <c:y val="0.13547607225885486"/>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947-4D74-AFCB-6A323B364CE8}"/>
                </c:ext>
              </c:extLst>
            </c:dLbl>
            <c:spPr>
              <a:noFill/>
              <a:ln>
                <a:noFill/>
              </a:ln>
              <a:effectLst/>
            </c:spPr>
            <c:txPr>
              <a:bodyPr/>
              <a:lstStyle/>
              <a:p>
                <a:pPr>
                  <a:defRPr sz="2000" b="1"/>
                </a:pPr>
                <a:endParaRPr lang="ja-JP"/>
              </a:p>
            </c:txPr>
            <c:showLegendKey val="0"/>
            <c:showVal val="0"/>
            <c:showCatName val="0"/>
            <c:showSerName val="0"/>
            <c:showPercent val="1"/>
            <c:showBubbleSize val="0"/>
            <c:showLeaderLines val="0"/>
            <c:extLst>
              <c:ext xmlns:c15="http://schemas.microsoft.com/office/drawing/2012/chart" uri="{CE6537A1-D6FC-4f65-9D91-7224C49458BB}"/>
            </c:extLst>
          </c:dLbls>
          <c:cat>
            <c:strRef>
              <c:f>'入力シート (サンプル)'!$M$3:$M$5</c:f>
              <c:strCache>
                <c:ptCount val="3"/>
                <c:pt idx="0">
                  <c:v>28点以上</c:v>
                </c:pt>
                <c:pt idx="1">
                  <c:v>27点～21点</c:v>
                </c:pt>
                <c:pt idx="2">
                  <c:v>20点以下</c:v>
                </c:pt>
              </c:strCache>
            </c:strRef>
          </c:cat>
          <c:val>
            <c:numRef>
              <c:f>'入力シート (サンプル)'!$O$3:$O$5</c:f>
              <c:numCache>
                <c:formatCode>General</c:formatCode>
                <c:ptCount val="3"/>
                <c:pt idx="0">
                  <c:v>7</c:v>
                </c:pt>
                <c:pt idx="1">
                  <c:v>14</c:v>
                </c:pt>
                <c:pt idx="2">
                  <c:v>9</c:v>
                </c:pt>
              </c:numCache>
            </c:numRef>
          </c:val>
          <c:extLst>
            <c:ext xmlns:c16="http://schemas.microsoft.com/office/drawing/2014/chart" uri="{C3380CC4-5D6E-409C-BE32-E72D297353CC}">
              <c16:uniqueId val="{00000006-3947-4D74-AFCB-6A323B364CE8}"/>
            </c:ext>
          </c:extLst>
        </c:ser>
        <c:dLbls>
          <c:showLegendKey val="0"/>
          <c:showVal val="0"/>
          <c:showCatName val="0"/>
          <c:showSerName val="0"/>
          <c:showPercent val="1"/>
          <c:showBubbleSize val="0"/>
          <c:showLeaderLines val="0"/>
        </c:dLbls>
        <c:firstSliceAng val="0"/>
      </c:pieChart>
    </c:plotArea>
    <c:legend>
      <c:legendPos val="t"/>
      <c:layout>
        <c:manualLayout>
          <c:xMode val="edge"/>
          <c:yMode val="edge"/>
          <c:x val="0.4456682764647738"/>
          <c:y val="7.6654878522905853E-2"/>
          <c:w val="0.35263562597465542"/>
          <c:h val="0.62751949315477429"/>
        </c:manualLayout>
      </c:layout>
      <c:overlay val="0"/>
      <c:txPr>
        <a:bodyPr/>
        <a:lstStyle/>
        <a:p>
          <a:pPr>
            <a:defRPr sz="1200" b="1"/>
          </a:pPr>
          <a:endParaRPr lang="ja-JP"/>
        </a:p>
      </c:txPr>
    </c:legend>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(サンプル)'!$C$18</c:f>
              <c:strCache>
                <c:ptCount val="1"/>
                <c:pt idx="0">
                  <c:v>まったくできなかった</c:v>
                </c:pt>
              </c:strCache>
            </c:strRef>
          </c:tx>
          <c:invertIfNegative val="0"/>
          <c:val>
            <c:numRef>
              <c:f>'集計シート (サンプル)'!$D$18</c:f>
              <c:numCache>
                <c:formatCode>General</c:formatCode>
                <c:ptCount val="1"/>
                <c:pt idx="0">
                  <c:v>2</c:v>
                </c:pt>
              </c:numCache>
            </c:numRef>
          </c:val>
          <c:extLst>
            <c:ext xmlns:c16="http://schemas.microsoft.com/office/drawing/2014/chart" uri="{C3380CC4-5D6E-409C-BE32-E72D297353CC}">
              <c16:uniqueId val="{00000000-730E-45B7-B08F-86A60D9B52E6}"/>
            </c:ext>
          </c:extLst>
        </c:ser>
        <c:ser>
          <c:idx val="3"/>
          <c:order val="1"/>
          <c:tx>
            <c:strRef>
              <c:f>'集計シート (サンプル)'!$C$17</c:f>
              <c:strCache>
                <c:ptCount val="1"/>
                <c:pt idx="0">
                  <c:v>あまりできなかった</c:v>
                </c:pt>
              </c:strCache>
            </c:strRef>
          </c:tx>
          <c:invertIfNegative val="0"/>
          <c:val>
            <c:numRef>
              <c:f>'集計シート (サンプル)'!$D$17</c:f>
              <c:numCache>
                <c:formatCode>General</c:formatCode>
                <c:ptCount val="1"/>
                <c:pt idx="0">
                  <c:v>4</c:v>
                </c:pt>
              </c:numCache>
            </c:numRef>
          </c:val>
          <c:extLst>
            <c:ext xmlns:c16="http://schemas.microsoft.com/office/drawing/2014/chart" uri="{C3380CC4-5D6E-409C-BE32-E72D297353CC}">
              <c16:uniqueId val="{00000001-730E-45B7-B08F-86A60D9B52E6}"/>
            </c:ext>
          </c:extLst>
        </c:ser>
        <c:ser>
          <c:idx val="2"/>
          <c:order val="2"/>
          <c:tx>
            <c:strRef>
              <c:f>'集計シート (サンプル)'!$C$16</c:f>
              <c:strCache>
                <c:ptCount val="1"/>
                <c:pt idx="0">
                  <c:v>どちらとも言えない</c:v>
                </c:pt>
              </c:strCache>
            </c:strRef>
          </c:tx>
          <c:invertIfNegative val="0"/>
          <c:val>
            <c:numRef>
              <c:f>'集計シート (サンプル)'!$D$16</c:f>
              <c:numCache>
                <c:formatCode>General</c:formatCode>
                <c:ptCount val="1"/>
                <c:pt idx="0">
                  <c:v>7</c:v>
                </c:pt>
              </c:numCache>
            </c:numRef>
          </c:val>
          <c:extLst>
            <c:ext xmlns:c16="http://schemas.microsoft.com/office/drawing/2014/chart" uri="{C3380CC4-5D6E-409C-BE32-E72D297353CC}">
              <c16:uniqueId val="{00000002-730E-45B7-B08F-86A60D9B52E6}"/>
            </c:ext>
          </c:extLst>
        </c:ser>
        <c:ser>
          <c:idx val="1"/>
          <c:order val="3"/>
          <c:tx>
            <c:strRef>
              <c:f>'集計シート (サンプル)'!$C$15</c:f>
              <c:strCache>
                <c:ptCount val="1"/>
                <c:pt idx="0">
                  <c:v>ある程度できた</c:v>
                </c:pt>
              </c:strCache>
            </c:strRef>
          </c:tx>
          <c:invertIfNegative val="0"/>
          <c:val>
            <c:numRef>
              <c:f>'集計シート (サンプル)'!$D$15</c:f>
              <c:numCache>
                <c:formatCode>General</c:formatCode>
                <c:ptCount val="1"/>
                <c:pt idx="0">
                  <c:v>12</c:v>
                </c:pt>
              </c:numCache>
            </c:numRef>
          </c:val>
          <c:extLst>
            <c:ext xmlns:c16="http://schemas.microsoft.com/office/drawing/2014/chart" uri="{C3380CC4-5D6E-409C-BE32-E72D297353CC}">
              <c16:uniqueId val="{00000003-730E-45B7-B08F-86A60D9B52E6}"/>
            </c:ext>
          </c:extLst>
        </c:ser>
        <c:ser>
          <c:idx val="0"/>
          <c:order val="4"/>
          <c:tx>
            <c:strRef>
              <c:f>'集計シート (サンプル)'!$C$14</c:f>
              <c:strCache>
                <c:ptCount val="1"/>
                <c:pt idx="0">
                  <c:v>できた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730E-45B7-B08F-86A60D9B52E6}"/>
              </c:ext>
            </c:extLst>
          </c:dPt>
          <c:val>
            <c:numRef>
              <c:f>'集計シート (サンプル)'!$D$14</c:f>
              <c:numCache>
                <c:formatCode>General</c:formatCode>
                <c:ptCount val="1"/>
                <c:pt idx="0">
                  <c:v>5</c:v>
                </c:pt>
              </c:numCache>
            </c:numRef>
          </c:val>
          <c:extLst>
            <c:ext xmlns:c16="http://schemas.microsoft.com/office/drawing/2014/chart" uri="{C3380CC4-5D6E-409C-BE32-E72D297353CC}">
              <c16:uniqueId val="{00000006-730E-45B7-B08F-86A60D9B52E6}"/>
            </c:ext>
          </c:extLst>
        </c:ser>
        <c:dLbls>
          <c:showLegendKey val="0"/>
          <c:showVal val="0"/>
          <c:showCatName val="0"/>
          <c:showSerName val="0"/>
          <c:showPercent val="0"/>
          <c:showBubbleSize val="0"/>
        </c:dLbls>
        <c:gapWidth val="75"/>
        <c:overlap val="-25"/>
        <c:axId val="133963776"/>
        <c:axId val="133965312"/>
      </c:barChart>
      <c:catAx>
        <c:axId val="133963776"/>
        <c:scaling>
          <c:orientation val="minMax"/>
        </c:scaling>
        <c:delete val="1"/>
        <c:axPos val="l"/>
        <c:majorTickMark val="none"/>
        <c:minorTickMark val="none"/>
        <c:tickLblPos val="nextTo"/>
        <c:crossAx val="133965312"/>
        <c:crosses val="autoZero"/>
        <c:auto val="1"/>
        <c:lblAlgn val="ctr"/>
        <c:lblOffset val="100"/>
        <c:noMultiLvlLbl val="0"/>
      </c:catAx>
      <c:valAx>
        <c:axId val="133965312"/>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3963776"/>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(サンプル)'!$C$26</c:f>
              <c:strCache>
                <c:ptCount val="1"/>
                <c:pt idx="0">
                  <c:v>まったくできなかった</c:v>
                </c:pt>
              </c:strCache>
            </c:strRef>
          </c:tx>
          <c:invertIfNegative val="0"/>
          <c:val>
            <c:numRef>
              <c:f>'集計シート (サンプル)'!$D$26</c:f>
              <c:numCache>
                <c:formatCode>General</c:formatCode>
                <c:ptCount val="1"/>
                <c:pt idx="0">
                  <c:v>4</c:v>
                </c:pt>
              </c:numCache>
            </c:numRef>
          </c:val>
          <c:extLst>
            <c:ext xmlns:c16="http://schemas.microsoft.com/office/drawing/2014/chart" uri="{C3380CC4-5D6E-409C-BE32-E72D297353CC}">
              <c16:uniqueId val="{00000000-79AE-4506-A06A-FB0144234C62}"/>
            </c:ext>
          </c:extLst>
        </c:ser>
        <c:ser>
          <c:idx val="3"/>
          <c:order val="1"/>
          <c:tx>
            <c:strRef>
              <c:f>'集計シート (サンプル)'!$C$25</c:f>
              <c:strCache>
                <c:ptCount val="1"/>
                <c:pt idx="0">
                  <c:v>あまりできなかった</c:v>
                </c:pt>
              </c:strCache>
            </c:strRef>
          </c:tx>
          <c:invertIfNegative val="0"/>
          <c:val>
            <c:numRef>
              <c:f>'集計シート (サンプル)'!$D$25</c:f>
              <c:numCache>
                <c:formatCode>General</c:formatCode>
                <c:ptCount val="1"/>
                <c:pt idx="0">
                  <c:v>12</c:v>
                </c:pt>
              </c:numCache>
            </c:numRef>
          </c:val>
          <c:extLst>
            <c:ext xmlns:c16="http://schemas.microsoft.com/office/drawing/2014/chart" uri="{C3380CC4-5D6E-409C-BE32-E72D297353CC}">
              <c16:uniqueId val="{00000001-79AE-4506-A06A-FB0144234C62}"/>
            </c:ext>
          </c:extLst>
        </c:ser>
        <c:ser>
          <c:idx val="2"/>
          <c:order val="2"/>
          <c:tx>
            <c:strRef>
              <c:f>'集計シート (サンプル)'!$C$24</c:f>
              <c:strCache>
                <c:ptCount val="1"/>
                <c:pt idx="0">
                  <c:v>どちらとも言えない</c:v>
                </c:pt>
              </c:strCache>
            </c:strRef>
          </c:tx>
          <c:invertIfNegative val="0"/>
          <c:val>
            <c:numRef>
              <c:f>'集計シート (サンプル)'!$D$24</c:f>
              <c:numCache>
                <c:formatCode>General</c:formatCode>
                <c:ptCount val="1"/>
                <c:pt idx="0">
                  <c:v>5</c:v>
                </c:pt>
              </c:numCache>
            </c:numRef>
          </c:val>
          <c:extLst>
            <c:ext xmlns:c16="http://schemas.microsoft.com/office/drawing/2014/chart" uri="{C3380CC4-5D6E-409C-BE32-E72D297353CC}">
              <c16:uniqueId val="{00000002-79AE-4506-A06A-FB0144234C62}"/>
            </c:ext>
          </c:extLst>
        </c:ser>
        <c:ser>
          <c:idx val="1"/>
          <c:order val="3"/>
          <c:tx>
            <c:strRef>
              <c:f>'集計シート (サンプル)'!$C$23</c:f>
              <c:strCache>
                <c:ptCount val="1"/>
                <c:pt idx="0">
                  <c:v>ある程度できた</c:v>
                </c:pt>
              </c:strCache>
            </c:strRef>
          </c:tx>
          <c:invertIfNegative val="0"/>
          <c:val>
            <c:numRef>
              <c:f>'集計シート (サンプル)'!$D$23</c:f>
              <c:numCache>
                <c:formatCode>General</c:formatCode>
                <c:ptCount val="1"/>
                <c:pt idx="0">
                  <c:v>4</c:v>
                </c:pt>
              </c:numCache>
            </c:numRef>
          </c:val>
          <c:extLst>
            <c:ext xmlns:c16="http://schemas.microsoft.com/office/drawing/2014/chart" uri="{C3380CC4-5D6E-409C-BE32-E72D297353CC}">
              <c16:uniqueId val="{00000003-79AE-4506-A06A-FB0144234C62}"/>
            </c:ext>
          </c:extLst>
        </c:ser>
        <c:ser>
          <c:idx val="0"/>
          <c:order val="4"/>
          <c:tx>
            <c:strRef>
              <c:f>'集計シート (サンプル)'!$C$22</c:f>
              <c:strCache>
                <c:ptCount val="1"/>
                <c:pt idx="0">
                  <c:v>できた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79AE-4506-A06A-FB0144234C62}"/>
              </c:ext>
            </c:extLst>
          </c:dPt>
          <c:val>
            <c:numRef>
              <c:f>'集計シート (サンプル)'!$D$22</c:f>
              <c:numCache>
                <c:formatCode>General</c:formatCode>
                <c:ptCount val="1"/>
                <c:pt idx="0">
                  <c:v>5</c:v>
                </c:pt>
              </c:numCache>
            </c:numRef>
          </c:val>
          <c:extLst>
            <c:ext xmlns:c16="http://schemas.microsoft.com/office/drawing/2014/chart" uri="{C3380CC4-5D6E-409C-BE32-E72D297353CC}">
              <c16:uniqueId val="{00000006-79AE-4506-A06A-FB0144234C62}"/>
            </c:ext>
          </c:extLst>
        </c:ser>
        <c:dLbls>
          <c:showLegendKey val="0"/>
          <c:showVal val="0"/>
          <c:showCatName val="0"/>
          <c:showSerName val="0"/>
          <c:showPercent val="0"/>
          <c:showBubbleSize val="0"/>
        </c:dLbls>
        <c:gapWidth val="75"/>
        <c:overlap val="-25"/>
        <c:axId val="134011520"/>
        <c:axId val="134013312"/>
      </c:barChart>
      <c:catAx>
        <c:axId val="134011520"/>
        <c:scaling>
          <c:orientation val="minMax"/>
        </c:scaling>
        <c:delete val="1"/>
        <c:axPos val="l"/>
        <c:majorTickMark val="none"/>
        <c:minorTickMark val="none"/>
        <c:tickLblPos val="nextTo"/>
        <c:crossAx val="134013312"/>
        <c:crosses val="autoZero"/>
        <c:auto val="1"/>
        <c:lblAlgn val="ctr"/>
        <c:lblOffset val="100"/>
        <c:noMultiLvlLbl val="0"/>
      </c:catAx>
      <c:valAx>
        <c:axId val="134013312"/>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4011520"/>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(サンプル)'!$C$34</c:f>
              <c:strCache>
                <c:ptCount val="1"/>
                <c:pt idx="0">
                  <c:v>まったく理解できなかった</c:v>
                </c:pt>
              </c:strCache>
            </c:strRef>
          </c:tx>
          <c:invertIfNegative val="0"/>
          <c:val>
            <c:numRef>
              <c:f>'集計シート (サンプル)'!$D$34</c:f>
              <c:numCache>
                <c:formatCode>General</c:formatCode>
                <c:ptCount val="1"/>
                <c:pt idx="0">
                  <c:v>5</c:v>
                </c:pt>
              </c:numCache>
            </c:numRef>
          </c:val>
          <c:extLst>
            <c:ext xmlns:c16="http://schemas.microsoft.com/office/drawing/2014/chart" uri="{C3380CC4-5D6E-409C-BE32-E72D297353CC}">
              <c16:uniqueId val="{00000000-7D22-4172-AA68-3654BB52A9C9}"/>
            </c:ext>
          </c:extLst>
        </c:ser>
        <c:ser>
          <c:idx val="3"/>
          <c:order val="1"/>
          <c:tx>
            <c:strRef>
              <c:f>'集計シート (サンプル)'!$C$33</c:f>
              <c:strCache>
                <c:ptCount val="1"/>
                <c:pt idx="0">
                  <c:v>あまり理解できなかった</c:v>
                </c:pt>
              </c:strCache>
            </c:strRef>
          </c:tx>
          <c:invertIfNegative val="0"/>
          <c:val>
            <c:numRef>
              <c:f>'集計シート (サンプル)'!$D$33</c:f>
              <c:numCache>
                <c:formatCode>General</c:formatCode>
                <c:ptCount val="1"/>
                <c:pt idx="0">
                  <c:v>3</c:v>
                </c:pt>
              </c:numCache>
            </c:numRef>
          </c:val>
          <c:extLst>
            <c:ext xmlns:c16="http://schemas.microsoft.com/office/drawing/2014/chart" uri="{C3380CC4-5D6E-409C-BE32-E72D297353CC}">
              <c16:uniqueId val="{00000001-7D22-4172-AA68-3654BB52A9C9}"/>
            </c:ext>
          </c:extLst>
        </c:ser>
        <c:ser>
          <c:idx val="2"/>
          <c:order val="2"/>
          <c:tx>
            <c:strRef>
              <c:f>'集計シート (サンプル)'!$C$32</c:f>
              <c:strCache>
                <c:ptCount val="1"/>
                <c:pt idx="0">
                  <c:v>どちらとも言えない</c:v>
                </c:pt>
              </c:strCache>
            </c:strRef>
          </c:tx>
          <c:invertIfNegative val="0"/>
          <c:val>
            <c:numRef>
              <c:f>'集計シート (サンプル)'!$D$32</c:f>
              <c:numCache>
                <c:formatCode>General</c:formatCode>
                <c:ptCount val="1"/>
                <c:pt idx="0">
                  <c:v>4</c:v>
                </c:pt>
              </c:numCache>
            </c:numRef>
          </c:val>
          <c:extLst>
            <c:ext xmlns:c16="http://schemas.microsoft.com/office/drawing/2014/chart" uri="{C3380CC4-5D6E-409C-BE32-E72D297353CC}">
              <c16:uniqueId val="{00000002-7D22-4172-AA68-3654BB52A9C9}"/>
            </c:ext>
          </c:extLst>
        </c:ser>
        <c:ser>
          <c:idx val="1"/>
          <c:order val="3"/>
          <c:tx>
            <c:strRef>
              <c:f>'集計シート (サンプル)'!$C$31</c:f>
              <c:strCache>
                <c:ptCount val="1"/>
                <c:pt idx="0">
                  <c:v>ある程度理解できた</c:v>
                </c:pt>
              </c:strCache>
            </c:strRef>
          </c:tx>
          <c:invertIfNegative val="0"/>
          <c:val>
            <c:numRef>
              <c:f>'集計シート (サンプル)'!$D$31</c:f>
              <c:numCache>
                <c:formatCode>General</c:formatCode>
                <c:ptCount val="1"/>
                <c:pt idx="0">
                  <c:v>14</c:v>
                </c:pt>
              </c:numCache>
            </c:numRef>
          </c:val>
          <c:extLst>
            <c:ext xmlns:c16="http://schemas.microsoft.com/office/drawing/2014/chart" uri="{C3380CC4-5D6E-409C-BE32-E72D297353CC}">
              <c16:uniqueId val="{00000003-7D22-4172-AA68-3654BB52A9C9}"/>
            </c:ext>
          </c:extLst>
        </c:ser>
        <c:ser>
          <c:idx val="0"/>
          <c:order val="4"/>
          <c:tx>
            <c:strRef>
              <c:f>'集計シート (サンプル)'!$C$30</c:f>
              <c:strCache>
                <c:ptCount val="1"/>
                <c:pt idx="0">
                  <c:v>理解できた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7D22-4172-AA68-3654BB52A9C9}"/>
              </c:ext>
            </c:extLst>
          </c:dPt>
          <c:val>
            <c:numRef>
              <c:f>'集計シート (サンプル)'!$D$30</c:f>
              <c:numCache>
                <c:formatCode>General</c:formatCode>
                <c:ptCount val="1"/>
                <c:pt idx="0">
                  <c:v>4</c:v>
                </c:pt>
              </c:numCache>
            </c:numRef>
          </c:val>
          <c:extLst>
            <c:ext xmlns:c16="http://schemas.microsoft.com/office/drawing/2014/chart" uri="{C3380CC4-5D6E-409C-BE32-E72D297353CC}">
              <c16:uniqueId val="{00000006-7D22-4172-AA68-3654BB52A9C9}"/>
            </c:ext>
          </c:extLst>
        </c:ser>
        <c:dLbls>
          <c:showLegendKey val="0"/>
          <c:showVal val="0"/>
          <c:showCatName val="0"/>
          <c:showSerName val="0"/>
          <c:showPercent val="0"/>
          <c:showBubbleSize val="0"/>
        </c:dLbls>
        <c:gapWidth val="75"/>
        <c:overlap val="-25"/>
        <c:axId val="134122496"/>
        <c:axId val="134124288"/>
      </c:barChart>
      <c:catAx>
        <c:axId val="134122496"/>
        <c:scaling>
          <c:orientation val="minMax"/>
        </c:scaling>
        <c:delete val="1"/>
        <c:axPos val="l"/>
        <c:majorTickMark val="none"/>
        <c:minorTickMark val="none"/>
        <c:tickLblPos val="nextTo"/>
        <c:crossAx val="134124288"/>
        <c:crosses val="autoZero"/>
        <c:auto val="1"/>
        <c:lblAlgn val="ctr"/>
        <c:lblOffset val="100"/>
        <c:noMultiLvlLbl val="0"/>
      </c:catAx>
      <c:valAx>
        <c:axId val="134124288"/>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4122496"/>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(サンプル)'!$J$10</c:f>
              <c:strCache>
                <c:ptCount val="1"/>
                <c:pt idx="0">
                  <c:v>まったく変化があった</c:v>
                </c:pt>
              </c:strCache>
            </c:strRef>
          </c:tx>
          <c:invertIfNegative val="0"/>
          <c:val>
            <c:numRef>
              <c:f>'集計シート (サンプル)'!$K$10</c:f>
              <c:numCache>
                <c:formatCode>General</c:formatCode>
                <c:ptCount val="1"/>
                <c:pt idx="0">
                  <c:v>3</c:v>
                </c:pt>
              </c:numCache>
            </c:numRef>
          </c:val>
          <c:extLst>
            <c:ext xmlns:c16="http://schemas.microsoft.com/office/drawing/2014/chart" uri="{C3380CC4-5D6E-409C-BE32-E72D297353CC}">
              <c16:uniqueId val="{00000000-6BB9-456D-8D99-F194E7D6DA0A}"/>
            </c:ext>
          </c:extLst>
        </c:ser>
        <c:ser>
          <c:idx val="3"/>
          <c:order val="1"/>
          <c:tx>
            <c:strRef>
              <c:f>'集計シート (サンプル)'!$J$9</c:f>
              <c:strCache>
                <c:ptCount val="1"/>
                <c:pt idx="0">
                  <c:v>あまり変化があった</c:v>
                </c:pt>
              </c:strCache>
            </c:strRef>
          </c:tx>
          <c:invertIfNegative val="0"/>
          <c:val>
            <c:numRef>
              <c:f>'集計シート (サンプル)'!$K$9</c:f>
              <c:numCache>
                <c:formatCode>General</c:formatCode>
                <c:ptCount val="1"/>
                <c:pt idx="0">
                  <c:v>4</c:v>
                </c:pt>
              </c:numCache>
            </c:numRef>
          </c:val>
          <c:extLst>
            <c:ext xmlns:c16="http://schemas.microsoft.com/office/drawing/2014/chart" uri="{C3380CC4-5D6E-409C-BE32-E72D297353CC}">
              <c16:uniqueId val="{00000001-6BB9-456D-8D99-F194E7D6DA0A}"/>
            </c:ext>
          </c:extLst>
        </c:ser>
        <c:ser>
          <c:idx val="2"/>
          <c:order val="2"/>
          <c:tx>
            <c:strRef>
              <c:f>'集計シート (サンプル)'!$J$8</c:f>
              <c:strCache>
                <c:ptCount val="1"/>
                <c:pt idx="0">
                  <c:v>どちらとも言えない</c:v>
                </c:pt>
              </c:strCache>
            </c:strRef>
          </c:tx>
          <c:invertIfNegative val="0"/>
          <c:val>
            <c:numRef>
              <c:f>'集計シート (サンプル)'!$K$8</c:f>
              <c:numCache>
                <c:formatCode>General</c:formatCode>
                <c:ptCount val="1"/>
                <c:pt idx="0">
                  <c:v>3</c:v>
                </c:pt>
              </c:numCache>
            </c:numRef>
          </c:val>
          <c:extLst>
            <c:ext xmlns:c16="http://schemas.microsoft.com/office/drawing/2014/chart" uri="{C3380CC4-5D6E-409C-BE32-E72D297353CC}">
              <c16:uniqueId val="{00000002-6BB9-456D-8D99-F194E7D6DA0A}"/>
            </c:ext>
          </c:extLst>
        </c:ser>
        <c:ser>
          <c:idx val="1"/>
          <c:order val="3"/>
          <c:tx>
            <c:strRef>
              <c:f>'集計シート (サンプル)'!$J$7</c:f>
              <c:strCache>
                <c:ptCount val="1"/>
                <c:pt idx="0">
                  <c:v>ある程度変化があった</c:v>
                </c:pt>
              </c:strCache>
            </c:strRef>
          </c:tx>
          <c:invertIfNegative val="0"/>
          <c:val>
            <c:numRef>
              <c:f>'集計シート (サンプル)'!$K$7</c:f>
              <c:numCache>
                <c:formatCode>General</c:formatCode>
                <c:ptCount val="1"/>
                <c:pt idx="0">
                  <c:v>12</c:v>
                </c:pt>
              </c:numCache>
            </c:numRef>
          </c:val>
          <c:extLst>
            <c:ext xmlns:c16="http://schemas.microsoft.com/office/drawing/2014/chart" uri="{C3380CC4-5D6E-409C-BE32-E72D297353CC}">
              <c16:uniqueId val="{00000003-6BB9-456D-8D99-F194E7D6DA0A}"/>
            </c:ext>
          </c:extLst>
        </c:ser>
        <c:ser>
          <c:idx val="0"/>
          <c:order val="4"/>
          <c:tx>
            <c:strRef>
              <c:f>'集計シート (サンプル)'!$J$6</c:f>
              <c:strCache>
                <c:ptCount val="1"/>
                <c:pt idx="0">
                  <c:v>変化があった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6BB9-456D-8D99-F194E7D6DA0A}"/>
              </c:ext>
            </c:extLst>
          </c:dPt>
          <c:val>
            <c:numRef>
              <c:f>'集計シート (サンプル)'!$K$6</c:f>
              <c:numCache>
                <c:formatCode>General</c:formatCode>
                <c:ptCount val="1"/>
                <c:pt idx="0">
                  <c:v>8</c:v>
                </c:pt>
              </c:numCache>
            </c:numRef>
          </c:val>
          <c:extLst>
            <c:ext xmlns:c16="http://schemas.microsoft.com/office/drawing/2014/chart" uri="{C3380CC4-5D6E-409C-BE32-E72D297353CC}">
              <c16:uniqueId val="{00000006-6BB9-456D-8D99-F194E7D6DA0A}"/>
            </c:ext>
          </c:extLst>
        </c:ser>
        <c:dLbls>
          <c:showLegendKey val="0"/>
          <c:showVal val="0"/>
          <c:showCatName val="0"/>
          <c:showSerName val="0"/>
          <c:showPercent val="0"/>
          <c:showBubbleSize val="0"/>
        </c:dLbls>
        <c:gapWidth val="75"/>
        <c:overlap val="-25"/>
        <c:axId val="134428928"/>
        <c:axId val="134434816"/>
      </c:barChart>
      <c:catAx>
        <c:axId val="134428928"/>
        <c:scaling>
          <c:orientation val="minMax"/>
        </c:scaling>
        <c:delete val="1"/>
        <c:axPos val="l"/>
        <c:majorTickMark val="none"/>
        <c:minorTickMark val="none"/>
        <c:tickLblPos val="nextTo"/>
        <c:crossAx val="134434816"/>
        <c:crosses val="autoZero"/>
        <c:auto val="1"/>
        <c:lblAlgn val="ctr"/>
        <c:lblOffset val="100"/>
        <c:noMultiLvlLbl val="0"/>
      </c:catAx>
      <c:valAx>
        <c:axId val="134434816"/>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4428928"/>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(サンプル)'!$J$18</c:f>
              <c:strCache>
                <c:ptCount val="1"/>
                <c:pt idx="0">
                  <c:v>まったく変化があった</c:v>
                </c:pt>
              </c:strCache>
            </c:strRef>
          </c:tx>
          <c:invertIfNegative val="0"/>
          <c:val>
            <c:numRef>
              <c:f>'集計シート (サンプル)'!$K$18</c:f>
              <c:numCache>
                <c:formatCode>General</c:formatCode>
                <c:ptCount val="1"/>
                <c:pt idx="0">
                  <c:v>2</c:v>
                </c:pt>
              </c:numCache>
            </c:numRef>
          </c:val>
          <c:extLst>
            <c:ext xmlns:c16="http://schemas.microsoft.com/office/drawing/2014/chart" uri="{C3380CC4-5D6E-409C-BE32-E72D297353CC}">
              <c16:uniqueId val="{00000000-E2D1-4A2B-A1E0-8ACA32D77652}"/>
            </c:ext>
          </c:extLst>
        </c:ser>
        <c:ser>
          <c:idx val="3"/>
          <c:order val="1"/>
          <c:tx>
            <c:strRef>
              <c:f>'集計シート (サンプル)'!$J$17</c:f>
              <c:strCache>
                <c:ptCount val="1"/>
                <c:pt idx="0">
                  <c:v>あまり変化があった</c:v>
                </c:pt>
              </c:strCache>
            </c:strRef>
          </c:tx>
          <c:invertIfNegative val="0"/>
          <c:val>
            <c:numRef>
              <c:f>'集計シート (サンプル)'!$K$17</c:f>
              <c:numCache>
                <c:formatCode>General</c:formatCode>
                <c:ptCount val="1"/>
                <c:pt idx="0">
                  <c:v>4</c:v>
                </c:pt>
              </c:numCache>
            </c:numRef>
          </c:val>
          <c:extLst>
            <c:ext xmlns:c16="http://schemas.microsoft.com/office/drawing/2014/chart" uri="{C3380CC4-5D6E-409C-BE32-E72D297353CC}">
              <c16:uniqueId val="{00000001-E2D1-4A2B-A1E0-8ACA32D77652}"/>
            </c:ext>
          </c:extLst>
        </c:ser>
        <c:ser>
          <c:idx val="2"/>
          <c:order val="2"/>
          <c:tx>
            <c:strRef>
              <c:f>'集計シート (サンプル)'!$J$16</c:f>
              <c:strCache>
                <c:ptCount val="1"/>
                <c:pt idx="0">
                  <c:v>どちらとも言えない</c:v>
                </c:pt>
              </c:strCache>
            </c:strRef>
          </c:tx>
          <c:invertIfNegative val="0"/>
          <c:val>
            <c:numRef>
              <c:f>'集計シート (サンプル)'!$K$16</c:f>
              <c:numCache>
                <c:formatCode>General</c:formatCode>
                <c:ptCount val="1"/>
                <c:pt idx="0">
                  <c:v>5</c:v>
                </c:pt>
              </c:numCache>
            </c:numRef>
          </c:val>
          <c:extLst>
            <c:ext xmlns:c16="http://schemas.microsoft.com/office/drawing/2014/chart" uri="{C3380CC4-5D6E-409C-BE32-E72D297353CC}">
              <c16:uniqueId val="{00000002-E2D1-4A2B-A1E0-8ACA32D77652}"/>
            </c:ext>
          </c:extLst>
        </c:ser>
        <c:ser>
          <c:idx val="1"/>
          <c:order val="3"/>
          <c:tx>
            <c:strRef>
              <c:f>'集計シート (サンプル)'!$J$15</c:f>
              <c:strCache>
                <c:ptCount val="1"/>
                <c:pt idx="0">
                  <c:v>ある程度変化があった</c:v>
                </c:pt>
              </c:strCache>
            </c:strRef>
          </c:tx>
          <c:invertIfNegative val="0"/>
          <c:val>
            <c:numRef>
              <c:f>'集計シート (サンプル)'!$K$15</c:f>
              <c:numCache>
                <c:formatCode>General</c:formatCode>
                <c:ptCount val="1"/>
                <c:pt idx="0">
                  <c:v>9</c:v>
                </c:pt>
              </c:numCache>
            </c:numRef>
          </c:val>
          <c:extLst>
            <c:ext xmlns:c16="http://schemas.microsoft.com/office/drawing/2014/chart" uri="{C3380CC4-5D6E-409C-BE32-E72D297353CC}">
              <c16:uniqueId val="{00000003-E2D1-4A2B-A1E0-8ACA32D77652}"/>
            </c:ext>
          </c:extLst>
        </c:ser>
        <c:ser>
          <c:idx val="0"/>
          <c:order val="4"/>
          <c:tx>
            <c:strRef>
              <c:f>'集計シート (サンプル)'!$J$14</c:f>
              <c:strCache>
                <c:ptCount val="1"/>
                <c:pt idx="0">
                  <c:v>変化があった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E2D1-4A2B-A1E0-8ACA32D77652}"/>
              </c:ext>
            </c:extLst>
          </c:dPt>
          <c:val>
            <c:numRef>
              <c:f>'集計シート (サンプル)'!$K$14</c:f>
              <c:numCache>
                <c:formatCode>General</c:formatCode>
                <c:ptCount val="1"/>
                <c:pt idx="0">
                  <c:v>10</c:v>
                </c:pt>
              </c:numCache>
            </c:numRef>
          </c:val>
          <c:extLst>
            <c:ext xmlns:c16="http://schemas.microsoft.com/office/drawing/2014/chart" uri="{C3380CC4-5D6E-409C-BE32-E72D297353CC}">
              <c16:uniqueId val="{00000006-E2D1-4A2B-A1E0-8ACA32D77652}"/>
            </c:ext>
          </c:extLst>
        </c:ser>
        <c:dLbls>
          <c:showLegendKey val="0"/>
          <c:showVal val="0"/>
          <c:showCatName val="0"/>
          <c:showSerName val="0"/>
          <c:showPercent val="0"/>
          <c:showBubbleSize val="0"/>
        </c:dLbls>
        <c:gapWidth val="75"/>
        <c:overlap val="-25"/>
        <c:axId val="134462848"/>
        <c:axId val="134476928"/>
      </c:barChart>
      <c:catAx>
        <c:axId val="134462848"/>
        <c:scaling>
          <c:orientation val="minMax"/>
        </c:scaling>
        <c:delete val="1"/>
        <c:axPos val="l"/>
        <c:majorTickMark val="none"/>
        <c:minorTickMark val="none"/>
        <c:tickLblPos val="nextTo"/>
        <c:crossAx val="134476928"/>
        <c:crosses val="autoZero"/>
        <c:auto val="1"/>
        <c:lblAlgn val="ctr"/>
        <c:lblOffset val="100"/>
        <c:noMultiLvlLbl val="0"/>
      </c:catAx>
      <c:valAx>
        <c:axId val="134476928"/>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4462848"/>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(サンプル)'!$J$26</c:f>
              <c:strCache>
                <c:ptCount val="1"/>
                <c:pt idx="0">
                  <c:v>まったくそう思わない</c:v>
                </c:pt>
              </c:strCache>
            </c:strRef>
          </c:tx>
          <c:invertIfNegative val="0"/>
          <c:val>
            <c:numRef>
              <c:f>'集計シート (サンプル)'!$K$26</c:f>
              <c:numCache>
                <c:formatCode>General</c:formatCode>
                <c:ptCount val="1"/>
                <c:pt idx="0">
                  <c:v>4</c:v>
                </c:pt>
              </c:numCache>
            </c:numRef>
          </c:val>
          <c:extLst>
            <c:ext xmlns:c16="http://schemas.microsoft.com/office/drawing/2014/chart" uri="{C3380CC4-5D6E-409C-BE32-E72D297353CC}">
              <c16:uniqueId val="{00000000-53F4-4854-AA23-A666F75EDAA7}"/>
            </c:ext>
          </c:extLst>
        </c:ser>
        <c:ser>
          <c:idx val="3"/>
          <c:order val="1"/>
          <c:tx>
            <c:strRef>
              <c:f>'集計シート (サンプル)'!$J$25</c:f>
              <c:strCache>
                <c:ptCount val="1"/>
                <c:pt idx="0">
                  <c:v>あまりそう思わない</c:v>
                </c:pt>
              </c:strCache>
            </c:strRef>
          </c:tx>
          <c:invertIfNegative val="0"/>
          <c:val>
            <c:numRef>
              <c:f>'集計シート (サンプル)'!$K$25</c:f>
              <c:numCache>
                <c:formatCode>General</c:formatCode>
                <c:ptCount val="1"/>
                <c:pt idx="0">
                  <c:v>8</c:v>
                </c:pt>
              </c:numCache>
            </c:numRef>
          </c:val>
          <c:extLst>
            <c:ext xmlns:c16="http://schemas.microsoft.com/office/drawing/2014/chart" uri="{C3380CC4-5D6E-409C-BE32-E72D297353CC}">
              <c16:uniqueId val="{00000001-53F4-4854-AA23-A666F75EDAA7}"/>
            </c:ext>
          </c:extLst>
        </c:ser>
        <c:ser>
          <c:idx val="2"/>
          <c:order val="2"/>
          <c:tx>
            <c:strRef>
              <c:f>'集計シート (サンプル)'!$J$24</c:f>
              <c:strCache>
                <c:ptCount val="1"/>
                <c:pt idx="0">
                  <c:v>どちらとも言えない</c:v>
                </c:pt>
              </c:strCache>
            </c:strRef>
          </c:tx>
          <c:invertIfNegative val="0"/>
          <c:val>
            <c:numRef>
              <c:f>'集計シート (サンプル)'!$K$24</c:f>
              <c:numCache>
                <c:formatCode>General</c:formatCode>
                <c:ptCount val="1"/>
                <c:pt idx="0">
                  <c:v>5</c:v>
                </c:pt>
              </c:numCache>
            </c:numRef>
          </c:val>
          <c:extLst>
            <c:ext xmlns:c16="http://schemas.microsoft.com/office/drawing/2014/chart" uri="{C3380CC4-5D6E-409C-BE32-E72D297353CC}">
              <c16:uniqueId val="{00000002-53F4-4854-AA23-A666F75EDAA7}"/>
            </c:ext>
          </c:extLst>
        </c:ser>
        <c:ser>
          <c:idx val="1"/>
          <c:order val="3"/>
          <c:tx>
            <c:strRef>
              <c:f>'集計シート (サンプル)'!$J$23</c:f>
              <c:strCache>
                <c:ptCount val="1"/>
                <c:pt idx="0">
                  <c:v>ある程度そう思う</c:v>
                </c:pt>
              </c:strCache>
            </c:strRef>
          </c:tx>
          <c:invertIfNegative val="0"/>
          <c:val>
            <c:numRef>
              <c:f>'集計シート (サンプル)'!$K$23</c:f>
              <c:numCache>
                <c:formatCode>General</c:formatCode>
                <c:ptCount val="1"/>
                <c:pt idx="0">
                  <c:v>8</c:v>
                </c:pt>
              </c:numCache>
            </c:numRef>
          </c:val>
          <c:extLst>
            <c:ext xmlns:c16="http://schemas.microsoft.com/office/drawing/2014/chart" uri="{C3380CC4-5D6E-409C-BE32-E72D297353CC}">
              <c16:uniqueId val="{00000003-53F4-4854-AA23-A666F75EDAA7}"/>
            </c:ext>
          </c:extLst>
        </c:ser>
        <c:ser>
          <c:idx val="0"/>
          <c:order val="4"/>
          <c:tx>
            <c:strRef>
              <c:f>'集計シート (サンプル)'!$J$22</c:f>
              <c:strCache>
                <c:ptCount val="1"/>
                <c:pt idx="0">
                  <c:v>そう思う</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53F4-4854-AA23-A666F75EDAA7}"/>
              </c:ext>
            </c:extLst>
          </c:dPt>
          <c:val>
            <c:numRef>
              <c:f>'集計シート (サンプル)'!$K$22</c:f>
              <c:numCache>
                <c:formatCode>General</c:formatCode>
                <c:ptCount val="1"/>
                <c:pt idx="0">
                  <c:v>5</c:v>
                </c:pt>
              </c:numCache>
            </c:numRef>
          </c:val>
          <c:extLst>
            <c:ext xmlns:c16="http://schemas.microsoft.com/office/drawing/2014/chart" uri="{C3380CC4-5D6E-409C-BE32-E72D297353CC}">
              <c16:uniqueId val="{00000006-53F4-4854-AA23-A666F75EDAA7}"/>
            </c:ext>
          </c:extLst>
        </c:ser>
        <c:dLbls>
          <c:showLegendKey val="0"/>
          <c:showVal val="0"/>
          <c:showCatName val="0"/>
          <c:showSerName val="0"/>
          <c:showPercent val="0"/>
          <c:showBubbleSize val="0"/>
        </c:dLbls>
        <c:gapWidth val="75"/>
        <c:overlap val="-25"/>
        <c:axId val="134174976"/>
        <c:axId val="134176768"/>
      </c:barChart>
      <c:catAx>
        <c:axId val="134174976"/>
        <c:scaling>
          <c:orientation val="minMax"/>
        </c:scaling>
        <c:delete val="1"/>
        <c:axPos val="l"/>
        <c:majorTickMark val="none"/>
        <c:minorTickMark val="none"/>
        <c:tickLblPos val="nextTo"/>
        <c:crossAx val="134176768"/>
        <c:crosses val="autoZero"/>
        <c:auto val="1"/>
        <c:lblAlgn val="ctr"/>
        <c:lblOffset val="100"/>
        <c:noMultiLvlLbl val="0"/>
      </c:catAx>
      <c:valAx>
        <c:axId val="134176768"/>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4174976"/>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7979801206390783E-2"/>
          <c:y val="0.20041564846611593"/>
          <c:w val="0.43324925786937057"/>
          <c:h val="0.78896025809409465"/>
        </c:manualLayout>
      </c:layout>
      <c:pieChart>
        <c:varyColors val="1"/>
        <c:ser>
          <c:idx val="0"/>
          <c:order val="0"/>
          <c:dPt>
            <c:idx val="0"/>
            <c:bubble3D val="0"/>
            <c:spPr>
              <a:pattFill prst="dkVert">
                <a:fgClr>
                  <a:srgbClr val="5BB9FF"/>
                </a:fgClr>
                <a:bgClr>
                  <a:schemeClr val="bg1"/>
                </a:bgClr>
              </a:pattFill>
              <a:ln>
                <a:solidFill>
                  <a:schemeClr val="tx1"/>
                </a:solidFill>
              </a:ln>
            </c:spPr>
            <c:extLst>
              <c:ext xmlns:c16="http://schemas.microsoft.com/office/drawing/2014/chart" uri="{C3380CC4-5D6E-409C-BE32-E72D297353CC}">
                <c16:uniqueId val="{00000001-3A45-45CD-BA72-4ACF9F93EACC}"/>
              </c:ext>
            </c:extLst>
          </c:dPt>
          <c:dPt>
            <c:idx val="1"/>
            <c:bubble3D val="0"/>
            <c:spPr>
              <a:pattFill prst="dkHorz">
                <a:fgClr>
                  <a:srgbClr val="4FFF9F"/>
                </a:fgClr>
                <a:bgClr>
                  <a:schemeClr val="bg1"/>
                </a:bgClr>
              </a:pattFill>
              <a:ln>
                <a:solidFill>
                  <a:schemeClr val="tx1"/>
                </a:solidFill>
              </a:ln>
            </c:spPr>
            <c:extLst>
              <c:ext xmlns:c16="http://schemas.microsoft.com/office/drawing/2014/chart" uri="{C3380CC4-5D6E-409C-BE32-E72D297353CC}">
                <c16:uniqueId val="{00000003-3A45-45CD-BA72-4ACF9F93EACC}"/>
              </c:ext>
            </c:extLst>
          </c:dPt>
          <c:dPt>
            <c:idx val="2"/>
            <c:bubble3D val="0"/>
            <c:spPr>
              <a:pattFill prst="wdDnDiag">
                <a:fgClr>
                  <a:srgbClr val="FF7171"/>
                </a:fgClr>
                <a:bgClr>
                  <a:schemeClr val="bg1"/>
                </a:bgClr>
              </a:pattFill>
              <a:ln>
                <a:solidFill>
                  <a:schemeClr val="tx1"/>
                </a:solidFill>
              </a:ln>
            </c:spPr>
            <c:extLst>
              <c:ext xmlns:c16="http://schemas.microsoft.com/office/drawing/2014/chart" uri="{C3380CC4-5D6E-409C-BE32-E72D297353CC}">
                <c16:uniqueId val="{00000005-3A45-45CD-BA72-4ACF9F93EACC}"/>
              </c:ext>
            </c:extLst>
          </c:dPt>
          <c:dLbls>
            <c:dLbl>
              <c:idx val="0"/>
              <c:layout>
                <c:manualLayout>
                  <c:x val="-0.10794614035724667"/>
                  <c:y val="0.17762513746908395"/>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A45-45CD-BA72-4ACF9F93EACC}"/>
                </c:ext>
              </c:extLst>
            </c:dLbl>
            <c:dLbl>
              <c:idx val="2"/>
              <c:layout>
                <c:manualLayout>
                  <c:x val="0.11766517102797622"/>
                  <c:y val="0.13547607225885486"/>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A45-45CD-BA72-4ACF9F93EACC}"/>
                </c:ext>
              </c:extLst>
            </c:dLbl>
            <c:spPr>
              <a:noFill/>
              <a:ln>
                <a:noFill/>
              </a:ln>
              <a:effectLst/>
            </c:spPr>
            <c:txPr>
              <a:bodyPr/>
              <a:lstStyle/>
              <a:p>
                <a:pPr>
                  <a:defRPr sz="2000" b="1"/>
                </a:pPr>
                <a:endParaRPr lang="ja-JP"/>
              </a:p>
            </c:txPr>
            <c:showLegendKey val="0"/>
            <c:showVal val="0"/>
            <c:showCatName val="0"/>
            <c:showSerName val="0"/>
            <c:showPercent val="1"/>
            <c:showBubbleSize val="0"/>
            <c:showLeaderLines val="0"/>
            <c:extLst>
              <c:ext xmlns:c15="http://schemas.microsoft.com/office/drawing/2012/chart" uri="{CE6537A1-D6FC-4f65-9D91-7224C49458BB}"/>
            </c:extLst>
          </c:dLbls>
          <c:cat>
            <c:strRef>
              <c:f>入力シート!$M$3:$M$5</c:f>
              <c:strCache>
                <c:ptCount val="3"/>
                <c:pt idx="0">
                  <c:v>28点以上</c:v>
                </c:pt>
                <c:pt idx="1">
                  <c:v>27点～21点</c:v>
                </c:pt>
                <c:pt idx="2">
                  <c:v>20点以下</c:v>
                </c:pt>
              </c:strCache>
            </c:strRef>
          </c:cat>
          <c:val>
            <c:numRef>
              <c:f>入力シート!$O$3:$O$5</c:f>
              <c:numCache>
                <c:formatCode>General</c:formatCode>
                <c:ptCount val="3"/>
                <c:pt idx="0">
                  <c:v>0</c:v>
                </c:pt>
                <c:pt idx="1">
                  <c:v>0</c:v>
                </c:pt>
                <c:pt idx="2">
                  <c:v>0</c:v>
                </c:pt>
              </c:numCache>
            </c:numRef>
          </c:val>
          <c:extLst>
            <c:ext xmlns:c16="http://schemas.microsoft.com/office/drawing/2014/chart" uri="{C3380CC4-5D6E-409C-BE32-E72D297353CC}">
              <c16:uniqueId val="{00000006-3A45-45CD-BA72-4ACF9F93EACC}"/>
            </c:ext>
          </c:extLst>
        </c:ser>
        <c:dLbls>
          <c:showLegendKey val="0"/>
          <c:showVal val="0"/>
          <c:showCatName val="0"/>
          <c:showSerName val="0"/>
          <c:showPercent val="1"/>
          <c:showBubbleSize val="0"/>
          <c:showLeaderLines val="0"/>
        </c:dLbls>
        <c:firstSliceAng val="0"/>
      </c:pieChart>
    </c:plotArea>
    <c:legend>
      <c:legendPos val="t"/>
      <c:layout>
        <c:manualLayout>
          <c:xMode val="edge"/>
          <c:yMode val="edge"/>
          <c:x val="0.4456682764647738"/>
          <c:y val="7.6654878522905853E-2"/>
          <c:w val="0.35263562597465542"/>
          <c:h val="0.62751949315477429"/>
        </c:manualLayout>
      </c:layout>
      <c:overlay val="0"/>
      <c:txPr>
        <a:bodyPr/>
        <a:lstStyle/>
        <a:p>
          <a:pPr>
            <a:defRPr sz="1200" b="1"/>
          </a:pPr>
          <a:endParaRPr lang="ja-JP"/>
        </a:p>
      </c:txPr>
    </c:legend>
    <c:plotVisOnly val="1"/>
    <c:dispBlanksAs val="gap"/>
    <c:showDLblsOverMax val="0"/>
  </c:chart>
  <c:spPr>
    <a:no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(報告書用)'!$C$18</c:f>
              <c:strCache>
                <c:ptCount val="1"/>
                <c:pt idx="0">
                  <c:v>まったくできなかった</c:v>
                </c:pt>
              </c:strCache>
            </c:strRef>
          </c:tx>
          <c:invertIfNegative val="0"/>
          <c:val>
            <c:numRef>
              <c:f>'集計シート (報告書用)'!$D$18</c:f>
              <c:numCache>
                <c:formatCode>General</c:formatCode>
                <c:ptCount val="1"/>
                <c:pt idx="0">
                  <c:v>0</c:v>
                </c:pt>
              </c:numCache>
            </c:numRef>
          </c:val>
          <c:extLst>
            <c:ext xmlns:c16="http://schemas.microsoft.com/office/drawing/2014/chart" uri="{C3380CC4-5D6E-409C-BE32-E72D297353CC}">
              <c16:uniqueId val="{00000000-0AFC-4157-A6D7-8F3FB203F67F}"/>
            </c:ext>
          </c:extLst>
        </c:ser>
        <c:ser>
          <c:idx val="3"/>
          <c:order val="1"/>
          <c:tx>
            <c:strRef>
              <c:f>'集計シート (報告書用)'!$C$17</c:f>
              <c:strCache>
                <c:ptCount val="1"/>
                <c:pt idx="0">
                  <c:v>あまりできなかった</c:v>
                </c:pt>
              </c:strCache>
            </c:strRef>
          </c:tx>
          <c:invertIfNegative val="0"/>
          <c:val>
            <c:numRef>
              <c:f>'集計シート (報告書用)'!$D$17</c:f>
              <c:numCache>
                <c:formatCode>General</c:formatCode>
                <c:ptCount val="1"/>
                <c:pt idx="0">
                  <c:v>0</c:v>
                </c:pt>
              </c:numCache>
            </c:numRef>
          </c:val>
          <c:extLst>
            <c:ext xmlns:c16="http://schemas.microsoft.com/office/drawing/2014/chart" uri="{C3380CC4-5D6E-409C-BE32-E72D297353CC}">
              <c16:uniqueId val="{00000001-0AFC-4157-A6D7-8F3FB203F67F}"/>
            </c:ext>
          </c:extLst>
        </c:ser>
        <c:ser>
          <c:idx val="2"/>
          <c:order val="2"/>
          <c:tx>
            <c:strRef>
              <c:f>'集計シート (報告書用)'!$C$16</c:f>
              <c:strCache>
                <c:ptCount val="1"/>
                <c:pt idx="0">
                  <c:v>どちらとも言えない</c:v>
                </c:pt>
              </c:strCache>
            </c:strRef>
          </c:tx>
          <c:invertIfNegative val="0"/>
          <c:val>
            <c:numRef>
              <c:f>'集計シート (報告書用)'!$D$16</c:f>
              <c:numCache>
                <c:formatCode>General</c:formatCode>
                <c:ptCount val="1"/>
                <c:pt idx="0">
                  <c:v>0</c:v>
                </c:pt>
              </c:numCache>
            </c:numRef>
          </c:val>
          <c:extLst>
            <c:ext xmlns:c16="http://schemas.microsoft.com/office/drawing/2014/chart" uri="{C3380CC4-5D6E-409C-BE32-E72D297353CC}">
              <c16:uniqueId val="{00000002-0AFC-4157-A6D7-8F3FB203F67F}"/>
            </c:ext>
          </c:extLst>
        </c:ser>
        <c:ser>
          <c:idx val="1"/>
          <c:order val="3"/>
          <c:tx>
            <c:strRef>
              <c:f>'集計シート (報告書用)'!$C$15</c:f>
              <c:strCache>
                <c:ptCount val="1"/>
                <c:pt idx="0">
                  <c:v>ある程度できた</c:v>
                </c:pt>
              </c:strCache>
            </c:strRef>
          </c:tx>
          <c:invertIfNegative val="0"/>
          <c:val>
            <c:numRef>
              <c:f>'集計シート (報告書用)'!$D$15</c:f>
              <c:numCache>
                <c:formatCode>General</c:formatCode>
                <c:ptCount val="1"/>
                <c:pt idx="0">
                  <c:v>0</c:v>
                </c:pt>
              </c:numCache>
            </c:numRef>
          </c:val>
          <c:extLst>
            <c:ext xmlns:c16="http://schemas.microsoft.com/office/drawing/2014/chart" uri="{C3380CC4-5D6E-409C-BE32-E72D297353CC}">
              <c16:uniqueId val="{00000003-0AFC-4157-A6D7-8F3FB203F67F}"/>
            </c:ext>
          </c:extLst>
        </c:ser>
        <c:ser>
          <c:idx val="0"/>
          <c:order val="4"/>
          <c:tx>
            <c:strRef>
              <c:f>'集計シート (報告書用)'!$C$14</c:f>
              <c:strCache>
                <c:ptCount val="1"/>
                <c:pt idx="0">
                  <c:v>できた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0AFC-4157-A6D7-8F3FB203F67F}"/>
              </c:ext>
            </c:extLst>
          </c:dPt>
          <c:val>
            <c:numRef>
              <c:f>'集計シート (報告書用)'!$D$14</c:f>
              <c:numCache>
                <c:formatCode>General</c:formatCode>
                <c:ptCount val="1"/>
                <c:pt idx="0">
                  <c:v>0</c:v>
                </c:pt>
              </c:numCache>
            </c:numRef>
          </c:val>
          <c:extLst>
            <c:ext xmlns:c16="http://schemas.microsoft.com/office/drawing/2014/chart" uri="{C3380CC4-5D6E-409C-BE32-E72D297353CC}">
              <c16:uniqueId val="{00000006-0AFC-4157-A6D7-8F3FB203F67F}"/>
            </c:ext>
          </c:extLst>
        </c:ser>
        <c:dLbls>
          <c:showLegendKey val="0"/>
          <c:showVal val="0"/>
          <c:showCatName val="0"/>
          <c:showSerName val="0"/>
          <c:showPercent val="0"/>
          <c:showBubbleSize val="0"/>
        </c:dLbls>
        <c:gapWidth val="75"/>
        <c:overlap val="-25"/>
        <c:axId val="134403584"/>
        <c:axId val="134405120"/>
      </c:barChart>
      <c:catAx>
        <c:axId val="134403584"/>
        <c:scaling>
          <c:orientation val="minMax"/>
        </c:scaling>
        <c:delete val="1"/>
        <c:axPos val="l"/>
        <c:majorTickMark val="none"/>
        <c:minorTickMark val="none"/>
        <c:tickLblPos val="nextTo"/>
        <c:crossAx val="134405120"/>
        <c:crosses val="autoZero"/>
        <c:auto val="1"/>
        <c:lblAlgn val="ctr"/>
        <c:lblOffset val="100"/>
        <c:noMultiLvlLbl val="0"/>
      </c:catAx>
      <c:valAx>
        <c:axId val="134405120"/>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4403584"/>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(報告書用)'!$C$26</c:f>
              <c:strCache>
                <c:ptCount val="1"/>
                <c:pt idx="0">
                  <c:v>まったくできなかった</c:v>
                </c:pt>
              </c:strCache>
            </c:strRef>
          </c:tx>
          <c:invertIfNegative val="0"/>
          <c:val>
            <c:numRef>
              <c:f>'集計シート (報告書用)'!$D$26</c:f>
              <c:numCache>
                <c:formatCode>General</c:formatCode>
                <c:ptCount val="1"/>
                <c:pt idx="0">
                  <c:v>0</c:v>
                </c:pt>
              </c:numCache>
            </c:numRef>
          </c:val>
          <c:extLst>
            <c:ext xmlns:c16="http://schemas.microsoft.com/office/drawing/2014/chart" uri="{C3380CC4-5D6E-409C-BE32-E72D297353CC}">
              <c16:uniqueId val="{00000000-1B5F-491C-B3C2-9E4F5C06CD25}"/>
            </c:ext>
          </c:extLst>
        </c:ser>
        <c:ser>
          <c:idx val="3"/>
          <c:order val="1"/>
          <c:tx>
            <c:strRef>
              <c:f>'集計シート (報告書用)'!$C$25</c:f>
              <c:strCache>
                <c:ptCount val="1"/>
                <c:pt idx="0">
                  <c:v>あまりできなかった</c:v>
                </c:pt>
              </c:strCache>
            </c:strRef>
          </c:tx>
          <c:invertIfNegative val="0"/>
          <c:val>
            <c:numRef>
              <c:f>'集計シート (報告書用)'!$D$25</c:f>
              <c:numCache>
                <c:formatCode>General</c:formatCode>
                <c:ptCount val="1"/>
                <c:pt idx="0">
                  <c:v>0</c:v>
                </c:pt>
              </c:numCache>
            </c:numRef>
          </c:val>
          <c:extLst>
            <c:ext xmlns:c16="http://schemas.microsoft.com/office/drawing/2014/chart" uri="{C3380CC4-5D6E-409C-BE32-E72D297353CC}">
              <c16:uniqueId val="{00000001-1B5F-491C-B3C2-9E4F5C06CD25}"/>
            </c:ext>
          </c:extLst>
        </c:ser>
        <c:ser>
          <c:idx val="2"/>
          <c:order val="2"/>
          <c:tx>
            <c:strRef>
              <c:f>'集計シート (報告書用)'!$C$24</c:f>
              <c:strCache>
                <c:ptCount val="1"/>
                <c:pt idx="0">
                  <c:v>どちらとも言えない</c:v>
                </c:pt>
              </c:strCache>
            </c:strRef>
          </c:tx>
          <c:invertIfNegative val="0"/>
          <c:val>
            <c:numRef>
              <c:f>'集計シート (報告書用)'!$D$24</c:f>
              <c:numCache>
                <c:formatCode>General</c:formatCode>
                <c:ptCount val="1"/>
                <c:pt idx="0">
                  <c:v>0</c:v>
                </c:pt>
              </c:numCache>
            </c:numRef>
          </c:val>
          <c:extLst>
            <c:ext xmlns:c16="http://schemas.microsoft.com/office/drawing/2014/chart" uri="{C3380CC4-5D6E-409C-BE32-E72D297353CC}">
              <c16:uniqueId val="{00000002-1B5F-491C-B3C2-9E4F5C06CD25}"/>
            </c:ext>
          </c:extLst>
        </c:ser>
        <c:ser>
          <c:idx val="1"/>
          <c:order val="3"/>
          <c:tx>
            <c:strRef>
              <c:f>'集計シート (報告書用)'!$C$23</c:f>
              <c:strCache>
                <c:ptCount val="1"/>
                <c:pt idx="0">
                  <c:v>ある程度できた</c:v>
                </c:pt>
              </c:strCache>
            </c:strRef>
          </c:tx>
          <c:invertIfNegative val="0"/>
          <c:val>
            <c:numRef>
              <c:f>'集計シート (報告書用)'!$D$23</c:f>
              <c:numCache>
                <c:formatCode>General</c:formatCode>
                <c:ptCount val="1"/>
                <c:pt idx="0">
                  <c:v>0</c:v>
                </c:pt>
              </c:numCache>
            </c:numRef>
          </c:val>
          <c:extLst>
            <c:ext xmlns:c16="http://schemas.microsoft.com/office/drawing/2014/chart" uri="{C3380CC4-5D6E-409C-BE32-E72D297353CC}">
              <c16:uniqueId val="{00000003-1B5F-491C-B3C2-9E4F5C06CD25}"/>
            </c:ext>
          </c:extLst>
        </c:ser>
        <c:ser>
          <c:idx val="0"/>
          <c:order val="4"/>
          <c:tx>
            <c:strRef>
              <c:f>'集計シート (報告書用)'!$C$22</c:f>
              <c:strCache>
                <c:ptCount val="1"/>
                <c:pt idx="0">
                  <c:v>できた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1B5F-491C-B3C2-9E4F5C06CD25}"/>
              </c:ext>
            </c:extLst>
          </c:dPt>
          <c:val>
            <c:numRef>
              <c:f>'集計シート (報告書用)'!$D$22</c:f>
              <c:numCache>
                <c:formatCode>General</c:formatCode>
                <c:ptCount val="1"/>
                <c:pt idx="0">
                  <c:v>0</c:v>
                </c:pt>
              </c:numCache>
            </c:numRef>
          </c:val>
          <c:extLst>
            <c:ext xmlns:c16="http://schemas.microsoft.com/office/drawing/2014/chart" uri="{C3380CC4-5D6E-409C-BE32-E72D297353CC}">
              <c16:uniqueId val="{00000006-1B5F-491C-B3C2-9E4F5C06CD25}"/>
            </c:ext>
          </c:extLst>
        </c:ser>
        <c:dLbls>
          <c:showLegendKey val="0"/>
          <c:showVal val="0"/>
          <c:showCatName val="0"/>
          <c:showSerName val="0"/>
          <c:showPercent val="0"/>
          <c:showBubbleSize val="0"/>
        </c:dLbls>
        <c:gapWidth val="75"/>
        <c:overlap val="-25"/>
        <c:axId val="134926720"/>
        <c:axId val="134928256"/>
      </c:barChart>
      <c:catAx>
        <c:axId val="134926720"/>
        <c:scaling>
          <c:orientation val="minMax"/>
        </c:scaling>
        <c:delete val="1"/>
        <c:axPos val="l"/>
        <c:majorTickMark val="none"/>
        <c:minorTickMark val="none"/>
        <c:tickLblPos val="nextTo"/>
        <c:crossAx val="134928256"/>
        <c:crosses val="autoZero"/>
        <c:auto val="1"/>
        <c:lblAlgn val="ctr"/>
        <c:lblOffset val="100"/>
        <c:noMultiLvlLbl val="0"/>
      </c:catAx>
      <c:valAx>
        <c:axId val="134928256"/>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4926720"/>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(報告書用)'!$C$34</c:f>
              <c:strCache>
                <c:ptCount val="1"/>
                <c:pt idx="0">
                  <c:v>まったく理解できなかった</c:v>
                </c:pt>
              </c:strCache>
            </c:strRef>
          </c:tx>
          <c:invertIfNegative val="0"/>
          <c:val>
            <c:numRef>
              <c:f>'集計シート (報告書用)'!$D$34</c:f>
              <c:numCache>
                <c:formatCode>General</c:formatCode>
                <c:ptCount val="1"/>
                <c:pt idx="0">
                  <c:v>0</c:v>
                </c:pt>
              </c:numCache>
            </c:numRef>
          </c:val>
          <c:extLst>
            <c:ext xmlns:c16="http://schemas.microsoft.com/office/drawing/2014/chart" uri="{C3380CC4-5D6E-409C-BE32-E72D297353CC}">
              <c16:uniqueId val="{00000000-0020-4052-8FC4-DB7E45FB75D7}"/>
            </c:ext>
          </c:extLst>
        </c:ser>
        <c:ser>
          <c:idx val="3"/>
          <c:order val="1"/>
          <c:tx>
            <c:strRef>
              <c:f>'集計シート (報告書用)'!$C$33</c:f>
              <c:strCache>
                <c:ptCount val="1"/>
                <c:pt idx="0">
                  <c:v>あまり理解できなかった</c:v>
                </c:pt>
              </c:strCache>
            </c:strRef>
          </c:tx>
          <c:invertIfNegative val="0"/>
          <c:val>
            <c:numRef>
              <c:f>'集計シート (報告書用)'!$D$33</c:f>
              <c:numCache>
                <c:formatCode>General</c:formatCode>
                <c:ptCount val="1"/>
                <c:pt idx="0">
                  <c:v>0</c:v>
                </c:pt>
              </c:numCache>
            </c:numRef>
          </c:val>
          <c:extLst>
            <c:ext xmlns:c16="http://schemas.microsoft.com/office/drawing/2014/chart" uri="{C3380CC4-5D6E-409C-BE32-E72D297353CC}">
              <c16:uniqueId val="{00000001-0020-4052-8FC4-DB7E45FB75D7}"/>
            </c:ext>
          </c:extLst>
        </c:ser>
        <c:ser>
          <c:idx val="2"/>
          <c:order val="2"/>
          <c:tx>
            <c:strRef>
              <c:f>'集計シート (報告書用)'!$C$32</c:f>
              <c:strCache>
                <c:ptCount val="1"/>
                <c:pt idx="0">
                  <c:v>どちらとも言えない</c:v>
                </c:pt>
              </c:strCache>
            </c:strRef>
          </c:tx>
          <c:invertIfNegative val="0"/>
          <c:val>
            <c:numRef>
              <c:f>'集計シート (報告書用)'!$D$32</c:f>
              <c:numCache>
                <c:formatCode>General</c:formatCode>
                <c:ptCount val="1"/>
                <c:pt idx="0">
                  <c:v>0</c:v>
                </c:pt>
              </c:numCache>
            </c:numRef>
          </c:val>
          <c:extLst>
            <c:ext xmlns:c16="http://schemas.microsoft.com/office/drawing/2014/chart" uri="{C3380CC4-5D6E-409C-BE32-E72D297353CC}">
              <c16:uniqueId val="{00000002-0020-4052-8FC4-DB7E45FB75D7}"/>
            </c:ext>
          </c:extLst>
        </c:ser>
        <c:ser>
          <c:idx val="1"/>
          <c:order val="3"/>
          <c:tx>
            <c:strRef>
              <c:f>'集計シート (報告書用)'!$C$31</c:f>
              <c:strCache>
                <c:ptCount val="1"/>
                <c:pt idx="0">
                  <c:v>ある程度理解できた</c:v>
                </c:pt>
              </c:strCache>
            </c:strRef>
          </c:tx>
          <c:invertIfNegative val="0"/>
          <c:val>
            <c:numRef>
              <c:f>'集計シート (報告書用)'!$D$31</c:f>
              <c:numCache>
                <c:formatCode>General</c:formatCode>
                <c:ptCount val="1"/>
                <c:pt idx="0">
                  <c:v>0</c:v>
                </c:pt>
              </c:numCache>
            </c:numRef>
          </c:val>
          <c:extLst>
            <c:ext xmlns:c16="http://schemas.microsoft.com/office/drawing/2014/chart" uri="{C3380CC4-5D6E-409C-BE32-E72D297353CC}">
              <c16:uniqueId val="{00000003-0020-4052-8FC4-DB7E45FB75D7}"/>
            </c:ext>
          </c:extLst>
        </c:ser>
        <c:ser>
          <c:idx val="0"/>
          <c:order val="4"/>
          <c:tx>
            <c:strRef>
              <c:f>'集計シート (報告書用)'!$C$30</c:f>
              <c:strCache>
                <c:ptCount val="1"/>
                <c:pt idx="0">
                  <c:v>理解できた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0020-4052-8FC4-DB7E45FB75D7}"/>
              </c:ext>
            </c:extLst>
          </c:dPt>
          <c:val>
            <c:numRef>
              <c:f>'集計シート (報告書用)'!$D$30</c:f>
              <c:numCache>
                <c:formatCode>General</c:formatCode>
                <c:ptCount val="1"/>
                <c:pt idx="0">
                  <c:v>0</c:v>
                </c:pt>
              </c:numCache>
            </c:numRef>
          </c:val>
          <c:extLst>
            <c:ext xmlns:c16="http://schemas.microsoft.com/office/drawing/2014/chart" uri="{C3380CC4-5D6E-409C-BE32-E72D297353CC}">
              <c16:uniqueId val="{00000006-0020-4052-8FC4-DB7E45FB75D7}"/>
            </c:ext>
          </c:extLst>
        </c:ser>
        <c:dLbls>
          <c:showLegendKey val="0"/>
          <c:showVal val="0"/>
          <c:showCatName val="0"/>
          <c:showSerName val="0"/>
          <c:showPercent val="0"/>
          <c:showBubbleSize val="0"/>
        </c:dLbls>
        <c:gapWidth val="75"/>
        <c:overlap val="-25"/>
        <c:axId val="134966272"/>
        <c:axId val="134968064"/>
      </c:barChart>
      <c:catAx>
        <c:axId val="134966272"/>
        <c:scaling>
          <c:orientation val="minMax"/>
        </c:scaling>
        <c:delete val="1"/>
        <c:axPos val="l"/>
        <c:majorTickMark val="none"/>
        <c:minorTickMark val="none"/>
        <c:tickLblPos val="nextTo"/>
        <c:crossAx val="134968064"/>
        <c:crosses val="autoZero"/>
        <c:auto val="1"/>
        <c:lblAlgn val="ctr"/>
        <c:lblOffset val="100"/>
        <c:noMultiLvlLbl val="0"/>
      </c:catAx>
      <c:valAx>
        <c:axId val="134968064"/>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4966272"/>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(報告書用)'!$J$10</c:f>
              <c:strCache>
                <c:ptCount val="1"/>
                <c:pt idx="0">
                  <c:v>まったく変化があった</c:v>
                </c:pt>
              </c:strCache>
            </c:strRef>
          </c:tx>
          <c:invertIfNegative val="0"/>
          <c:val>
            <c:numRef>
              <c:f>'集計シート (報告書用)'!$K$10</c:f>
              <c:numCache>
                <c:formatCode>General</c:formatCode>
                <c:ptCount val="1"/>
                <c:pt idx="0">
                  <c:v>0</c:v>
                </c:pt>
              </c:numCache>
            </c:numRef>
          </c:val>
          <c:extLst>
            <c:ext xmlns:c16="http://schemas.microsoft.com/office/drawing/2014/chart" uri="{C3380CC4-5D6E-409C-BE32-E72D297353CC}">
              <c16:uniqueId val="{00000000-029B-4A00-9A27-49EEC7846C42}"/>
            </c:ext>
          </c:extLst>
        </c:ser>
        <c:ser>
          <c:idx val="3"/>
          <c:order val="1"/>
          <c:tx>
            <c:strRef>
              <c:f>'集計シート (報告書用)'!$J$9</c:f>
              <c:strCache>
                <c:ptCount val="1"/>
                <c:pt idx="0">
                  <c:v>あまり変化があった</c:v>
                </c:pt>
              </c:strCache>
            </c:strRef>
          </c:tx>
          <c:invertIfNegative val="0"/>
          <c:val>
            <c:numRef>
              <c:f>'集計シート (報告書用)'!$K$9</c:f>
              <c:numCache>
                <c:formatCode>General</c:formatCode>
                <c:ptCount val="1"/>
                <c:pt idx="0">
                  <c:v>0</c:v>
                </c:pt>
              </c:numCache>
            </c:numRef>
          </c:val>
          <c:extLst>
            <c:ext xmlns:c16="http://schemas.microsoft.com/office/drawing/2014/chart" uri="{C3380CC4-5D6E-409C-BE32-E72D297353CC}">
              <c16:uniqueId val="{00000001-029B-4A00-9A27-49EEC7846C42}"/>
            </c:ext>
          </c:extLst>
        </c:ser>
        <c:ser>
          <c:idx val="2"/>
          <c:order val="2"/>
          <c:tx>
            <c:strRef>
              <c:f>'集計シート (報告書用)'!$J$8</c:f>
              <c:strCache>
                <c:ptCount val="1"/>
                <c:pt idx="0">
                  <c:v>どちらとも言えない</c:v>
                </c:pt>
              </c:strCache>
            </c:strRef>
          </c:tx>
          <c:invertIfNegative val="0"/>
          <c:val>
            <c:numRef>
              <c:f>'集計シート (報告書用)'!$K$8</c:f>
              <c:numCache>
                <c:formatCode>General</c:formatCode>
                <c:ptCount val="1"/>
                <c:pt idx="0">
                  <c:v>0</c:v>
                </c:pt>
              </c:numCache>
            </c:numRef>
          </c:val>
          <c:extLst>
            <c:ext xmlns:c16="http://schemas.microsoft.com/office/drawing/2014/chart" uri="{C3380CC4-5D6E-409C-BE32-E72D297353CC}">
              <c16:uniqueId val="{00000002-029B-4A00-9A27-49EEC7846C42}"/>
            </c:ext>
          </c:extLst>
        </c:ser>
        <c:ser>
          <c:idx val="1"/>
          <c:order val="3"/>
          <c:tx>
            <c:strRef>
              <c:f>'集計シート (報告書用)'!$J$7</c:f>
              <c:strCache>
                <c:ptCount val="1"/>
                <c:pt idx="0">
                  <c:v>ある程度変化があった</c:v>
                </c:pt>
              </c:strCache>
            </c:strRef>
          </c:tx>
          <c:invertIfNegative val="0"/>
          <c:val>
            <c:numRef>
              <c:f>'集計シート (報告書用)'!$K$7</c:f>
              <c:numCache>
                <c:formatCode>General</c:formatCode>
                <c:ptCount val="1"/>
                <c:pt idx="0">
                  <c:v>0</c:v>
                </c:pt>
              </c:numCache>
            </c:numRef>
          </c:val>
          <c:extLst>
            <c:ext xmlns:c16="http://schemas.microsoft.com/office/drawing/2014/chart" uri="{C3380CC4-5D6E-409C-BE32-E72D297353CC}">
              <c16:uniqueId val="{00000003-029B-4A00-9A27-49EEC7846C42}"/>
            </c:ext>
          </c:extLst>
        </c:ser>
        <c:ser>
          <c:idx val="0"/>
          <c:order val="4"/>
          <c:tx>
            <c:strRef>
              <c:f>'集計シート (報告書用)'!$J$6</c:f>
              <c:strCache>
                <c:ptCount val="1"/>
                <c:pt idx="0">
                  <c:v>変化があった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029B-4A00-9A27-49EEC7846C42}"/>
              </c:ext>
            </c:extLst>
          </c:dPt>
          <c:val>
            <c:numRef>
              <c:f>'集計シート (報告書用)'!$K$6</c:f>
              <c:numCache>
                <c:formatCode>General</c:formatCode>
                <c:ptCount val="1"/>
                <c:pt idx="0">
                  <c:v>0</c:v>
                </c:pt>
              </c:numCache>
            </c:numRef>
          </c:val>
          <c:extLst>
            <c:ext xmlns:c16="http://schemas.microsoft.com/office/drawing/2014/chart" uri="{C3380CC4-5D6E-409C-BE32-E72D297353CC}">
              <c16:uniqueId val="{00000006-029B-4A00-9A27-49EEC7846C42}"/>
            </c:ext>
          </c:extLst>
        </c:ser>
        <c:dLbls>
          <c:showLegendKey val="0"/>
          <c:showVal val="0"/>
          <c:showCatName val="0"/>
          <c:showSerName val="0"/>
          <c:showPercent val="0"/>
          <c:showBubbleSize val="0"/>
        </c:dLbls>
        <c:gapWidth val="75"/>
        <c:overlap val="-25"/>
        <c:axId val="135018368"/>
        <c:axId val="135019904"/>
      </c:barChart>
      <c:catAx>
        <c:axId val="135018368"/>
        <c:scaling>
          <c:orientation val="minMax"/>
        </c:scaling>
        <c:delete val="1"/>
        <c:axPos val="l"/>
        <c:majorTickMark val="none"/>
        <c:minorTickMark val="none"/>
        <c:tickLblPos val="nextTo"/>
        <c:crossAx val="135019904"/>
        <c:crosses val="autoZero"/>
        <c:auto val="1"/>
        <c:lblAlgn val="ctr"/>
        <c:lblOffset val="100"/>
        <c:noMultiLvlLbl val="0"/>
      </c:catAx>
      <c:valAx>
        <c:axId val="135019904"/>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5018368"/>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(報告書用)'!$J$18</c:f>
              <c:strCache>
                <c:ptCount val="1"/>
                <c:pt idx="0">
                  <c:v>まったく変化があった</c:v>
                </c:pt>
              </c:strCache>
            </c:strRef>
          </c:tx>
          <c:invertIfNegative val="0"/>
          <c:val>
            <c:numRef>
              <c:f>'集計シート (報告書用)'!$K$18</c:f>
              <c:numCache>
                <c:formatCode>General</c:formatCode>
                <c:ptCount val="1"/>
                <c:pt idx="0">
                  <c:v>0</c:v>
                </c:pt>
              </c:numCache>
            </c:numRef>
          </c:val>
          <c:extLst>
            <c:ext xmlns:c16="http://schemas.microsoft.com/office/drawing/2014/chart" uri="{C3380CC4-5D6E-409C-BE32-E72D297353CC}">
              <c16:uniqueId val="{00000000-758E-415B-A693-FC64ABCE0BA3}"/>
            </c:ext>
          </c:extLst>
        </c:ser>
        <c:ser>
          <c:idx val="3"/>
          <c:order val="1"/>
          <c:tx>
            <c:strRef>
              <c:f>'集計シート (報告書用)'!$J$17</c:f>
              <c:strCache>
                <c:ptCount val="1"/>
                <c:pt idx="0">
                  <c:v>あまり変化があった</c:v>
                </c:pt>
              </c:strCache>
            </c:strRef>
          </c:tx>
          <c:invertIfNegative val="0"/>
          <c:val>
            <c:numRef>
              <c:f>'集計シート (報告書用)'!$K$17</c:f>
              <c:numCache>
                <c:formatCode>General</c:formatCode>
                <c:ptCount val="1"/>
                <c:pt idx="0">
                  <c:v>0</c:v>
                </c:pt>
              </c:numCache>
            </c:numRef>
          </c:val>
          <c:extLst>
            <c:ext xmlns:c16="http://schemas.microsoft.com/office/drawing/2014/chart" uri="{C3380CC4-5D6E-409C-BE32-E72D297353CC}">
              <c16:uniqueId val="{00000001-758E-415B-A693-FC64ABCE0BA3}"/>
            </c:ext>
          </c:extLst>
        </c:ser>
        <c:ser>
          <c:idx val="2"/>
          <c:order val="2"/>
          <c:tx>
            <c:strRef>
              <c:f>'集計シート (報告書用)'!$J$16</c:f>
              <c:strCache>
                <c:ptCount val="1"/>
                <c:pt idx="0">
                  <c:v>どちらとも言えない</c:v>
                </c:pt>
              </c:strCache>
            </c:strRef>
          </c:tx>
          <c:invertIfNegative val="0"/>
          <c:val>
            <c:numRef>
              <c:f>'集計シート (報告書用)'!$K$16</c:f>
              <c:numCache>
                <c:formatCode>General</c:formatCode>
                <c:ptCount val="1"/>
                <c:pt idx="0">
                  <c:v>0</c:v>
                </c:pt>
              </c:numCache>
            </c:numRef>
          </c:val>
          <c:extLst>
            <c:ext xmlns:c16="http://schemas.microsoft.com/office/drawing/2014/chart" uri="{C3380CC4-5D6E-409C-BE32-E72D297353CC}">
              <c16:uniqueId val="{00000002-758E-415B-A693-FC64ABCE0BA3}"/>
            </c:ext>
          </c:extLst>
        </c:ser>
        <c:ser>
          <c:idx val="1"/>
          <c:order val="3"/>
          <c:tx>
            <c:strRef>
              <c:f>'集計シート (報告書用)'!$J$15</c:f>
              <c:strCache>
                <c:ptCount val="1"/>
                <c:pt idx="0">
                  <c:v>ある程度変化があった</c:v>
                </c:pt>
              </c:strCache>
            </c:strRef>
          </c:tx>
          <c:invertIfNegative val="0"/>
          <c:val>
            <c:numRef>
              <c:f>'集計シート (報告書用)'!$K$15</c:f>
              <c:numCache>
                <c:formatCode>General</c:formatCode>
                <c:ptCount val="1"/>
                <c:pt idx="0">
                  <c:v>0</c:v>
                </c:pt>
              </c:numCache>
            </c:numRef>
          </c:val>
          <c:extLst>
            <c:ext xmlns:c16="http://schemas.microsoft.com/office/drawing/2014/chart" uri="{C3380CC4-5D6E-409C-BE32-E72D297353CC}">
              <c16:uniqueId val="{00000003-758E-415B-A693-FC64ABCE0BA3}"/>
            </c:ext>
          </c:extLst>
        </c:ser>
        <c:ser>
          <c:idx val="0"/>
          <c:order val="4"/>
          <c:tx>
            <c:strRef>
              <c:f>'集計シート (報告書用)'!$J$14</c:f>
              <c:strCache>
                <c:ptCount val="1"/>
                <c:pt idx="0">
                  <c:v>変化があった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758E-415B-A693-FC64ABCE0BA3}"/>
              </c:ext>
            </c:extLst>
          </c:dPt>
          <c:val>
            <c:numRef>
              <c:f>'集計シート (報告書用)'!$K$14</c:f>
              <c:numCache>
                <c:formatCode>General</c:formatCode>
                <c:ptCount val="1"/>
                <c:pt idx="0">
                  <c:v>0</c:v>
                </c:pt>
              </c:numCache>
            </c:numRef>
          </c:val>
          <c:extLst>
            <c:ext xmlns:c16="http://schemas.microsoft.com/office/drawing/2014/chart" uri="{C3380CC4-5D6E-409C-BE32-E72D297353CC}">
              <c16:uniqueId val="{00000006-758E-415B-A693-FC64ABCE0BA3}"/>
            </c:ext>
          </c:extLst>
        </c:ser>
        <c:dLbls>
          <c:showLegendKey val="0"/>
          <c:showVal val="0"/>
          <c:showCatName val="0"/>
          <c:showSerName val="0"/>
          <c:showPercent val="0"/>
          <c:showBubbleSize val="0"/>
        </c:dLbls>
        <c:gapWidth val="75"/>
        <c:overlap val="-25"/>
        <c:axId val="135066368"/>
        <c:axId val="135067904"/>
      </c:barChart>
      <c:catAx>
        <c:axId val="135066368"/>
        <c:scaling>
          <c:orientation val="minMax"/>
        </c:scaling>
        <c:delete val="1"/>
        <c:axPos val="l"/>
        <c:majorTickMark val="none"/>
        <c:minorTickMark val="none"/>
        <c:tickLblPos val="nextTo"/>
        <c:crossAx val="135067904"/>
        <c:crosses val="autoZero"/>
        <c:auto val="1"/>
        <c:lblAlgn val="ctr"/>
        <c:lblOffset val="100"/>
        <c:noMultiLvlLbl val="0"/>
      </c:catAx>
      <c:valAx>
        <c:axId val="135067904"/>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5066368"/>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(報告書用)'!$J$26</c:f>
              <c:strCache>
                <c:ptCount val="1"/>
                <c:pt idx="0">
                  <c:v>まったくそう思わない</c:v>
                </c:pt>
              </c:strCache>
            </c:strRef>
          </c:tx>
          <c:invertIfNegative val="0"/>
          <c:val>
            <c:numRef>
              <c:f>'集計シート (報告書用)'!$K$26</c:f>
              <c:numCache>
                <c:formatCode>General</c:formatCode>
                <c:ptCount val="1"/>
                <c:pt idx="0">
                  <c:v>0</c:v>
                </c:pt>
              </c:numCache>
            </c:numRef>
          </c:val>
          <c:extLst>
            <c:ext xmlns:c16="http://schemas.microsoft.com/office/drawing/2014/chart" uri="{C3380CC4-5D6E-409C-BE32-E72D297353CC}">
              <c16:uniqueId val="{00000000-AD07-4AE8-9D7D-49CF6DB08334}"/>
            </c:ext>
          </c:extLst>
        </c:ser>
        <c:ser>
          <c:idx val="3"/>
          <c:order val="1"/>
          <c:tx>
            <c:strRef>
              <c:f>'集計シート (報告書用)'!$J$25</c:f>
              <c:strCache>
                <c:ptCount val="1"/>
                <c:pt idx="0">
                  <c:v>あまりそう思わない</c:v>
                </c:pt>
              </c:strCache>
            </c:strRef>
          </c:tx>
          <c:invertIfNegative val="0"/>
          <c:val>
            <c:numRef>
              <c:f>'集計シート (報告書用)'!$K$25</c:f>
              <c:numCache>
                <c:formatCode>General</c:formatCode>
                <c:ptCount val="1"/>
                <c:pt idx="0">
                  <c:v>0</c:v>
                </c:pt>
              </c:numCache>
            </c:numRef>
          </c:val>
          <c:extLst>
            <c:ext xmlns:c16="http://schemas.microsoft.com/office/drawing/2014/chart" uri="{C3380CC4-5D6E-409C-BE32-E72D297353CC}">
              <c16:uniqueId val="{00000001-AD07-4AE8-9D7D-49CF6DB08334}"/>
            </c:ext>
          </c:extLst>
        </c:ser>
        <c:ser>
          <c:idx val="2"/>
          <c:order val="2"/>
          <c:tx>
            <c:strRef>
              <c:f>'集計シート (報告書用)'!$J$24</c:f>
              <c:strCache>
                <c:ptCount val="1"/>
                <c:pt idx="0">
                  <c:v>どちらとも言えない</c:v>
                </c:pt>
              </c:strCache>
            </c:strRef>
          </c:tx>
          <c:invertIfNegative val="0"/>
          <c:val>
            <c:numRef>
              <c:f>'集計シート (報告書用)'!$K$24</c:f>
              <c:numCache>
                <c:formatCode>General</c:formatCode>
                <c:ptCount val="1"/>
                <c:pt idx="0">
                  <c:v>0</c:v>
                </c:pt>
              </c:numCache>
            </c:numRef>
          </c:val>
          <c:extLst>
            <c:ext xmlns:c16="http://schemas.microsoft.com/office/drawing/2014/chart" uri="{C3380CC4-5D6E-409C-BE32-E72D297353CC}">
              <c16:uniqueId val="{00000002-AD07-4AE8-9D7D-49CF6DB08334}"/>
            </c:ext>
          </c:extLst>
        </c:ser>
        <c:ser>
          <c:idx val="1"/>
          <c:order val="3"/>
          <c:tx>
            <c:strRef>
              <c:f>'集計シート (報告書用)'!$J$23</c:f>
              <c:strCache>
                <c:ptCount val="1"/>
                <c:pt idx="0">
                  <c:v>ある程度そう思う</c:v>
                </c:pt>
              </c:strCache>
            </c:strRef>
          </c:tx>
          <c:invertIfNegative val="0"/>
          <c:val>
            <c:numRef>
              <c:f>'集計シート (報告書用)'!$K$23</c:f>
              <c:numCache>
                <c:formatCode>General</c:formatCode>
                <c:ptCount val="1"/>
                <c:pt idx="0">
                  <c:v>0</c:v>
                </c:pt>
              </c:numCache>
            </c:numRef>
          </c:val>
          <c:extLst>
            <c:ext xmlns:c16="http://schemas.microsoft.com/office/drawing/2014/chart" uri="{C3380CC4-5D6E-409C-BE32-E72D297353CC}">
              <c16:uniqueId val="{00000003-AD07-4AE8-9D7D-49CF6DB08334}"/>
            </c:ext>
          </c:extLst>
        </c:ser>
        <c:ser>
          <c:idx val="0"/>
          <c:order val="4"/>
          <c:tx>
            <c:strRef>
              <c:f>'集計シート (報告書用)'!$J$22</c:f>
              <c:strCache>
                <c:ptCount val="1"/>
                <c:pt idx="0">
                  <c:v>そう思う</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AD07-4AE8-9D7D-49CF6DB08334}"/>
              </c:ext>
            </c:extLst>
          </c:dPt>
          <c:val>
            <c:numRef>
              <c:f>'集計シート (報告書用)'!$K$22</c:f>
              <c:numCache>
                <c:formatCode>General</c:formatCode>
                <c:ptCount val="1"/>
                <c:pt idx="0">
                  <c:v>0</c:v>
                </c:pt>
              </c:numCache>
            </c:numRef>
          </c:val>
          <c:extLst>
            <c:ext xmlns:c16="http://schemas.microsoft.com/office/drawing/2014/chart" uri="{C3380CC4-5D6E-409C-BE32-E72D297353CC}">
              <c16:uniqueId val="{00000006-AD07-4AE8-9D7D-49CF6DB08334}"/>
            </c:ext>
          </c:extLst>
        </c:ser>
        <c:dLbls>
          <c:showLegendKey val="0"/>
          <c:showVal val="0"/>
          <c:showCatName val="0"/>
          <c:showSerName val="0"/>
          <c:showPercent val="0"/>
          <c:showBubbleSize val="0"/>
        </c:dLbls>
        <c:gapWidth val="75"/>
        <c:overlap val="-25"/>
        <c:axId val="135171456"/>
        <c:axId val="135177344"/>
      </c:barChart>
      <c:catAx>
        <c:axId val="135171456"/>
        <c:scaling>
          <c:orientation val="minMax"/>
        </c:scaling>
        <c:delete val="1"/>
        <c:axPos val="l"/>
        <c:majorTickMark val="none"/>
        <c:minorTickMark val="none"/>
        <c:tickLblPos val="nextTo"/>
        <c:crossAx val="135177344"/>
        <c:crosses val="autoZero"/>
        <c:auto val="1"/>
        <c:lblAlgn val="ctr"/>
        <c:lblOffset val="100"/>
        <c:noMultiLvlLbl val="0"/>
      </c:catAx>
      <c:valAx>
        <c:axId val="135177344"/>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135171456"/>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708223972003499E-2"/>
          <c:y val="0.10945273631840796"/>
          <c:w val="0.90892004353114397"/>
          <c:h val="0.65122732792729265"/>
        </c:manualLayout>
      </c:layout>
      <c:barChart>
        <c:barDir val="bar"/>
        <c:grouping val="clustered"/>
        <c:varyColors val="0"/>
        <c:ser>
          <c:idx val="4"/>
          <c:order val="0"/>
          <c:tx>
            <c:strRef>
              <c:f>'集計シート (サンプル)'!$C$10</c:f>
              <c:strCache>
                <c:ptCount val="1"/>
                <c:pt idx="0">
                  <c:v>まったくできなかった</c:v>
                </c:pt>
              </c:strCache>
            </c:strRef>
          </c:tx>
          <c:invertIfNegative val="0"/>
          <c:val>
            <c:numRef>
              <c:f>'集計シート (サンプル)'!$D$10</c:f>
              <c:numCache>
                <c:formatCode>General</c:formatCode>
                <c:ptCount val="1"/>
                <c:pt idx="0">
                  <c:v>3</c:v>
                </c:pt>
              </c:numCache>
            </c:numRef>
          </c:val>
          <c:extLst>
            <c:ext xmlns:c16="http://schemas.microsoft.com/office/drawing/2014/chart" uri="{C3380CC4-5D6E-409C-BE32-E72D297353CC}">
              <c16:uniqueId val="{00000000-9B45-4166-B6DB-A13E25E52601}"/>
            </c:ext>
          </c:extLst>
        </c:ser>
        <c:ser>
          <c:idx val="3"/>
          <c:order val="1"/>
          <c:tx>
            <c:strRef>
              <c:f>'集計シート (サンプル)'!$C$9</c:f>
              <c:strCache>
                <c:ptCount val="1"/>
                <c:pt idx="0">
                  <c:v>あまりできなかった</c:v>
                </c:pt>
              </c:strCache>
            </c:strRef>
          </c:tx>
          <c:invertIfNegative val="0"/>
          <c:val>
            <c:numRef>
              <c:f>'集計シート (サンプル)'!$D$9</c:f>
              <c:numCache>
                <c:formatCode>General</c:formatCode>
                <c:ptCount val="1"/>
                <c:pt idx="0">
                  <c:v>11</c:v>
                </c:pt>
              </c:numCache>
            </c:numRef>
          </c:val>
          <c:extLst>
            <c:ext xmlns:c16="http://schemas.microsoft.com/office/drawing/2014/chart" uri="{C3380CC4-5D6E-409C-BE32-E72D297353CC}">
              <c16:uniqueId val="{00000001-9B45-4166-B6DB-A13E25E52601}"/>
            </c:ext>
          </c:extLst>
        </c:ser>
        <c:ser>
          <c:idx val="2"/>
          <c:order val="2"/>
          <c:tx>
            <c:strRef>
              <c:f>'集計シート (サンプル)'!$C$8</c:f>
              <c:strCache>
                <c:ptCount val="1"/>
                <c:pt idx="0">
                  <c:v>どちらとも言えない</c:v>
                </c:pt>
              </c:strCache>
            </c:strRef>
          </c:tx>
          <c:invertIfNegative val="0"/>
          <c:val>
            <c:numRef>
              <c:f>'集計シート (サンプル)'!$D$8</c:f>
              <c:numCache>
                <c:formatCode>General</c:formatCode>
                <c:ptCount val="1"/>
                <c:pt idx="0">
                  <c:v>1</c:v>
                </c:pt>
              </c:numCache>
            </c:numRef>
          </c:val>
          <c:extLst>
            <c:ext xmlns:c16="http://schemas.microsoft.com/office/drawing/2014/chart" uri="{C3380CC4-5D6E-409C-BE32-E72D297353CC}">
              <c16:uniqueId val="{00000002-9B45-4166-B6DB-A13E25E52601}"/>
            </c:ext>
          </c:extLst>
        </c:ser>
        <c:ser>
          <c:idx val="1"/>
          <c:order val="3"/>
          <c:tx>
            <c:strRef>
              <c:f>'集計シート (サンプル)'!$C$7</c:f>
              <c:strCache>
                <c:ptCount val="1"/>
                <c:pt idx="0">
                  <c:v>ある程度できた</c:v>
                </c:pt>
              </c:strCache>
            </c:strRef>
          </c:tx>
          <c:invertIfNegative val="0"/>
          <c:val>
            <c:numRef>
              <c:f>'集計シート (サンプル)'!$D$7</c:f>
              <c:numCache>
                <c:formatCode>General</c:formatCode>
                <c:ptCount val="1"/>
                <c:pt idx="0">
                  <c:v>6</c:v>
                </c:pt>
              </c:numCache>
            </c:numRef>
          </c:val>
          <c:extLst>
            <c:ext xmlns:c16="http://schemas.microsoft.com/office/drawing/2014/chart" uri="{C3380CC4-5D6E-409C-BE32-E72D297353CC}">
              <c16:uniqueId val="{00000003-9B45-4166-B6DB-A13E25E52601}"/>
            </c:ext>
          </c:extLst>
        </c:ser>
        <c:ser>
          <c:idx val="0"/>
          <c:order val="4"/>
          <c:tx>
            <c:strRef>
              <c:f>'集計シート (サンプル)'!$C$6</c:f>
              <c:strCache>
                <c:ptCount val="1"/>
                <c:pt idx="0">
                  <c:v>できた</c:v>
                </c:pt>
              </c:strCache>
            </c:strRef>
          </c:tx>
          <c:invertIfNegative val="0"/>
          <c:dPt>
            <c:idx val="0"/>
            <c:invertIfNegative val="0"/>
            <c:bubble3D val="0"/>
            <c:spPr>
              <a:solidFill>
                <a:schemeClr val="accent1"/>
              </a:solidFill>
            </c:spPr>
            <c:extLst>
              <c:ext xmlns:c16="http://schemas.microsoft.com/office/drawing/2014/chart" uri="{C3380CC4-5D6E-409C-BE32-E72D297353CC}">
                <c16:uniqueId val="{00000005-9B45-4166-B6DB-A13E25E52601}"/>
              </c:ext>
            </c:extLst>
          </c:dPt>
          <c:val>
            <c:numRef>
              <c:f>'集計シート (サンプル)'!$D$6</c:f>
              <c:numCache>
                <c:formatCode>General</c:formatCode>
                <c:ptCount val="1"/>
                <c:pt idx="0">
                  <c:v>9</c:v>
                </c:pt>
              </c:numCache>
            </c:numRef>
          </c:val>
          <c:extLst>
            <c:ext xmlns:c16="http://schemas.microsoft.com/office/drawing/2014/chart" uri="{C3380CC4-5D6E-409C-BE32-E72D297353CC}">
              <c16:uniqueId val="{00000006-9B45-4166-B6DB-A13E25E52601}"/>
            </c:ext>
          </c:extLst>
        </c:ser>
        <c:dLbls>
          <c:showLegendKey val="0"/>
          <c:showVal val="0"/>
          <c:showCatName val="0"/>
          <c:showSerName val="0"/>
          <c:showPercent val="0"/>
          <c:showBubbleSize val="0"/>
        </c:dLbls>
        <c:gapWidth val="75"/>
        <c:overlap val="-25"/>
        <c:axId val="207809536"/>
        <c:axId val="207864576"/>
      </c:barChart>
      <c:catAx>
        <c:axId val="207809536"/>
        <c:scaling>
          <c:orientation val="minMax"/>
        </c:scaling>
        <c:delete val="1"/>
        <c:axPos val="l"/>
        <c:majorTickMark val="none"/>
        <c:minorTickMark val="none"/>
        <c:tickLblPos val="nextTo"/>
        <c:crossAx val="207864576"/>
        <c:crosses val="autoZero"/>
        <c:auto val="1"/>
        <c:lblAlgn val="ctr"/>
        <c:lblOffset val="100"/>
        <c:noMultiLvlLbl val="0"/>
      </c:catAx>
      <c:valAx>
        <c:axId val="207864576"/>
        <c:scaling>
          <c:orientation val="minMax"/>
        </c:scaling>
        <c:delete val="0"/>
        <c:axPos val="b"/>
        <c:majorGridlines>
          <c:spPr>
            <a:ln>
              <a:solidFill>
                <a:schemeClr val="tx1"/>
              </a:solidFill>
            </a:ln>
          </c:spPr>
        </c:majorGridlines>
        <c:numFmt formatCode="General" sourceLinked="1"/>
        <c:majorTickMark val="none"/>
        <c:minorTickMark val="none"/>
        <c:tickLblPos val="nextTo"/>
        <c:spPr>
          <a:ln w="9525">
            <a:noFill/>
          </a:ln>
        </c:spPr>
        <c:crossAx val="207809536"/>
        <c:crosses val="autoZero"/>
        <c:crossBetween val="between"/>
      </c:valAx>
      <c:spPr>
        <a:ln>
          <a:solidFill>
            <a:schemeClr val="tx1"/>
          </a:solidFill>
        </a:ln>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5" Type="http://schemas.openxmlformats.org/officeDocument/2006/relationships/chart" Target="../charts/chart5.xml" />
  <Relationship Id="rId4" Type="http://schemas.openxmlformats.org/officeDocument/2006/relationships/chart" Target="../charts/chart4.xml" />
</Relationships>
</file>

<file path=xl/drawings/_rels/drawing2.xml.rels>&#65279;<?xml version="1.0" encoding="utf-8" standalone="yes"?>
<Relationships xmlns="http://schemas.openxmlformats.org/package/2006/relationships">
  <Relationship Id="rId8" Type="http://schemas.openxmlformats.org/officeDocument/2006/relationships/chart" Target="../charts/chart16.xml" />
  <Relationship Id="rId3" Type="http://schemas.openxmlformats.org/officeDocument/2006/relationships/chart" Target="../charts/chart11.xml" />
  <Relationship Id="rId7" Type="http://schemas.openxmlformats.org/officeDocument/2006/relationships/chart" Target="../charts/chart15.xml" />
  <Relationship Id="rId2" Type="http://schemas.openxmlformats.org/officeDocument/2006/relationships/chart" Target="../charts/chart10.xml" />
  <Relationship Id="rId1" Type="http://schemas.openxmlformats.org/officeDocument/2006/relationships/chart" Target="../charts/chart9.xml" />
  <Relationship Id="rId6" Type="http://schemas.openxmlformats.org/officeDocument/2006/relationships/chart" Target="../charts/chart14.xml" />
  <Relationship Id="rId5" Type="http://schemas.openxmlformats.org/officeDocument/2006/relationships/chart" Target="../charts/chart13.xml" />
  <Relationship Id="rId4" Type="http://schemas.openxmlformats.org/officeDocument/2006/relationships/chart" Target="../charts/chart12.xml" />
</Relationships>
</file>

<file path=xl/drawings/drawing1.xml><?xml version="1.0" encoding="utf-8"?>
<xdr:wsDr xmlns:xdr="http://schemas.openxmlformats.org/drawingml/2006/spreadsheetDrawing" xmlns:a="http://schemas.openxmlformats.org/drawingml/2006/main">
  <xdr:twoCellAnchor>
    <xdr:from>
      <xdr:col>5</xdr:col>
      <xdr:colOff>1</xdr:colOff>
      <xdr:row>4</xdr:row>
      <xdr:rowOff>38101</xdr:rowOff>
    </xdr:from>
    <xdr:to>
      <xdr:col>7</xdr:col>
      <xdr:colOff>647701</xdr:colOff>
      <xdr:row>11</xdr:row>
      <xdr:rowOff>152401</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26</xdr:row>
      <xdr:rowOff>171450</xdr:rowOff>
    </xdr:from>
    <xdr:to>
      <xdr:col>15</xdr:col>
      <xdr:colOff>285750</xdr:colOff>
      <xdr:row>40</xdr:row>
      <xdr:rowOff>176211</xdr:rowOff>
    </xdr:to>
    <xdr:graphicFrame macro="">
      <xdr:nvGraphicFramePr>
        <xdr:cNvPr id="3" name="グラフ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257175</xdr:colOff>
      <xdr:row>12</xdr:row>
      <xdr:rowOff>38100</xdr:rowOff>
    </xdr:from>
    <xdr:to>
      <xdr:col>7</xdr:col>
      <xdr:colOff>638175</xdr:colOff>
      <xdr:row>19</xdr:row>
      <xdr:rowOff>114300</xdr:rowOff>
    </xdr:to>
    <xdr:graphicFrame macro="">
      <xdr:nvGraphicFramePr>
        <xdr:cNvPr id="4" name="グラフ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257175</xdr:colOff>
      <xdr:row>20</xdr:row>
      <xdr:rowOff>38100</xdr:rowOff>
    </xdr:from>
    <xdr:to>
      <xdr:col>7</xdr:col>
      <xdr:colOff>638175</xdr:colOff>
      <xdr:row>27</xdr:row>
      <xdr:rowOff>114300</xdr:rowOff>
    </xdr:to>
    <xdr:graphicFrame macro="">
      <xdr:nvGraphicFramePr>
        <xdr:cNvPr id="5" name="グラフ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0</xdr:colOff>
      <xdr:row>28</xdr:row>
      <xdr:rowOff>47625</xdr:rowOff>
    </xdr:from>
    <xdr:to>
      <xdr:col>7</xdr:col>
      <xdr:colOff>647700</xdr:colOff>
      <xdr:row>35</xdr:row>
      <xdr:rowOff>123825</xdr:rowOff>
    </xdr:to>
    <xdr:graphicFrame macro="">
      <xdr:nvGraphicFramePr>
        <xdr:cNvPr id="6" name="グラフ 5">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247650</xdr:colOff>
      <xdr:row>4</xdr:row>
      <xdr:rowOff>47625</xdr:rowOff>
    </xdr:from>
    <xdr:to>
      <xdr:col>14</xdr:col>
      <xdr:colOff>628650</xdr:colOff>
      <xdr:row>11</xdr:row>
      <xdr:rowOff>161925</xdr:rowOff>
    </xdr:to>
    <xdr:graphicFrame macro="">
      <xdr:nvGraphicFramePr>
        <xdr:cNvPr id="8" name="グラフ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0</xdr:colOff>
      <xdr:row>12</xdr:row>
      <xdr:rowOff>38100</xdr:rowOff>
    </xdr:from>
    <xdr:to>
      <xdr:col>14</xdr:col>
      <xdr:colOff>647700</xdr:colOff>
      <xdr:row>19</xdr:row>
      <xdr:rowOff>114300</xdr:rowOff>
    </xdr:to>
    <xdr:graphicFrame macro="">
      <xdr:nvGraphicFramePr>
        <xdr:cNvPr id="9" name="グラフ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xdr:col>
      <xdr:colOff>0</xdr:colOff>
      <xdr:row>20</xdr:row>
      <xdr:rowOff>47625</xdr:rowOff>
    </xdr:from>
    <xdr:to>
      <xdr:col>14</xdr:col>
      <xdr:colOff>647700</xdr:colOff>
      <xdr:row>27</xdr:row>
      <xdr:rowOff>123825</xdr:rowOff>
    </xdr:to>
    <xdr:graphicFrame macro="">
      <xdr:nvGraphicFramePr>
        <xdr:cNvPr id="10" name="グラフ 9">
          <a:extLst>
            <a:ext uri="{FF2B5EF4-FFF2-40B4-BE49-F238E27FC236}">
              <a16:creationId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xdr:colOff>
      <xdr:row>4</xdr:row>
      <xdr:rowOff>38101</xdr:rowOff>
    </xdr:from>
    <xdr:to>
      <xdr:col>7</xdr:col>
      <xdr:colOff>647701</xdr:colOff>
      <xdr:row>11</xdr:row>
      <xdr:rowOff>152401</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26</xdr:row>
      <xdr:rowOff>171450</xdr:rowOff>
    </xdr:from>
    <xdr:to>
      <xdr:col>15</xdr:col>
      <xdr:colOff>285750</xdr:colOff>
      <xdr:row>40</xdr:row>
      <xdr:rowOff>176211</xdr:rowOff>
    </xdr:to>
    <xdr:graphicFrame macro="">
      <xdr:nvGraphicFramePr>
        <xdr:cNvPr id="3" name="グラフ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257175</xdr:colOff>
      <xdr:row>12</xdr:row>
      <xdr:rowOff>38100</xdr:rowOff>
    </xdr:from>
    <xdr:to>
      <xdr:col>7</xdr:col>
      <xdr:colOff>638175</xdr:colOff>
      <xdr:row>19</xdr:row>
      <xdr:rowOff>114300</xdr:rowOff>
    </xdr:to>
    <xdr:graphicFrame macro="">
      <xdr:nvGraphicFramePr>
        <xdr:cNvPr id="4" name="グラフ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257175</xdr:colOff>
      <xdr:row>20</xdr:row>
      <xdr:rowOff>38100</xdr:rowOff>
    </xdr:from>
    <xdr:to>
      <xdr:col>7</xdr:col>
      <xdr:colOff>638175</xdr:colOff>
      <xdr:row>27</xdr:row>
      <xdr:rowOff>114300</xdr:rowOff>
    </xdr:to>
    <xdr:graphicFrame macro="">
      <xdr:nvGraphicFramePr>
        <xdr:cNvPr id="5" name="グラフ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0</xdr:colOff>
      <xdr:row>28</xdr:row>
      <xdr:rowOff>47625</xdr:rowOff>
    </xdr:from>
    <xdr:to>
      <xdr:col>7</xdr:col>
      <xdr:colOff>647700</xdr:colOff>
      <xdr:row>35</xdr:row>
      <xdr:rowOff>123825</xdr:rowOff>
    </xdr:to>
    <xdr:graphicFrame macro="">
      <xdr:nvGraphicFramePr>
        <xdr:cNvPr id="6" name="グラフ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247650</xdr:colOff>
      <xdr:row>4</xdr:row>
      <xdr:rowOff>47625</xdr:rowOff>
    </xdr:from>
    <xdr:to>
      <xdr:col>14</xdr:col>
      <xdr:colOff>628650</xdr:colOff>
      <xdr:row>11</xdr:row>
      <xdr:rowOff>161925</xdr:rowOff>
    </xdr:to>
    <xdr:graphicFrame macro="">
      <xdr:nvGraphicFramePr>
        <xdr:cNvPr id="7" name="グラフ 6">
          <a:extLst>
            <a:ext uri="{FF2B5EF4-FFF2-40B4-BE49-F238E27FC236}">
              <a16:creationId xmlns:a16="http://schemas.microsoft.com/office/drawing/2014/main"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0</xdr:colOff>
      <xdr:row>12</xdr:row>
      <xdr:rowOff>38100</xdr:rowOff>
    </xdr:from>
    <xdr:to>
      <xdr:col>14</xdr:col>
      <xdr:colOff>647700</xdr:colOff>
      <xdr:row>19</xdr:row>
      <xdr:rowOff>114300</xdr:rowOff>
    </xdr:to>
    <xdr:graphicFrame macro="">
      <xdr:nvGraphicFramePr>
        <xdr:cNvPr id="8" name="グラフ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xdr:col>
      <xdr:colOff>0</xdr:colOff>
      <xdr:row>20</xdr:row>
      <xdr:rowOff>47625</xdr:rowOff>
    </xdr:from>
    <xdr:to>
      <xdr:col>14</xdr:col>
      <xdr:colOff>647700</xdr:colOff>
      <xdr:row>27</xdr:row>
      <xdr:rowOff>123825</xdr:rowOff>
    </xdr:to>
    <xdr:graphicFrame macro="">
      <xdr:nvGraphicFramePr>
        <xdr:cNvPr id="9" name="グラフ 8">
          <a:extLst>
            <a:ext uri="{FF2B5EF4-FFF2-40B4-BE49-F238E27FC236}">
              <a16:creationId xmlns:a16="http://schemas.microsoft.com/office/drawing/2014/main"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M48"/>
  <sheetViews>
    <sheetView tabSelected="1" workbookViewId="0">
      <pane ySplit="5" topLeftCell="A6" activePane="bottomLeft" state="frozen"/>
      <selection activeCell="H33" sqref="H33"/>
      <selection pane="bottomLeft" activeCell="A6" sqref="A6"/>
    </sheetView>
  </sheetViews>
  <sheetFormatPr defaultRowHeight="13.5" x14ac:dyDescent="0.15"/>
  <cols>
    <col min="1" max="1" width="2.25" customWidth="1"/>
    <col min="2" max="2" width="12.625" bestFit="1" customWidth="1"/>
    <col min="3" max="3" width="15.5" customWidth="1"/>
    <col min="4" max="11" width="5.75" customWidth="1"/>
    <col min="12" max="12" width="9" customWidth="1"/>
    <col min="13" max="13" width="16.25" customWidth="1"/>
    <col min="14" max="14" width="9" customWidth="1"/>
    <col min="15" max="16" width="4.25" customWidth="1"/>
    <col min="17" max="18" width="9" customWidth="1"/>
  </cols>
  <sheetData>
    <row r="1" spans="2:22" ht="14.25" x14ac:dyDescent="0.15">
      <c r="B1" s="2" t="s">
        <v>4</v>
      </c>
      <c r="C1" s="30"/>
      <c r="M1" s="4" t="s">
        <v>2</v>
      </c>
      <c r="N1" s="4"/>
      <c r="O1" s="4"/>
      <c r="P1" s="4"/>
      <c r="Q1" s="4"/>
      <c r="R1" s="5"/>
      <c r="S1" s="5"/>
      <c r="T1" s="5"/>
      <c r="U1" s="5"/>
      <c r="V1" s="5"/>
    </row>
    <row r="2" spans="2:22" ht="14.25" x14ac:dyDescent="0.15">
      <c r="B2" s="2" t="s">
        <v>39</v>
      </c>
      <c r="C2" s="28"/>
      <c r="M2" t="s">
        <v>3</v>
      </c>
      <c r="S2" s="5"/>
      <c r="T2" s="5"/>
      <c r="U2" s="5"/>
      <c r="V2" s="5"/>
    </row>
    <row r="3" spans="2:22" ht="14.25" x14ac:dyDescent="0.15">
      <c r="B3" s="2" t="s">
        <v>40</v>
      </c>
      <c r="C3" s="28"/>
      <c r="E3" s="32" t="str">
        <f>IF(MAX(D7:J46)&gt;=6,"１～５以外の数字が入力されています","")</f>
        <v/>
      </c>
      <c r="M3" t="s">
        <v>42</v>
      </c>
      <c r="N3" t="s">
        <v>46</v>
      </c>
      <c r="O3">
        <f>COUNTIF($K$7:$K$46,"&gt;=28")</f>
        <v>0</v>
      </c>
      <c r="P3" t="s">
        <v>45</v>
      </c>
    </row>
    <row r="4" spans="2:22" ht="15" thickBot="1" x14ac:dyDescent="0.2">
      <c r="B4" s="2" t="s">
        <v>50</v>
      </c>
      <c r="C4" s="29"/>
      <c r="D4" t="s">
        <v>57</v>
      </c>
      <c r="M4" t="s">
        <v>43</v>
      </c>
      <c r="N4" t="s">
        <v>47</v>
      </c>
      <c r="O4">
        <f>COUNT(K7:K46)-O3-O5</f>
        <v>0</v>
      </c>
      <c r="P4" t="s">
        <v>45</v>
      </c>
    </row>
    <row r="5" spans="2:22" ht="27.75" thickBot="1" x14ac:dyDescent="0.2">
      <c r="B5" s="19" t="s">
        <v>13</v>
      </c>
      <c r="C5" s="20" t="s">
        <v>12</v>
      </c>
      <c r="D5" s="20" t="s">
        <v>5</v>
      </c>
      <c r="E5" s="20" t="s">
        <v>6</v>
      </c>
      <c r="F5" s="20" t="s">
        <v>7</v>
      </c>
      <c r="G5" s="21" t="s">
        <v>8</v>
      </c>
      <c r="H5" s="21" t="s">
        <v>9</v>
      </c>
      <c r="I5" s="21" t="s">
        <v>10</v>
      </c>
      <c r="J5" s="20" t="s">
        <v>11</v>
      </c>
      <c r="K5" s="22" t="s">
        <v>14</v>
      </c>
      <c r="M5" s="23" t="s">
        <v>44</v>
      </c>
      <c r="N5" s="23" t="s">
        <v>48</v>
      </c>
      <c r="O5" s="23">
        <f>COUNTIF($K$7:$K$46,"&lt;=20")</f>
        <v>0</v>
      </c>
      <c r="P5" s="23" t="s">
        <v>45</v>
      </c>
    </row>
    <row r="6" spans="2:22" ht="14.25" thickTop="1" x14ac:dyDescent="0.15">
      <c r="B6" s="8" t="s">
        <v>0</v>
      </c>
      <c r="C6" s="1" t="s">
        <v>1</v>
      </c>
      <c r="D6" s="1">
        <v>3</v>
      </c>
      <c r="E6" s="1">
        <v>4</v>
      </c>
      <c r="F6" s="1">
        <v>2</v>
      </c>
      <c r="G6" s="1">
        <v>1</v>
      </c>
      <c r="H6" s="7">
        <v>1</v>
      </c>
      <c r="I6" s="7">
        <v>5</v>
      </c>
      <c r="J6" s="1">
        <v>2</v>
      </c>
      <c r="K6" s="9">
        <f t="shared" ref="K6" si="0">IF(C6="","",SUM(D6:J6))</f>
        <v>18</v>
      </c>
    </row>
    <row r="7" spans="2:22" x14ac:dyDescent="0.15">
      <c r="B7" s="8">
        <v>1</v>
      </c>
      <c r="C7" s="7"/>
      <c r="D7" s="7"/>
      <c r="E7" s="7"/>
      <c r="F7" s="7"/>
      <c r="G7" s="7"/>
      <c r="H7" s="7"/>
      <c r="I7" s="7"/>
      <c r="J7" s="7"/>
      <c r="K7" s="9" t="str">
        <f t="shared" ref="K7:K14" si="1">IF(C7="","",SUM(D7:J7))</f>
        <v/>
      </c>
    </row>
    <row r="8" spans="2:22" x14ac:dyDescent="0.15">
      <c r="B8" s="8">
        <v>2</v>
      </c>
      <c r="C8" s="7"/>
      <c r="D8" s="7"/>
      <c r="E8" s="7"/>
      <c r="F8" s="7"/>
      <c r="G8" s="7"/>
      <c r="H8" s="7"/>
      <c r="I8" s="7"/>
      <c r="J8" s="7"/>
      <c r="K8" s="9" t="str">
        <f t="shared" si="1"/>
        <v/>
      </c>
    </row>
    <row r="9" spans="2:22" x14ac:dyDescent="0.15">
      <c r="B9" s="8">
        <v>3</v>
      </c>
      <c r="C9" s="7"/>
      <c r="D9" s="7"/>
      <c r="E9" s="7"/>
      <c r="F9" s="7"/>
      <c r="G9" s="7"/>
      <c r="H9" s="7"/>
      <c r="I9" s="7"/>
      <c r="J9" s="7"/>
      <c r="K9" s="9" t="str">
        <f t="shared" si="1"/>
        <v/>
      </c>
    </row>
    <row r="10" spans="2:22" x14ac:dyDescent="0.15">
      <c r="B10" s="8">
        <v>4</v>
      </c>
      <c r="C10" s="7"/>
      <c r="D10" s="7"/>
      <c r="E10" s="7"/>
      <c r="F10" s="7"/>
      <c r="G10" s="7"/>
      <c r="H10" s="7"/>
      <c r="I10" s="7"/>
      <c r="J10" s="7"/>
      <c r="K10" s="9" t="str">
        <f t="shared" si="1"/>
        <v/>
      </c>
    </row>
    <row r="11" spans="2:22" x14ac:dyDescent="0.15">
      <c r="B11" s="8">
        <v>5</v>
      </c>
      <c r="C11" s="7"/>
      <c r="D11" s="7"/>
      <c r="E11" s="7"/>
      <c r="F11" s="7"/>
      <c r="G11" s="7"/>
      <c r="H11" s="7"/>
      <c r="I11" s="7"/>
      <c r="J11" s="7"/>
      <c r="K11" s="9" t="str">
        <f t="shared" si="1"/>
        <v/>
      </c>
    </row>
    <row r="12" spans="2:22" x14ac:dyDescent="0.15">
      <c r="B12" s="8">
        <v>6</v>
      </c>
      <c r="C12" s="7"/>
      <c r="D12" s="7"/>
      <c r="E12" s="7"/>
      <c r="F12" s="7"/>
      <c r="G12" s="7"/>
      <c r="H12" s="7"/>
      <c r="I12" s="7"/>
      <c r="J12" s="7"/>
      <c r="K12" s="9" t="str">
        <f t="shared" si="1"/>
        <v/>
      </c>
    </row>
    <row r="13" spans="2:22" x14ac:dyDescent="0.15">
      <c r="B13" s="8">
        <v>7</v>
      </c>
      <c r="C13" s="7"/>
      <c r="D13" s="7"/>
      <c r="E13" s="7"/>
      <c r="F13" s="7"/>
      <c r="G13" s="7"/>
      <c r="H13" s="7"/>
      <c r="I13" s="7"/>
      <c r="J13" s="7"/>
      <c r="K13" s="9" t="str">
        <f t="shared" si="1"/>
        <v/>
      </c>
    </row>
    <row r="14" spans="2:22" x14ac:dyDescent="0.15">
      <c r="B14" s="8">
        <v>8</v>
      </c>
      <c r="C14" s="7"/>
      <c r="D14" s="7"/>
      <c r="E14" s="7"/>
      <c r="F14" s="7"/>
      <c r="G14" s="7"/>
      <c r="H14" s="7"/>
      <c r="I14" s="7"/>
      <c r="J14" s="7"/>
      <c r="K14" s="9" t="str">
        <f t="shared" si="1"/>
        <v/>
      </c>
    </row>
    <row r="15" spans="2:22" x14ac:dyDescent="0.15">
      <c r="B15" s="8">
        <v>9</v>
      </c>
      <c r="C15" s="7"/>
      <c r="D15" s="7"/>
      <c r="E15" s="7"/>
      <c r="F15" s="7"/>
      <c r="G15" s="7"/>
      <c r="H15" s="7"/>
      <c r="I15" s="7"/>
      <c r="J15" s="7"/>
      <c r="K15" s="9" t="str">
        <f t="shared" ref="K15:K46" si="2">IF(C15="","",SUM(D15:J15))</f>
        <v/>
      </c>
    </row>
    <row r="16" spans="2:22" x14ac:dyDescent="0.15">
      <c r="B16" s="8">
        <v>10</v>
      </c>
      <c r="C16" s="7"/>
      <c r="D16" s="7"/>
      <c r="E16" s="7"/>
      <c r="F16" s="7"/>
      <c r="G16" s="7"/>
      <c r="H16" s="7"/>
      <c r="I16" s="7"/>
      <c r="J16" s="7"/>
      <c r="K16" s="9" t="str">
        <f t="shared" si="2"/>
        <v/>
      </c>
    </row>
    <row r="17" spans="2:11" x14ac:dyDescent="0.15">
      <c r="B17" s="8">
        <v>11</v>
      </c>
      <c r="C17" s="7"/>
      <c r="D17" s="7"/>
      <c r="E17" s="7"/>
      <c r="F17" s="7"/>
      <c r="G17" s="7"/>
      <c r="H17" s="7"/>
      <c r="I17" s="7"/>
      <c r="J17" s="7"/>
      <c r="K17" s="9" t="str">
        <f t="shared" si="2"/>
        <v/>
      </c>
    </row>
    <row r="18" spans="2:11" x14ac:dyDescent="0.15">
      <c r="B18" s="8">
        <v>12</v>
      </c>
      <c r="C18" s="7"/>
      <c r="D18" s="7"/>
      <c r="E18" s="7"/>
      <c r="F18" s="7"/>
      <c r="G18" s="7"/>
      <c r="H18" s="7"/>
      <c r="I18" s="7"/>
      <c r="J18" s="7"/>
      <c r="K18" s="9" t="str">
        <f t="shared" si="2"/>
        <v/>
      </c>
    </row>
    <row r="19" spans="2:11" x14ac:dyDescent="0.15">
      <c r="B19" s="8">
        <v>13</v>
      </c>
      <c r="C19" s="7"/>
      <c r="D19" s="7"/>
      <c r="E19" s="7"/>
      <c r="F19" s="7"/>
      <c r="G19" s="7"/>
      <c r="H19" s="7"/>
      <c r="I19" s="7"/>
      <c r="J19" s="7"/>
      <c r="K19" s="9" t="str">
        <f t="shared" si="2"/>
        <v/>
      </c>
    </row>
    <row r="20" spans="2:11" x14ac:dyDescent="0.15">
      <c r="B20" s="8">
        <v>14</v>
      </c>
      <c r="C20" s="7"/>
      <c r="D20" s="7"/>
      <c r="E20" s="7"/>
      <c r="F20" s="7"/>
      <c r="G20" s="7"/>
      <c r="H20" s="7"/>
      <c r="I20" s="7"/>
      <c r="J20" s="7"/>
      <c r="K20" s="9" t="str">
        <f t="shared" si="2"/>
        <v/>
      </c>
    </row>
    <row r="21" spans="2:11" x14ac:dyDescent="0.15">
      <c r="B21" s="8">
        <v>15</v>
      </c>
      <c r="C21" s="7"/>
      <c r="D21" s="7"/>
      <c r="E21" s="7"/>
      <c r="F21" s="7"/>
      <c r="G21" s="7"/>
      <c r="H21" s="7"/>
      <c r="I21" s="7"/>
      <c r="J21" s="7"/>
      <c r="K21" s="9" t="str">
        <f t="shared" si="2"/>
        <v/>
      </c>
    </row>
    <row r="22" spans="2:11" x14ac:dyDescent="0.15">
      <c r="B22" s="8">
        <v>16</v>
      </c>
      <c r="C22" s="7"/>
      <c r="D22" s="7"/>
      <c r="E22" s="7"/>
      <c r="F22" s="7"/>
      <c r="G22" s="7"/>
      <c r="H22" s="7"/>
      <c r="I22" s="7"/>
      <c r="J22" s="7"/>
      <c r="K22" s="9" t="str">
        <f t="shared" si="2"/>
        <v/>
      </c>
    </row>
    <row r="23" spans="2:11" x14ac:dyDescent="0.15">
      <c r="B23" s="8">
        <v>17</v>
      </c>
      <c r="C23" s="7"/>
      <c r="D23" s="7"/>
      <c r="E23" s="7"/>
      <c r="F23" s="7"/>
      <c r="G23" s="7"/>
      <c r="H23" s="7"/>
      <c r="I23" s="7"/>
      <c r="J23" s="7"/>
      <c r="K23" s="9" t="str">
        <f t="shared" si="2"/>
        <v/>
      </c>
    </row>
    <row r="24" spans="2:11" x14ac:dyDescent="0.15">
      <c r="B24" s="8">
        <v>18</v>
      </c>
      <c r="C24" s="7"/>
      <c r="D24" s="7"/>
      <c r="E24" s="7"/>
      <c r="F24" s="7"/>
      <c r="G24" s="7"/>
      <c r="H24" s="7"/>
      <c r="I24" s="7"/>
      <c r="J24" s="7"/>
      <c r="K24" s="9" t="str">
        <f t="shared" si="2"/>
        <v/>
      </c>
    </row>
    <row r="25" spans="2:11" x14ac:dyDescent="0.15">
      <c r="B25" s="8">
        <v>19</v>
      </c>
      <c r="C25" s="7"/>
      <c r="D25" s="7"/>
      <c r="E25" s="7"/>
      <c r="F25" s="7"/>
      <c r="G25" s="7"/>
      <c r="H25" s="7"/>
      <c r="I25" s="7"/>
      <c r="J25" s="7"/>
      <c r="K25" s="9" t="str">
        <f t="shared" si="2"/>
        <v/>
      </c>
    </row>
    <row r="26" spans="2:11" x14ac:dyDescent="0.15">
      <c r="B26" s="8">
        <v>20</v>
      </c>
      <c r="C26" s="7"/>
      <c r="D26" s="7"/>
      <c r="E26" s="7"/>
      <c r="F26" s="7"/>
      <c r="G26" s="7"/>
      <c r="H26" s="7"/>
      <c r="I26" s="7"/>
      <c r="J26" s="7"/>
      <c r="K26" s="9" t="str">
        <f t="shared" si="2"/>
        <v/>
      </c>
    </row>
    <row r="27" spans="2:11" x14ac:dyDescent="0.15">
      <c r="B27" s="8">
        <v>21</v>
      </c>
      <c r="C27" s="7"/>
      <c r="D27" s="7"/>
      <c r="E27" s="7"/>
      <c r="F27" s="7"/>
      <c r="G27" s="7"/>
      <c r="H27" s="7"/>
      <c r="I27" s="7"/>
      <c r="J27" s="7"/>
      <c r="K27" s="9" t="str">
        <f t="shared" si="2"/>
        <v/>
      </c>
    </row>
    <row r="28" spans="2:11" x14ac:dyDescent="0.15">
      <c r="B28" s="8">
        <v>22</v>
      </c>
      <c r="C28" s="7"/>
      <c r="D28" s="7"/>
      <c r="E28" s="7"/>
      <c r="F28" s="7"/>
      <c r="G28" s="7"/>
      <c r="H28" s="7"/>
      <c r="I28" s="7"/>
      <c r="J28" s="7"/>
      <c r="K28" s="9" t="str">
        <f t="shared" si="2"/>
        <v/>
      </c>
    </row>
    <row r="29" spans="2:11" x14ac:dyDescent="0.15">
      <c r="B29" s="8">
        <v>23</v>
      </c>
      <c r="C29" s="7"/>
      <c r="D29" s="7"/>
      <c r="E29" s="7"/>
      <c r="F29" s="7"/>
      <c r="G29" s="7"/>
      <c r="H29" s="7"/>
      <c r="I29" s="7"/>
      <c r="J29" s="7"/>
      <c r="K29" s="9" t="str">
        <f t="shared" si="2"/>
        <v/>
      </c>
    </row>
    <row r="30" spans="2:11" x14ac:dyDescent="0.15">
      <c r="B30" s="8">
        <v>24</v>
      </c>
      <c r="C30" s="7"/>
      <c r="D30" s="7"/>
      <c r="E30" s="7"/>
      <c r="F30" s="7"/>
      <c r="G30" s="7"/>
      <c r="H30" s="7"/>
      <c r="I30" s="7"/>
      <c r="J30" s="7"/>
      <c r="K30" s="9" t="str">
        <f t="shared" si="2"/>
        <v/>
      </c>
    </row>
    <row r="31" spans="2:11" x14ac:dyDescent="0.15">
      <c r="B31" s="8">
        <v>25</v>
      </c>
      <c r="C31" s="7"/>
      <c r="D31" s="7"/>
      <c r="E31" s="7"/>
      <c r="F31" s="7"/>
      <c r="G31" s="7"/>
      <c r="H31" s="7"/>
      <c r="I31" s="7"/>
      <c r="J31" s="7"/>
      <c r="K31" s="9" t="str">
        <f t="shared" si="2"/>
        <v/>
      </c>
    </row>
    <row r="32" spans="2:11" x14ac:dyDescent="0.15">
      <c r="B32" s="8">
        <v>26</v>
      </c>
      <c r="C32" s="7"/>
      <c r="D32" s="7"/>
      <c r="E32" s="7"/>
      <c r="F32" s="7"/>
      <c r="G32" s="7"/>
      <c r="H32" s="7"/>
      <c r="I32" s="7"/>
      <c r="J32" s="7"/>
      <c r="K32" s="9" t="str">
        <f t="shared" si="2"/>
        <v/>
      </c>
    </row>
    <row r="33" spans="2:39" x14ac:dyDescent="0.15">
      <c r="B33" s="8">
        <v>27</v>
      </c>
      <c r="C33" s="7"/>
      <c r="D33" s="7"/>
      <c r="E33" s="7"/>
      <c r="F33" s="7"/>
      <c r="G33" s="7"/>
      <c r="H33" s="7"/>
      <c r="I33" s="7"/>
      <c r="J33" s="7"/>
      <c r="K33" s="9" t="str">
        <f t="shared" si="2"/>
        <v/>
      </c>
    </row>
    <row r="34" spans="2:39" x14ac:dyDescent="0.15">
      <c r="B34" s="8">
        <v>28</v>
      </c>
      <c r="C34" s="7"/>
      <c r="D34" s="7"/>
      <c r="E34" s="7"/>
      <c r="F34" s="7"/>
      <c r="G34" s="7"/>
      <c r="H34" s="7"/>
      <c r="I34" s="7"/>
      <c r="J34" s="7"/>
      <c r="K34" s="9" t="str">
        <f t="shared" si="2"/>
        <v/>
      </c>
    </row>
    <row r="35" spans="2:39" x14ac:dyDescent="0.15">
      <c r="B35" s="8">
        <v>29</v>
      </c>
      <c r="C35" s="7"/>
      <c r="D35" s="7"/>
      <c r="E35" s="7"/>
      <c r="F35" s="7"/>
      <c r="G35" s="7"/>
      <c r="H35" s="7"/>
      <c r="I35" s="7"/>
      <c r="J35" s="7"/>
      <c r="K35" s="9" t="str">
        <f t="shared" si="2"/>
        <v/>
      </c>
    </row>
    <row r="36" spans="2:39" x14ac:dyDescent="0.15">
      <c r="B36" s="8">
        <v>30</v>
      </c>
      <c r="C36" s="7"/>
      <c r="D36" s="7"/>
      <c r="E36" s="7"/>
      <c r="F36" s="7"/>
      <c r="G36" s="7"/>
      <c r="H36" s="7"/>
      <c r="I36" s="7"/>
      <c r="J36" s="7"/>
      <c r="K36" s="9" t="str">
        <f t="shared" si="2"/>
        <v/>
      </c>
    </row>
    <row r="37" spans="2:39" x14ac:dyDescent="0.15">
      <c r="B37" s="8">
        <v>31</v>
      </c>
      <c r="C37" s="7"/>
      <c r="D37" s="7"/>
      <c r="E37" s="7"/>
      <c r="F37" s="7"/>
      <c r="G37" s="7"/>
      <c r="H37" s="7"/>
      <c r="I37" s="7"/>
      <c r="J37" s="7"/>
      <c r="K37" s="9" t="str">
        <f t="shared" si="2"/>
        <v/>
      </c>
    </row>
    <row r="38" spans="2:39" x14ac:dyDescent="0.15">
      <c r="B38" s="8">
        <v>32</v>
      </c>
      <c r="C38" s="7"/>
      <c r="D38" s="7"/>
      <c r="E38" s="7"/>
      <c r="F38" s="7"/>
      <c r="G38" s="7"/>
      <c r="H38" s="7"/>
      <c r="I38" s="7"/>
      <c r="J38" s="7"/>
      <c r="K38" s="9" t="str">
        <f t="shared" si="2"/>
        <v/>
      </c>
    </row>
    <row r="39" spans="2:39" x14ac:dyDescent="0.15">
      <c r="B39" s="8">
        <v>33</v>
      </c>
      <c r="C39" s="7"/>
      <c r="D39" s="7"/>
      <c r="E39" s="7"/>
      <c r="F39" s="7"/>
      <c r="G39" s="7"/>
      <c r="H39" s="7"/>
      <c r="I39" s="7"/>
      <c r="J39" s="7"/>
      <c r="K39" s="9" t="str">
        <f t="shared" si="2"/>
        <v/>
      </c>
    </row>
    <row r="40" spans="2:39" x14ac:dyDescent="0.15">
      <c r="B40" s="8">
        <v>34</v>
      </c>
      <c r="C40" s="7"/>
      <c r="D40" s="7"/>
      <c r="E40" s="7"/>
      <c r="F40" s="7"/>
      <c r="G40" s="7"/>
      <c r="H40" s="7"/>
      <c r="I40" s="7"/>
      <c r="J40" s="7"/>
      <c r="K40" s="9" t="str">
        <f t="shared" si="2"/>
        <v/>
      </c>
    </row>
    <row r="41" spans="2:39" x14ac:dyDescent="0.15">
      <c r="B41" s="8">
        <v>35</v>
      </c>
      <c r="C41" s="7"/>
      <c r="D41" s="7"/>
      <c r="E41" s="7"/>
      <c r="F41" s="7"/>
      <c r="G41" s="7"/>
      <c r="H41" s="7"/>
      <c r="I41" s="7"/>
      <c r="J41" s="7"/>
      <c r="K41" s="9" t="str">
        <f t="shared" si="2"/>
        <v/>
      </c>
    </row>
    <row r="42" spans="2:39" x14ac:dyDescent="0.15">
      <c r="B42" s="8">
        <v>36</v>
      </c>
      <c r="C42" s="7"/>
      <c r="D42" s="7"/>
      <c r="E42" s="7"/>
      <c r="F42" s="7"/>
      <c r="G42" s="7"/>
      <c r="H42" s="7"/>
      <c r="I42" s="7"/>
      <c r="J42" s="7"/>
      <c r="K42" s="9" t="str">
        <f t="shared" si="2"/>
        <v/>
      </c>
    </row>
    <row r="43" spans="2:39" x14ac:dyDescent="0.15">
      <c r="B43" s="8">
        <v>37</v>
      </c>
      <c r="C43" s="7"/>
      <c r="D43" s="7"/>
      <c r="E43" s="7"/>
      <c r="F43" s="7"/>
      <c r="G43" s="7"/>
      <c r="H43" s="7"/>
      <c r="I43" s="7"/>
      <c r="J43" s="7"/>
      <c r="K43" s="9" t="str">
        <f t="shared" si="2"/>
        <v/>
      </c>
    </row>
    <row r="44" spans="2:39" x14ac:dyDescent="0.15">
      <c r="B44" s="8">
        <v>38</v>
      </c>
      <c r="C44" s="7"/>
      <c r="D44" s="7"/>
      <c r="E44" s="7"/>
      <c r="F44" s="7"/>
      <c r="G44" s="7"/>
      <c r="H44" s="7"/>
      <c r="I44" s="7"/>
      <c r="J44" s="7"/>
      <c r="K44" s="9" t="str">
        <f t="shared" si="2"/>
        <v/>
      </c>
    </row>
    <row r="45" spans="2:39" x14ac:dyDescent="0.15">
      <c r="B45" s="8">
        <v>39</v>
      </c>
      <c r="C45" s="7"/>
      <c r="D45" s="7"/>
      <c r="E45" s="7"/>
      <c r="F45" s="7"/>
      <c r="G45" s="7"/>
      <c r="H45" s="7"/>
      <c r="I45" s="7"/>
      <c r="J45" s="7"/>
      <c r="K45" s="9" t="str">
        <f t="shared" si="2"/>
        <v/>
      </c>
    </row>
    <row r="46" spans="2:39" ht="14.25" thickBot="1" x14ac:dyDescent="0.2">
      <c r="B46" s="10">
        <v>40</v>
      </c>
      <c r="C46" s="31"/>
      <c r="D46" s="31"/>
      <c r="E46" s="31"/>
      <c r="F46" s="31"/>
      <c r="G46" s="31"/>
      <c r="H46" s="31"/>
      <c r="I46" s="31"/>
      <c r="J46" s="31"/>
      <c r="K46" s="11" t="str">
        <f t="shared" si="2"/>
        <v/>
      </c>
    </row>
    <row r="47" spans="2:39" x14ac:dyDescent="0.15">
      <c r="C47" s="6">
        <f>COUNTA(C7:C46)</f>
        <v>0</v>
      </c>
      <c r="D47" s="6"/>
      <c r="E47" s="6"/>
      <c r="F47" s="6"/>
      <c r="G47" s="6">
        <f>COUNTA(G7:I46)</f>
        <v>0</v>
      </c>
      <c r="H47" s="6"/>
      <c r="I47" s="6"/>
      <c r="J47" s="6">
        <f>COUNTA(J7:J46)</f>
        <v>0</v>
      </c>
    </row>
    <row r="48" spans="2:39" x14ac:dyDescent="0.15"/>
  </sheetData>
  <phoneticPr fontId="3"/>
  <conditionalFormatting sqref="C1">
    <cfRule type="containsBlanks" dxfId="4" priority="3">
      <formula>LEN(TRIM(C1))=0</formula>
    </cfRule>
  </conditionalFormatting>
  <conditionalFormatting sqref="C7:J46 C2:C4">
    <cfRule type="containsBlanks" dxfId="3" priority="2">
      <formula>LEN(TRIM(C2))=0</formula>
    </cfRule>
  </conditionalFormatting>
  <conditionalFormatting sqref="D7:J46">
    <cfRule type="cellIs" dxfId="2" priority="1" operator="greaterThan">
      <formula>5</formula>
    </cfRule>
  </conditionalFormatting>
  <pageMargins left="0.7" right="0.7" top="0.75" bottom="0.75" header="0.3" footer="0.3"/>
  <pageSetup paperSize="9" orientation="portrait" r:id="rId1"/>
  <ignoredErrors>
    <ignoredError sqref="J47" formulaRange="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1"/>
  <sheetViews>
    <sheetView view="pageBreakPreview" zoomScaleNormal="100" zoomScaleSheetLayoutView="100" workbookViewId="0"/>
  </sheetViews>
  <sheetFormatPr defaultRowHeight="14.25" x14ac:dyDescent="0.15"/>
  <cols>
    <col min="1" max="2" width="2.25" style="12" customWidth="1"/>
    <col min="3" max="3" width="22" style="12" customWidth="1"/>
    <col min="4" max="5" width="3.5" style="12" customWidth="1"/>
    <col min="6" max="8" width="9" style="12"/>
    <col min="9" max="9" width="2.25" style="12" customWidth="1"/>
    <col min="10" max="10" width="21.625" style="12" bestFit="1" customWidth="1"/>
    <col min="11" max="12" width="3.5" style="12" customWidth="1"/>
    <col min="13" max="16" width="9" style="12"/>
    <col min="17" max="17" width="17.625" style="12" customWidth="1"/>
    <col min="18" max="16384" width="9" style="12"/>
  </cols>
  <sheetData>
    <row r="1" spans="2:17" ht="21.75" thickBot="1" x14ac:dyDescent="0.25">
      <c r="B1" s="13" t="s">
        <v>51</v>
      </c>
      <c r="N1" s="17"/>
      <c r="O1" s="17"/>
      <c r="P1" s="18" t="s">
        <v>49</v>
      </c>
      <c r="Q1" s="18" t="str">
        <f>IF(入力シート!C4="","",入力シート!C4)</f>
        <v/>
      </c>
    </row>
    <row r="2" spans="2:17" ht="6" customHeight="1" x14ac:dyDescent="0.15"/>
    <row r="3" spans="2:17" ht="18.75" x14ac:dyDescent="0.2">
      <c r="C3" s="14" t="str">
        <f>入力シート!C1&amp;"様"</f>
        <v>様</v>
      </c>
      <c r="P3" s="24" t="str">
        <f>IF(入力シート!C3="","","アンケート回収："&amp;入力シート!C3&amp;"人")</f>
        <v/>
      </c>
      <c r="Q3" s="25" t="str">
        <f>IF(入力シート!C3="","","回収率："&amp;ROUND(入力シート!C3/入力シート!C2*100,0)&amp;"%")</f>
        <v/>
      </c>
    </row>
    <row r="4" spans="2:17" ht="14.25" customHeight="1" x14ac:dyDescent="0.15"/>
    <row r="5" spans="2:17" x14ac:dyDescent="0.15">
      <c r="B5" s="2" t="s">
        <v>15</v>
      </c>
      <c r="I5" s="2" t="s">
        <v>24</v>
      </c>
    </row>
    <row r="6" spans="2:17" x14ac:dyDescent="0.15">
      <c r="C6" s="12" t="s">
        <v>16</v>
      </c>
      <c r="D6" s="12">
        <f>COUNTIF(入力シート!$D$7:$D$46,5)</f>
        <v>0</v>
      </c>
      <c r="E6" s="12" t="s">
        <v>41</v>
      </c>
      <c r="J6" s="12" t="s">
        <v>31</v>
      </c>
      <c r="K6" s="12">
        <f>COUNTIF(入力シート!$H$7:$H$46,5)</f>
        <v>0</v>
      </c>
      <c r="L6" s="12" t="s">
        <v>41</v>
      </c>
    </row>
    <row r="7" spans="2:17" x14ac:dyDescent="0.15">
      <c r="C7" s="12" t="s">
        <v>17</v>
      </c>
      <c r="D7" s="12">
        <f>COUNTIF(入力シート!$D$7:$D$46,4)</f>
        <v>0</v>
      </c>
      <c r="E7" s="12" t="s">
        <v>41</v>
      </c>
      <c r="J7" s="12" t="s">
        <v>32</v>
      </c>
      <c r="K7" s="12">
        <f>COUNTIF(入力シート!$H$7:$H$46,4)</f>
        <v>0</v>
      </c>
      <c r="L7" s="12" t="s">
        <v>41</v>
      </c>
    </row>
    <row r="8" spans="2:17" x14ac:dyDescent="0.15">
      <c r="C8" s="12" t="s">
        <v>18</v>
      </c>
      <c r="D8" s="12">
        <f>COUNTIF(入力シート!$D$7:$D$46,3)</f>
        <v>0</v>
      </c>
      <c r="E8" s="12" t="s">
        <v>41</v>
      </c>
      <c r="J8" s="12" t="s">
        <v>18</v>
      </c>
      <c r="K8" s="12">
        <f>COUNTIF(入力シート!$H$7:$H$46,3)</f>
        <v>0</v>
      </c>
      <c r="L8" s="12" t="s">
        <v>41</v>
      </c>
    </row>
    <row r="9" spans="2:17" x14ac:dyDescent="0.15">
      <c r="C9" s="12" t="s">
        <v>19</v>
      </c>
      <c r="D9" s="12">
        <f>COUNTIF(入力シート!$D$7:$D$46,2)</f>
        <v>0</v>
      </c>
      <c r="E9" s="12" t="s">
        <v>41</v>
      </c>
      <c r="J9" s="12" t="s">
        <v>33</v>
      </c>
      <c r="K9" s="12">
        <f>COUNTIF(入力シート!$H$7:$H$46,2)</f>
        <v>0</v>
      </c>
      <c r="L9" s="12" t="s">
        <v>41</v>
      </c>
    </row>
    <row r="10" spans="2:17" x14ac:dyDescent="0.15">
      <c r="C10" s="12" t="s">
        <v>20</v>
      </c>
      <c r="D10" s="12">
        <f>COUNTIF(入力シート!$D$7:$D$46,1)</f>
        <v>0</v>
      </c>
      <c r="E10" s="12" t="s">
        <v>41</v>
      </c>
      <c r="J10" s="12" t="s">
        <v>34</v>
      </c>
      <c r="K10" s="12">
        <f>COUNTIF(入力シート!$H$7:$H$46,1)</f>
        <v>0</v>
      </c>
      <c r="L10" s="12" t="s">
        <v>41</v>
      </c>
    </row>
    <row r="11" spans="2:17" ht="14.25" customHeight="1" x14ac:dyDescent="0.15"/>
    <row r="13" spans="2:17" x14ac:dyDescent="0.15">
      <c r="B13" s="2" t="s">
        <v>21</v>
      </c>
      <c r="I13" s="2" t="s">
        <v>25</v>
      </c>
    </row>
    <row r="14" spans="2:17" x14ac:dyDescent="0.15">
      <c r="C14" s="12" t="s">
        <v>16</v>
      </c>
      <c r="D14" s="12">
        <f>COUNTIF(入力シート!$E$7:$E$46,5)</f>
        <v>0</v>
      </c>
      <c r="E14" s="12" t="s">
        <v>41</v>
      </c>
      <c r="J14" s="12" t="s">
        <v>31</v>
      </c>
      <c r="K14" s="12">
        <f>COUNTIF(入力シート!$I$7:$I$46,5)</f>
        <v>0</v>
      </c>
      <c r="L14" s="12" t="s">
        <v>41</v>
      </c>
    </row>
    <row r="15" spans="2:17" x14ac:dyDescent="0.15">
      <c r="C15" s="12" t="s">
        <v>17</v>
      </c>
      <c r="D15" s="12">
        <f>COUNTIF(入力シート!$E$7:$E$46,4)</f>
        <v>0</v>
      </c>
      <c r="E15" s="12" t="s">
        <v>41</v>
      </c>
      <c r="J15" s="12" t="s">
        <v>32</v>
      </c>
      <c r="K15" s="12">
        <f>COUNTIF(入力シート!$I$7:$I$46,4)</f>
        <v>0</v>
      </c>
      <c r="L15" s="12" t="s">
        <v>41</v>
      </c>
    </row>
    <row r="16" spans="2:17" x14ac:dyDescent="0.15">
      <c r="C16" s="12" t="s">
        <v>18</v>
      </c>
      <c r="D16" s="12">
        <f>COUNTIF(入力シート!$E$7:$E$46,3)</f>
        <v>0</v>
      </c>
      <c r="E16" s="12" t="s">
        <v>41</v>
      </c>
      <c r="J16" s="12" t="s">
        <v>18</v>
      </c>
      <c r="K16" s="12">
        <f>COUNTIF(入力シート!$I$7:$I$46,3)</f>
        <v>0</v>
      </c>
      <c r="L16" s="12" t="s">
        <v>41</v>
      </c>
    </row>
    <row r="17" spans="2:14" x14ac:dyDescent="0.15">
      <c r="C17" s="12" t="s">
        <v>19</v>
      </c>
      <c r="D17" s="12">
        <f>COUNTIF(入力シート!$E$7:$E$46,2)</f>
        <v>0</v>
      </c>
      <c r="E17" s="12" t="s">
        <v>41</v>
      </c>
      <c r="J17" s="12" t="s">
        <v>33</v>
      </c>
      <c r="K17" s="12">
        <f>COUNTIF(入力シート!$I$7:$I$46,2)</f>
        <v>0</v>
      </c>
      <c r="L17" s="12" t="s">
        <v>41</v>
      </c>
    </row>
    <row r="18" spans="2:14" x14ac:dyDescent="0.15">
      <c r="C18" s="12" t="s">
        <v>20</v>
      </c>
      <c r="D18" s="12">
        <f>COUNTIF(入力シート!$E$7:$E$46,1)</f>
        <v>0</v>
      </c>
      <c r="E18" s="12" t="s">
        <v>41</v>
      </c>
      <c r="J18" s="12" t="s">
        <v>34</v>
      </c>
      <c r="K18" s="12">
        <f>COUNTIF(入力シート!$I$7:$I$46,1)</f>
        <v>0</v>
      </c>
      <c r="L18" s="12" t="s">
        <v>41</v>
      </c>
    </row>
    <row r="20" spans="2:14" ht="14.25" customHeight="1" x14ac:dyDescent="0.15"/>
    <row r="21" spans="2:14" x14ac:dyDescent="0.15">
      <c r="B21" s="2" t="s">
        <v>22</v>
      </c>
      <c r="I21" s="2" t="s">
        <v>26</v>
      </c>
    </row>
    <row r="22" spans="2:14" x14ac:dyDescent="0.15">
      <c r="C22" s="12" t="s">
        <v>16</v>
      </c>
      <c r="D22" s="12">
        <f>COUNTIF(入力シート!$F$7:$F$46,5)</f>
        <v>0</v>
      </c>
      <c r="E22" s="12" t="s">
        <v>41</v>
      </c>
      <c r="J22" s="12" t="s">
        <v>35</v>
      </c>
      <c r="K22" s="12">
        <f>COUNTIF(入力シート!$J$7:$J$46,5)</f>
        <v>0</v>
      </c>
      <c r="L22" s="12" t="s">
        <v>41</v>
      </c>
    </row>
    <row r="23" spans="2:14" x14ac:dyDescent="0.15">
      <c r="C23" s="12" t="s">
        <v>17</v>
      </c>
      <c r="D23" s="12">
        <f>COUNTIF(入力シート!$F$7:$F$46,4)</f>
        <v>0</v>
      </c>
      <c r="E23" s="12" t="s">
        <v>41</v>
      </c>
      <c r="J23" s="12" t="s">
        <v>36</v>
      </c>
      <c r="K23" s="12">
        <f>COUNTIF(入力シート!$J$7:$J$46,4)</f>
        <v>0</v>
      </c>
      <c r="L23" s="12" t="s">
        <v>41</v>
      </c>
    </row>
    <row r="24" spans="2:14" x14ac:dyDescent="0.15">
      <c r="C24" s="12" t="s">
        <v>18</v>
      </c>
      <c r="D24" s="12">
        <f>COUNTIF(入力シート!$F$7:$F$46,3)</f>
        <v>0</v>
      </c>
      <c r="E24" s="12" t="s">
        <v>41</v>
      </c>
      <c r="J24" s="12" t="s">
        <v>18</v>
      </c>
      <c r="K24" s="12">
        <f>COUNTIF(入力シート!$J$7:$J$46,3)</f>
        <v>0</v>
      </c>
      <c r="L24" s="12" t="s">
        <v>41</v>
      </c>
    </row>
    <row r="25" spans="2:14" x14ac:dyDescent="0.15">
      <c r="C25" s="12" t="s">
        <v>19</v>
      </c>
      <c r="D25" s="12">
        <f>COUNTIF(入力シート!$F$7:$F$46,2)</f>
        <v>0</v>
      </c>
      <c r="E25" s="12" t="s">
        <v>41</v>
      </c>
      <c r="J25" s="12" t="s">
        <v>37</v>
      </c>
      <c r="K25" s="12">
        <f>COUNTIF(入力シート!$J$7:$J$46,2)</f>
        <v>0</v>
      </c>
      <c r="L25" s="12" t="s">
        <v>41</v>
      </c>
    </row>
    <row r="26" spans="2:14" x14ac:dyDescent="0.15">
      <c r="C26" s="12" t="s">
        <v>20</v>
      </c>
      <c r="D26" s="12">
        <f>COUNTIF(入力シート!$F$7:$F$46,1)</f>
        <v>0</v>
      </c>
      <c r="E26" s="12" t="s">
        <v>41</v>
      </c>
      <c r="J26" s="12" t="s">
        <v>38</v>
      </c>
      <c r="K26" s="12">
        <f>COUNTIF(入力シート!$J$7:$J$46,1)</f>
        <v>0</v>
      </c>
      <c r="L26" s="12" t="s">
        <v>41</v>
      </c>
    </row>
    <row r="28" spans="2:14" ht="14.25" customHeight="1" x14ac:dyDescent="0.15"/>
    <row r="29" spans="2:14" x14ac:dyDescent="0.15">
      <c r="B29" s="2" t="s">
        <v>23</v>
      </c>
      <c r="I29" s="2" t="str">
        <f>"≪"&amp;$C$3&amp;"　全体評価≫"</f>
        <v>≪様　全体評価≫</v>
      </c>
    </row>
    <row r="30" spans="2:14" x14ac:dyDescent="0.15">
      <c r="C30" s="12" t="s">
        <v>27</v>
      </c>
      <c r="D30" s="12">
        <f>COUNTIF(入力シート!$G$7:$G$46,5)</f>
        <v>0</v>
      </c>
      <c r="E30" s="12" t="s">
        <v>41</v>
      </c>
    </row>
    <row r="31" spans="2:14" x14ac:dyDescent="0.15">
      <c r="C31" s="12" t="s">
        <v>28</v>
      </c>
      <c r="D31" s="12">
        <f>COUNTIF(入力シート!$G$7:$G$46,4)</f>
        <v>0</v>
      </c>
      <c r="E31" s="12" t="s">
        <v>41</v>
      </c>
      <c r="M31" s="16" t="s">
        <v>56</v>
      </c>
      <c r="N31" s="15" t="s">
        <v>58</v>
      </c>
    </row>
    <row r="32" spans="2:14" x14ac:dyDescent="0.15">
      <c r="C32" s="12" t="s">
        <v>18</v>
      </c>
      <c r="D32" s="12">
        <f>COUNTIF(入力シート!$G$7:$G$46,3)</f>
        <v>0</v>
      </c>
      <c r="E32" s="12" t="s">
        <v>41</v>
      </c>
      <c r="M32" s="15"/>
      <c r="N32" s="15" t="s">
        <v>59</v>
      </c>
    </row>
    <row r="33" spans="3:17" x14ac:dyDescent="0.15">
      <c r="C33" s="12" t="s">
        <v>29</v>
      </c>
      <c r="D33" s="12">
        <f>COUNTIF(入力シート!$G$7:$G$46,2)</f>
        <v>0</v>
      </c>
      <c r="E33" s="12" t="s">
        <v>41</v>
      </c>
    </row>
    <row r="34" spans="3:17" x14ac:dyDescent="0.15">
      <c r="C34" s="12" t="s">
        <v>30</v>
      </c>
      <c r="D34" s="12">
        <f>COUNTIF(入力シート!$G$7:$G$46,1)</f>
        <v>0</v>
      </c>
      <c r="E34" s="12" t="s">
        <v>41</v>
      </c>
      <c r="M34" s="3" t="s">
        <v>54</v>
      </c>
      <c r="N34" s="15" t="s">
        <v>60</v>
      </c>
    </row>
    <row r="35" spans="3:17" x14ac:dyDescent="0.15">
      <c r="N35" s="15" t="s">
        <v>59</v>
      </c>
    </row>
    <row r="37" spans="3:17" x14ac:dyDescent="0.15">
      <c r="M37" s="3" t="s">
        <v>55</v>
      </c>
      <c r="N37" s="15" t="s">
        <v>61</v>
      </c>
    </row>
    <row r="38" spans="3:17" x14ac:dyDescent="0.15">
      <c r="M38" s="15"/>
      <c r="N38" s="15" t="s">
        <v>62</v>
      </c>
    </row>
    <row r="39" spans="3:17" ht="15" thickBot="1" x14ac:dyDescent="0.2">
      <c r="N39" s="15"/>
    </row>
    <row r="40" spans="3:17" ht="18.75" customHeight="1" x14ac:dyDescent="0.15">
      <c r="O40" s="33" t="s">
        <v>52</v>
      </c>
      <c r="P40" s="34"/>
      <c r="Q40" s="35"/>
    </row>
    <row r="41" spans="3:17" ht="16.5" customHeight="1" thickBot="1" x14ac:dyDescent="0.2">
      <c r="O41" s="36" t="s">
        <v>53</v>
      </c>
      <c r="P41" s="37"/>
      <c r="Q41" s="38"/>
    </row>
  </sheetData>
  <mergeCells count="2">
    <mergeCell ref="O40:Q40"/>
    <mergeCell ref="O41:Q41"/>
  </mergeCells>
  <phoneticPr fontId="3"/>
  <pageMargins left="0.23622047244094491" right="0.23622047244094491" top="0.39370078740157483" bottom="0.3937007874015748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M48"/>
  <sheetViews>
    <sheetView workbookViewId="0">
      <pane ySplit="5" topLeftCell="A6" activePane="bottomLeft" state="frozen"/>
      <selection pane="bottomLeft" activeCell="A6" sqref="A6"/>
    </sheetView>
  </sheetViews>
  <sheetFormatPr defaultRowHeight="13.5" x14ac:dyDescent="0.15"/>
  <cols>
    <col min="1" max="1" width="2.25" customWidth="1"/>
    <col min="2" max="2" width="12.625" bestFit="1" customWidth="1"/>
    <col min="3" max="3" width="15.5" customWidth="1"/>
    <col min="4" max="11" width="5.75" customWidth="1"/>
    <col min="12" max="12" width="9" customWidth="1"/>
    <col min="13" max="13" width="16.25" customWidth="1"/>
    <col min="14" max="14" width="9" customWidth="1"/>
    <col min="15" max="16" width="4.25" customWidth="1"/>
    <col min="17" max="18" width="9" customWidth="1"/>
  </cols>
  <sheetData>
    <row r="1" spans="2:22" ht="14.25" x14ac:dyDescent="0.15">
      <c r="B1" s="2" t="s">
        <v>4</v>
      </c>
      <c r="C1" s="27" t="s">
        <v>63</v>
      </c>
      <c r="R1" s="5"/>
      <c r="S1" s="5"/>
      <c r="T1" s="5"/>
      <c r="U1" s="5"/>
      <c r="V1" s="5"/>
    </row>
    <row r="2" spans="2:22" ht="14.25" x14ac:dyDescent="0.15">
      <c r="B2" s="2" t="s">
        <v>39</v>
      </c>
      <c r="C2" s="28">
        <v>35</v>
      </c>
      <c r="S2" s="5"/>
      <c r="T2" s="5"/>
      <c r="U2" s="5"/>
      <c r="V2" s="5"/>
    </row>
    <row r="3" spans="2:22" ht="14.25" x14ac:dyDescent="0.15">
      <c r="B3" s="2" t="s">
        <v>40</v>
      </c>
      <c r="C3" s="28">
        <f>COUNTA(C7:C46)</f>
        <v>30</v>
      </c>
      <c r="E3" s="32" t="str">
        <f>IF(MAX(D7:J46)&gt;=6,"１～５以外の数字が入力されています","")</f>
        <v/>
      </c>
      <c r="M3" t="s">
        <v>42</v>
      </c>
      <c r="N3" t="s">
        <v>46</v>
      </c>
      <c r="O3">
        <f>COUNTIF($K$7:$K$46,"&gt;=28")</f>
        <v>7</v>
      </c>
      <c r="P3" t="s">
        <v>45</v>
      </c>
    </row>
    <row r="4" spans="2:22" ht="15" thickBot="1" x14ac:dyDescent="0.2">
      <c r="B4" s="2" t="s">
        <v>50</v>
      </c>
      <c r="C4" s="29">
        <f ca="1">TODAY()</f>
        <v>44263</v>
      </c>
      <c r="D4" t="s">
        <v>57</v>
      </c>
      <c r="M4" t="s">
        <v>43</v>
      </c>
      <c r="N4" t="s">
        <v>47</v>
      </c>
      <c r="O4">
        <f>COUNT(K7:K46)-O3-O5</f>
        <v>14</v>
      </c>
      <c r="P4" t="s">
        <v>45</v>
      </c>
    </row>
    <row r="5" spans="2:22" ht="27.75" thickBot="1" x14ac:dyDescent="0.2">
      <c r="B5" s="19" t="s">
        <v>13</v>
      </c>
      <c r="C5" s="20" t="s">
        <v>12</v>
      </c>
      <c r="D5" s="20" t="s">
        <v>5</v>
      </c>
      <c r="E5" s="20" t="s">
        <v>6</v>
      </c>
      <c r="F5" s="20" t="s">
        <v>7</v>
      </c>
      <c r="G5" s="21" t="s">
        <v>8</v>
      </c>
      <c r="H5" s="21" t="s">
        <v>9</v>
      </c>
      <c r="I5" s="21" t="s">
        <v>10</v>
      </c>
      <c r="J5" s="20" t="s">
        <v>11</v>
      </c>
      <c r="K5" s="22" t="s">
        <v>14</v>
      </c>
      <c r="M5" s="23" t="s">
        <v>44</v>
      </c>
      <c r="N5" s="23" t="s">
        <v>48</v>
      </c>
      <c r="O5" s="23">
        <f>COUNTIF($K$7:$K$46,"&lt;=20")</f>
        <v>9</v>
      </c>
      <c r="P5" s="23" t="s">
        <v>45</v>
      </c>
    </row>
    <row r="6" spans="2:22" ht="14.25" thickTop="1" x14ac:dyDescent="0.15">
      <c r="B6" s="8" t="s">
        <v>0</v>
      </c>
      <c r="C6" s="1" t="s">
        <v>1</v>
      </c>
      <c r="D6" s="1">
        <v>3</v>
      </c>
      <c r="E6" s="1">
        <v>4</v>
      </c>
      <c r="F6" s="1">
        <v>2</v>
      </c>
      <c r="G6" s="1">
        <v>1</v>
      </c>
      <c r="H6" s="7">
        <v>1</v>
      </c>
      <c r="I6" s="7">
        <v>5</v>
      </c>
      <c r="J6" s="1">
        <v>2</v>
      </c>
      <c r="K6" s="9">
        <f t="shared" ref="K6" si="0">IF(C6="","",SUM(D6:J6))</f>
        <v>18</v>
      </c>
    </row>
    <row r="7" spans="2:22" x14ac:dyDescent="0.15">
      <c r="B7" s="8">
        <v>1</v>
      </c>
      <c r="C7" s="7" t="s">
        <v>64</v>
      </c>
      <c r="D7" s="7">
        <v>2</v>
      </c>
      <c r="E7" s="7">
        <v>4</v>
      </c>
      <c r="F7" s="7">
        <v>3</v>
      </c>
      <c r="G7" s="7">
        <v>4</v>
      </c>
      <c r="H7" s="7">
        <v>5</v>
      </c>
      <c r="I7" s="7">
        <v>5</v>
      </c>
      <c r="J7" s="7">
        <v>5</v>
      </c>
      <c r="K7" s="9">
        <f t="shared" ref="K7:K46" si="1">IF(C7="","",SUM(D7:J7))</f>
        <v>28</v>
      </c>
    </row>
    <row r="8" spans="2:22" x14ac:dyDescent="0.15">
      <c r="B8" s="8">
        <v>2</v>
      </c>
      <c r="C8" s="7" t="s">
        <v>65</v>
      </c>
      <c r="D8" s="7">
        <v>5</v>
      </c>
      <c r="E8" s="7">
        <v>5</v>
      </c>
      <c r="F8" s="7">
        <v>2</v>
      </c>
      <c r="G8" s="7">
        <v>1</v>
      </c>
      <c r="H8" s="7">
        <v>5</v>
      </c>
      <c r="I8" s="7">
        <v>4</v>
      </c>
      <c r="J8" s="7">
        <v>3</v>
      </c>
      <c r="K8" s="9">
        <f t="shared" si="1"/>
        <v>25</v>
      </c>
    </row>
    <row r="9" spans="2:22" x14ac:dyDescent="0.15">
      <c r="B9" s="8">
        <v>3</v>
      </c>
      <c r="C9" s="7" t="s">
        <v>66</v>
      </c>
      <c r="D9" s="7">
        <v>2</v>
      </c>
      <c r="E9" s="7">
        <v>2</v>
      </c>
      <c r="F9" s="7">
        <v>1</v>
      </c>
      <c r="G9" s="7">
        <v>5</v>
      </c>
      <c r="H9" s="7">
        <v>4</v>
      </c>
      <c r="I9" s="7">
        <v>3</v>
      </c>
      <c r="J9" s="7">
        <v>2</v>
      </c>
      <c r="K9" s="9">
        <f t="shared" si="1"/>
        <v>19</v>
      </c>
    </row>
    <row r="10" spans="2:22" x14ac:dyDescent="0.15">
      <c r="B10" s="8">
        <v>4</v>
      </c>
      <c r="C10" s="7" t="s">
        <v>67</v>
      </c>
      <c r="D10" s="7">
        <v>2</v>
      </c>
      <c r="E10" s="7">
        <v>5</v>
      </c>
      <c r="F10" s="7">
        <v>5</v>
      </c>
      <c r="G10" s="7">
        <v>4</v>
      </c>
      <c r="H10" s="7">
        <v>3</v>
      </c>
      <c r="I10" s="7">
        <v>2</v>
      </c>
      <c r="J10" s="7">
        <v>1</v>
      </c>
      <c r="K10" s="9">
        <f t="shared" si="1"/>
        <v>22</v>
      </c>
    </row>
    <row r="11" spans="2:22" x14ac:dyDescent="0.15">
      <c r="B11" s="8">
        <v>5</v>
      </c>
      <c r="C11" s="7" t="s">
        <v>68</v>
      </c>
      <c r="D11" s="7">
        <v>5</v>
      </c>
      <c r="E11" s="7">
        <v>3</v>
      </c>
      <c r="F11" s="7">
        <v>2</v>
      </c>
      <c r="G11" s="7">
        <v>4</v>
      </c>
      <c r="H11" s="7">
        <v>4</v>
      </c>
      <c r="I11" s="7">
        <v>5</v>
      </c>
      <c r="J11" s="7">
        <v>4</v>
      </c>
      <c r="K11" s="9">
        <f t="shared" si="1"/>
        <v>27</v>
      </c>
    </row>
    <row r="12" spans="2:22" x14ac:dyDescent="0.15">
      <c r="B12" s="8">
        <v>6</v>
      </c>
      <c r="C12" s="7" t="s">
        <v>69</v>
      </c>
      <c r="D12" s="7">
        <v>2</v>
      </c>
      <c r="E12" s="7">
        <v>4</v>
      </c>
      <c r="F12" s="7">
        <v>4</v>
      </c>
      <c r="G12" s="7">
        <v>3</v>
      </c>
      <c r="H12" s="7">
        <v>4</v>
      </c>
      <c r="I12" s="7">
        <v>1</v>
      </c>
      <c r="J12" s="7">
        <v>5</v>
      </c>
      <c r="K12" s="9">
        <f t="shared" si="1"/>
        <v>23</v>
      </c>
    </row>
    <row r="13" spans="2:22" x14ac:dyDescent="0.15">
      <c r="B13" s="8">
        <v>7</v>
      </c>
      <c r="C13" s="7" t="s">
        <v>70</v>
      </c>
      <c r="D13" s="7">
        <v>2</v>
      </c>
      <c r="E13" s="7">
        <v>4</v>
      </c>
      <c r="F13" s="7">
        <v>2</v>
      </c>
      <c r="G13" s="7">
        <v>3</v>
      </c>
      <c r="H13" s="7">
        <v>5</v>
      </c>
      <c r="I13" s="7">
        <v>4</v>
      </c>
      <c r="J13" s="7">
        <v>2</v>
      </c>
      <c r="K13" s="9">
        <f t="shared" si="1"/>
        <v>22</v>
      </c>
    </row>
    <row r="14" spans="2:22" x14ac:dyDescent="0.15">
      <c r="B14" s="8">
        <v>8</v>
      </c>
      <c r="C14" s="7" t="s">
        <v>71</v>
      </c>
      <c r="D14" s="7">
        <v>5</v>
      </c>
      <c r="E14" s="7">
        <v>4</v>
      </c>
      <c r="F14" s="7">
        <v>3</v>
      </c>
      <c r="G14" s="7">
        <v>2</v>
      </c>
      <c r="H14" s="7">
        <v>1</v>
      </c>
      <c r="I14" s="7">
        <v>5</v>
      </c>
      <c r="J14" s="7">
        <v>4</v>
      </c>
      <c r="K14" s="9">
        <f t="shared" si="1"/>
        <v>24</v>
      </c>
    </row>
    <row r="15" spans="2:22" x14ac:dyDescent="0.15">
      <c r="B15" s="8">
        <v>9</v>
      </c>
      <c r="C15" s="7" t="s">
        <v>72</v>
      </c>
      <c r="D15" s="7">
        <v>2</v>
      </c>
      <c r="E15" s="7">
        <v>3</v>
      </c>
      <c r="F15" s="7">
        <v>2</v>
      </c>
      <c r="G15" s="7">
        <v>1</v>
      </c>
      <c r="H15" s="7">
        <v>2</v>
      </c>
      <c r="I15" s="7">
        <v>4</v>
      </c>
      <c r="J15" s="7">
        <v>3</v>
      </c>
      <c r="K15" s="9">
        <f t="shared" si="1"/>
        <v>17</v>
      </c>
    </row>
    <row r="16" spans="2:22" x14ac:dyDescent="0.15">
      <c r="B16" s="8">
        <v>10</v>
      </c>
      <c r="C16" s="7" t="s">
        <v>73</v>
      </c>
      <c r="D16" s="7">
        <v>2</v>
      </c>
      <c r="E16" s="7">
        <v>2</v>
      </c>
      <c r="F16" s="7">
        <v>1</v>
      </c>
      <c r="G16" s="7">
        <v>5</v>
      </c>
      <c r="H16" s="7">
        <v>4</v>
      </c>
      <c r="I16" s="7">
        <v>3</v>
      </c>
      <c r="J16" s="7">
        <v>2</v>
      </c>
      <c r="K16" s="9">
        <f t="shared" si="1"/>
        <v>19</v>
      </c>
    </row>
    <row r="17" spans="2:11" x14ac:dyDescent="0.15">
      <c r="B17" s="8">
        <v>11</v>
      </c>
      <c r="C17" s="7" t="s">
        <v>74</v>
      </c>
      <c r="D17" s="7">
        <v>5</v>
      </c>
      <c r="E17" s="7">
        <v>1</v>
      </c>
      <c r="F17" s="7">
        <v>5</v>
      </c>
      <c r="G17" s="7">
        <v>4</v>
      </c>
      <c r="H17" s="7">
        <v>3</v>
      </c>
      <c r="I17" s="7">
        <v>2</v>
      </c>
      <c r="J17" s="7">
        <v>1</v>
      </c>
      <c r="K17" s="9">
        <f t="shared" si="1"/>
        <v>21</v>
      </c>
    </row>
    <row r="18" spans="2:11" x14ac:dyDescent="0.15">
      <c r="B18" s="8">
        <v>12</v>
      </c>
      <c r="C18" s="7" t="s">
        <v>75</v>
      </c>
      <c r="D18" s="7">
        <v>4</v>
      </c>
      <c r="E18" s="7">
        <v>3</v>
      </c>
      <c r="F18" s="7">
        <v>5</v>
      </c>
      <c r="G18" s="7">
        <v>4</v>
      </c>
      <c r="H18" s="7">
        <v>4</v>
      </c>
      <c r="I18" s="7">
        <v>5</v>
      </c>
      <c r="J18" s="7">
        <v>4</v>
      </c>
      <c r="K18" s="9">
        <f t="shared" si="1"/>
        <v>29</v>
      </c>
    </row>
    <row r="19" spans="2:11" x14ac:dyDescent="0.15">
      <c r="B19" s="8">
        <v>13</v>
      </c>
      <c r="C19" s="7" t="s">
        <v>76</v>
      </c>
      <c r="D19" s="7">
        <v>5</v>
      </c>
      <c r="E19" s="7">
        <v>4</v>
      </c>
      <c r="F19" s="7">
        <v>4</v>
      </c>
      <c r="G19" s="7">
        <v>4</v>
      </c>
      <c r="H19" s="7">
        <v>4</v>
      </c>
      <c r="I19" s="7">
        <v>5</v>
      </c>
      <c r="J19" s="7">
        <v>4</v>
      </c>
      <c r="K19" s="9">
        <f t="shared" si="1"/>
        <v>30</v>
      </c>
    </row>
    <row r="20" spans="2:11" x14ac:dyDescent="0.15">
      <c r="B20" s="8">
        <v>14</v>
      </c>
      <c r="C20" s="7" t="s">
        <v>77</v>
      </c>
      <c r="D20" s="7">
        <v>2</v>
      </c>
      <c r="E20" s="7">
        <v>4</v>
      </c>
      <c r="F20" s="7">
        <v>2</v>
      </c>
      <c r="G20" s="7">
        <v>4</v>
      </c>
      <c r="H20" s="7">
        <v>2</v>
      </c>
      <c r="I20" s="7">
        <v>4</v>
      </c>
      <c r="J20" s="7">
        <v>2</v>
      </c>
      <c r="K20" s="9">
        <f t="shared" si="1"/>
        <v>20</v>
      </c>
    </row>
    <row r="21" spans="2:11" x14ac:dyDescent="0.15">
      <c r="B21" s="8">
        <v>15</v>
      </c>
      <c r="C21" s="7" t="s">
        <v>78</v>
      </c>
      <c r="D21" s="7">
        <v>2</v>
      </c>
      <c r="E21" s="7">
        <v>4</v>
      </c>
      <c r="F21" s="7">
        <v>3</v>
      </c>
      <c r="G21" s="7">
        <v>2</v>
      </c>
      <c r="H21" s="7">
        <v>1</v>
      </c>
      <c r="I21" s="7">
        <v>5</v>
      </c>
      <c r="J21" s="7">
        <v>4</v>
      </c>
      <c r="K21" s="9">
        <f t="shared" si="1"/>
        <v>21</v>
      </c>
    </row>
    <row r="22" spans="2:11" x14ac:dyDescent="0.15">
      <c r="B22" s="8">
        <v>16</v>
      </c>
      <c r="C22" s="7" t="s">
        <v>79</v>
      </c>
      <c r="D22" s="7">
        <v>5</v>
      </c>
      <c r="E22" s="7">
        <v>3</v>
      </c>
      <c r="F22" s="7">
        <v>2</v>
      </c>
      <c r="G22" s="7">
        <v>1</v>
      </c>
      <c r="H22" s="7">
        <v>5</v>
      </c>
      <c r="I22" s="7">
        <v>4</v>
      </c>
      <c r="J22" s="7">
        <v>3</v>
      </c>
      <c r="K22" s="9">
        <f t="shared" si="1"/>
        <v>23</v>
      </c>
    </row>
    <row r="23" spans="2:11" x14ac:dyDescent="0.15">
      <c r="B23" s="8">
        <v>17</v>
      </c>
      <c r="C23" s="7" t="s">
        <v>80</v>
      </c>
      <c r="D23" s="7">
        <v>2</v>
      </c>
      <c r="E23" s="7">
        <v>2</v>
      </c>
      <c r="F23" s="7">
        <v>1</v>
      </c>
      <c r="G23" s="7">
        <v>5</v>
      </c>
      <c r="H23" s="7">
        <v>4</v>
      </c>
      <c r="I23" s="7">
        <v>3</v>
      </c>
      <c r="J23" s="7">
        <v>2</v>
      </c>
      <c r="K23" s="9">
        <f t="shared" si="1"/>
        <v>19</v>
      </c>
    </row>
    <row r="24" spans="2:11" x14ac:dyDescent="0.15">
      <c r="B24" s="8">
        <v>18</v>
      </c>
      <c r="C24" s="7" t="s">
        <v>81</v>
      </c>
      <c r="D24" s="7">
        <v>2</v>
      </c>
      <c r="E24" s="7">
        <v>5</v>
      </c>
      <c r="F24" s="7">
        <v>5</v>
      </c>
      <c r="G24" s="7">
        <v>4</v>
      </c>
      <c r="H24" s="7">
        <v>2</v>
      </c>
      <c r="I24" s="7">
        <v>2</v>
      </c>
      <c r="J24" s="7">
        <v>1</v>
      </c>
      <c r="K24" s="9">
        <f t="shared" si="1"/>
        <v>21</v>
      </c>
    </row>
    <row r="25" spans="2:11" x14ac:dyDescent="0.15">
      <c r="B25" s="8">
        <v>19</v>
      </c>
      <c r="C25" s="7" t="s">
        <v>82</v>
      </c>
      <c r="D25" s="7">
        <v>1</v>
      </c>
      <c r="E25" s="7">
        <v>3</v>
      </c>
      <c r="F25" s="7">
        <v>2</v>
      </c>
      <c r="G25" s="7">
        <v>4</v>
      </c>
      <c r="H25" s="7">
        <v>2</v>
      </c>
      <c r="I25" s="7">
        <v>1</v>
      </c>
      <c r="J25" s="7">
        <v>5</v>
      </c>
      <c r="K25" s="9">
        <f t="shared" si="1"/>
        <v>18</v>
      </c>
    </row>
    <row r="26" spans="2:11" x14ac:dyDescent="0.15">
      <c r="B26" s="8">
        <v>20</v>
      </c>
      <c r="C26" s="7" t="s">
        <v>83</v>
      </c>
      <c r="D26" s="7">
        <v>5</v>
      </c>
      <c r="E26" s="7">
        <v>5</v>
      </c>
      <c r="F26" s="7">
        <v>4</v>
      </c>
      <c r="G26" s="7">
        <v>4</v>
      </c>
      <c r="H26" s="7">
        <v>4</v>
      </c>
      <c r="I26" s="7">
        <v>3</v>
      </c>
      <c r="J26" s="7">
        <v>4</v>
      </c>
      <c r="K26" s="9">
        <f t="shared" si="1"/>
        <v>29</v>
      </c>
    </row>
    <row r="27" spans="2:11" x14ac:dyDescent="0.15">
      <c r="B27" s="8">
        <v>21</v>
      </c>
      <c r="C27" s="7" t="s">
        <v>84</v>
      </c>
      <c r="D27" s="7">
        <v>4</v>
      </c>
      <c r="E27" s="7">
        <v>4</v>
      </c>
      <c r="F27" s="7">
        <v>2</v>
      </c>
      <c r="G27" s="7">
        <v>3</v>
      </c>
      <c r="H27" s="7">
        <v>5</v>
      </c>
      <c r="I27" s="7">
        <v>4</v>
      </c>
      <c r="J27" s="7">
        <v>2</v>
      </c>
      <c r="K27" s="9">
        <f t="shared" si="1"/>
        <v>24</v>
      </c>
    </row>
    <row r="28" spans="2:11" x14ac:dyDescent="0.15">
      <c r="B28" s="8">
        <v>22</v>
      </c>
      <c r="C28" s="7" t="s">
        <v>85</v>
      </c>
      <c r="D28" s="7">
        <v>5</v>
      </c>
      <c r="E28" s="7">
        <v>4</v>
      </c>
      <c r="F28" s="7">
        <v>3</v>
      </c>
      <c r="G28" s="7">
        <v>2</v>
      </c>
      <c r="H28" s="7">
        <v>1</v>
      </c>
      <c r="I28" s="7">
        <v>5</v>
      </c>
      <c r="J28" s="7">
        <v>5</v>
      </c>
      <c r="K28" s="9">
        <f t="shared" si="1"/>
        <v>25</v>
      </c>
    </row>
    <row r="29" spans="2:11" x14ac:dyDescent="0.15">
      <c r="B29" s="8">
        <v>23</v>
      </c>
      <c r="C29" s="7" t="s">
        <v>86</v>
      </c>
      <c r="D29" s="7">
        <v>1</v>
      </c>
      <c r="E29" s="7">
        <v>3</v>
      </c>
      <c r="F29" s="7">
        <v>2</v>
      </c>
      <c r="G29" s="7">
        <v>1</v>
      </c>
      <c r="H29" s="7">
        <v>5</v>
      </c>
      <c r="I29" s="7">
        <v>4</v>
      </c>
      <c r="J29" s="7">
        <v>3</v>
      </c>
      <c r="K29" s="9">
        <f t="shared" si="1"/>
        <v>19</v>
      </c>
    </row>
    <row r="30" spans="2:11" x14ac:dyDescent="0.15">
      <c r="B30" s="8">
        <v>24</v>
      </c>
      <c r="C30" s="7" t="s">
        <v>87</v>
      </c>
      <c r="D30" s="7">
        <v>5</v>
      </c>
      <c r="E30" s="7">
        <v>4</v>
      </c>
      <c r="F30" s="7">
        <v>3</v>
      </c>
      <c r="G30" s="7">
        <v>3</v>
      </c>
      <c r="H30" s="7">
        <v>4</v>
      </c>
      <c r="I30" s="7">
        <v>5</v>
      </c>
      <c r="J30" s="7">
        <v>5</v>
      </c>
      <c r="K30" s="9">
        <f t="shared" si="1"/>
        <v>29</v>
      </c>
    </row>
    <row r="31" spans="2:11" x14ac:dyDescent="0.15">
      <c r="B31" s="8">
        <v>25</v>
      </c>
      <c r="C31" s="7" t="s">
        <v>88</v>
      </c>
      <c r="D31" s="7">
        <v>4</v>
      </c>
      <c r="E31" s="7">
        <v>3</v>
      </c>
      <c r="F31" s="7">
        <v>2</v>
      </c>
      <c r="G31" s="7">
        <v>1</v>
      </c>
      <c r="H31" s="7">
        <v>5</v>
      </c>
      <c r="I31" s="7">
        <v>4</v>
      </c>
      <c r="J31" s="7">
        <v>3</v>
      </c>
      <c r="K31" s="9">
        <f t="shared" si="1"/>
        <v>22</v>
      </c>
    </row>
    <row r="32" spans="2:11" x14ac:dyDescent="0.15">
      <c r="B32" s="8">
        <v>26</v>
      </c>
      <c r="C32" s="7" t="s">
        <v>89</v>
      </c>
      <c r="D32" s="7">
        <v>3</v>
      </c>
      <c r="E32" s="7">
        <v>2</v>
      </c>
      <c r="F32" s="7">
        <v>1</v>
      </c>
      <c r="G32" s="7">
        <v>5</v>
      </c>
      <c r="H32" s="7">
        <v>4</v>
      </c>
      <c r="I32" s="7">
        <v>3</v>
      </c>
      <c r="J32" s="7">
        <v>2</v>
      </c>
      <c r="K32" s="9">
        <f t="shared" si="1"/>
        <v>20</v>
      </c>
    </row>
    <row r="33" spans="2:39" x14ac:dyDescent="0.15">
      <c r="B33" s="8">
        <v>27</v>
      </c>
      <c r="C33" s="7" t="s">
        <v>90</v>
      </c>
      <c r="D33" s="7">
        <v>1</v>
      </c>
      <c r="E33" s="7">
        <v>1</v>
      </c>
      <c r="F33" s="7">
        <v>5</v>
      </c>
      <c r="G33" s="7">
        <v>4</v>
      </c>
      <c r="H33" s="7">
        <v>3</v>
      </c>
      <c r="I33" s="7">
        <v>2</v>
      </c>
      <c r="J33" s="7">
        <v>1</v>
      </c>
      <c r="K33" s="9">
        <f t="shared" si="1"/>
        <v>17</v>
      </c>
    </row>
    <row r="34" spans="2:39" x14ac:dyDescent="0.15">
      <c r="B34" s="8">
        <v>28</v>
      </c>
      <c r="C34" s="7" t="s">
        <v>91</v>
      </c>
      <c r="D34" s="7">
        <v>4</v>
      </c>
      <c r="E34" s="7">
        <v>5</v>
      </c>
      <c r="F34" s="7">
        <v>2</v>
      </c>
      <c r="G34" s="7">
        <v>4</v>
      </c>
      <c r="H34" s="7">
        <v>4</v>
      </c>
      <c r="I34" s="7">
        <v>5</v>
      </c>
      <c r="J34" s="7">
        <v>4</v>
      </c>
      <c r="K34" s="9">
        <f t="shared" si="1"/>
        <v>28</v>
      </c>
    </row>
    <row r="35" spans="2:39" x14ac:dyDescent="0.15">
      <c r="B35" s="8">
        <v>29</v>
      </c>
      <c r="C35" s="7" t="s">
        <v>92</v>
      </c>
      <c r="D35" s="7">
        <v>4</v>
      </c>
      <c r="E35" s="7">
        <v>4</v>
      </c>
      <c r="F35" s="7">
        <v>4</v>
      </c>
      <c r="G35" s="7">
        <v>4</v>
      </c>
      <c r="H35" s="7">
        <v>4</v>
      </c>
      <c r="I35" s="7">
        <v>5</v>
      </c>
      <c r="J35" s="7">
        <v>4</v>
      </c>
      <c r="K35" s="9">
        <f t="shared" si="1"/>
        <v>29</v>
      </c>
    </row>
    <row r="36" spans="2:39" x14ac:dyDescent="0.15">
      <c r="B36" s="8">
        <v>30</v>
      </c>
      <c r="C36" s="7" t="s">
        <v>93</v>
      </c>
      <c r="D36" s="7">
        <v>4</v>
      </c>
      <c r="E36" s="7">
        <v>4</v>
      </c>
      <c r="F36" s="7">
        <v>2</v>
      </c>
      <c r="G36" s="7">
        <v>4</v>
      </c>
      <c r="H36" s="7">
        <v>5</v>
      </c>
      <c r="I36" s="7">
        <v>4</v>
      </c>
      <c r="J36" s="7">
        <v>2</v>
      </c>
      <c r="K36" s="9">
        <f t="shared" si="1"/>
        <v>25</v>
      </c>
    </row>
    <row r="37" spans="2:39" x14ac:dyDescent="0.15">
      <c r="B37" s="8">
        <v>31</v>
      </c>
      <c r="C37" s="7"/>
      <c r="D37" s="7"/>
      <c r="E37" s="7"/>
      <c r="F37" s="7"/>
      <c r="G37" s="7"/>
      <c r="H37" s="7"/>
      <c r="I37" s="7"/>
      <c r="J37" s="7"/>
      <c r="K37" s="9" t="str">
        <f t="shared" si="1"/>
        <v/>
      </c>
    </row>
    <row r="38" spans="2:39" x14ac:dyDescent="0.15">
      <c r="B38" s="8">
        <v>32</v>
      </c>
      <c r="C38" s="7"/>
      <c r="D38" s="7"/>
      <c r="E38" s="7"/>
      <c r="F38" s="7"/>
      <c r="G38" s="7"/>
      <c r="H38" s="7"/>
      <c r="I38" s="7"/>
      <c r="J38" s="7"/>
      <c r="K38" s="9" t="str">
        <f t="shared" si="1"/>
        <v/>
      </c>
    </row>
    <row r="39" spans="2:39" x14ac:dyDescent="0.15">
      <c r="B39" s="8">
        <v>33</v>
      </c>
      <c r="C39" s="7"/>
      <c r="D39" s="7"/>
      <c r="E39" s="7"/>
      <c r="F39" s="7"/>
      <c r="G39" s="7"/>
      <c r="H39" s="7"/>
      <c r="I39" s="7"/>
      <c r="J39" s="7"/>
      <c r="K39" s="9" t="str">
        <f t="shared" si="1"/>
        <v/>
      </c>
    </row>
    <row r="40" spans="2:39" x14ac:dyDescent="0.15">
      <c r="B40" s="8">
        <v>34</v>
      </c>
      <c r="C40" s="7"/>
      <c r="D40" s="7"/>
      <c r="E40" s="7"/>
      <c r="F40" s="7"/>
      <c r="G40" s="7"/>
      <c r="H40" s="7"/>
      <c r="I40" s="7"/>
      <c r="J40" s="7"/>
      <c r="K40" s="9" t="str">
        <f t="shared" si="1"/>
        <v/>
      </c>
    </row>
    <row r="41" spans="2:39" x14ac:dyDescent="0.15">
      <c r="B41" s="8">
        <v>35</v>
      </c>
      <c r="C41" s="7"/>
      <c r="D41" s="7"/>
      <c r="E41" s="7"/>
      <c r="F41" s="7"/>
      <c r="G41" s="7"/>
      <c r="H41" s="7"/>
      <c r="I41" s="7"/>
      <c r="J41" s="7"/>
      <c r="K41" s="9" t="str">
        <f t="shared" si="1"/>
        <v/>
      </c>
    </row>
    <row r="42" spans="2:39" x14ac:dyDescent="0.15">
      <c r="B42" s="8">
        <v>36</v>
      </c>
      <c r="C42" s="7"/>
      <c r="D42" s="7"/>
      <c r="E42" s="7"/>
      <c r="F42" s="7"/>
      <c r="G42" s="7"/>
      <c r="H42" s="7"/>
      <c r="I42" s="7"/>
      <c r="J42" s="7"/>
      <c r="K42" s="9" t="str">
        <f t="shared" si="1"/>
        <v/>
      </c>
    </row>
    <row r="43" spans="2:39" x14ac:dyDescent="0.15">
      <c r="B43" s="8">
        <v>37</v>
      </c>
      <c r="C43" s="7"/>
      <c r="D43" s="7"/>
      <c r="E43" s="7"/>
      <c r="F43" s="7"/>
      <c r="G43" s="7"/>
      <c r="H43" s="7"/>
      <c r="I43" s="7"/>
      <c r="J43" s="7"/>
      <c r="K43" s="9" t="str">
        <f t="shared" si="1"/>
        <v/>
      </c>
    </row>
    <row r="44" spans="2:39" x14ac:dyDescent="0.15">
      <c r="B44" s="8">
        <v>38</v>
      </c>
      <c r="C44" s="7"/>
      <c r="D44" s="7"/>
      <c r="E44" s="7"/>
      <c r="F44" s="7"/>
      <c r="G44" s="7"/>
      <c r="H44" s="7"/>
      <c r="I44" s="7"/>
      <c r="J44" s="7"/>
      <c r="K44" s="9" t="str">
        <f t="shared" si="1"/>
        <v/>
      </c>
    </row>
    <row r="45" spans="2:39" x14ac:dyDescent="0.15">
      <c r="B45" s="8">
        <v>39</v>
      </c>
      <c r="C45" s="7"/>
      <c r="D45" s="7"/>
      <c r="E45" s="7"/>
      <c r="F45" s="7"/>
      <c r="G45" s="7"/>
      <c r="H45" s="7"/>
      <c r="I45" s="7"/>
      <c r="J45" s="7"/>
      <c r="K45" s="9" t="str">
        <f t="shared" si="1"/>
        <v/>
      </c>
    </row>
    <row r="46" spans="2:39" ht="14.25" thickBot="1" x14ac:dyDescent="0.2">
      <c r="B46" s="10">
        <v>40</v>
      </c>
      <c r="C46" s="31"/>
      <c r="D46" s="31"/>
      <c r="E46" s="31"/>
      <c r="F46" s="31"/>
      <c r="G46" s="31"/>
      <c r="H46" s="31"/>
      <c r="I46" s="31"/>
      <c r="J46" s="31"/>
      <c r="K46" s="11" t="str">
        <f t="shared" si="1"/>
        <v/>
      </c>
    </row>
    <row r="47" spans="2:39" x14ac:dyDescent="0.15">
      <c r="C47" s="6">
        <f>COUNTA(C7:C46)</f>
        <v>30</v>
      </c>
      <c r="D47" s="6"/>
      <c r="E47" s="6"/>
      <c r="F47" s="6"/>
      <c r="G47" s="6">
        <f>COUNTA(G7:I46)</f>
        <v>90</v>
      </c>
      <c r="H47" s="6"/>
      <c r="I47" s="6"/>
      <c r="J47" s="6">
        <f>COUNTA(J7:J46)</f>
        <v>30</v>
      </c>
    </row>
    <row r="48" spans="2:39" x14ac:dyDescent="0.15"/>
  </sheetData>
  <phoneticPr fontId="3"/>
  <conditionalFormatting sqref="C1:C4 C7:J46">
    <cfRule type="containsBlanks" dxfId="1" priority="2">
      <formula>LEN(TRIM(C1))=0</formula>
    </cfRule>
  </conditionalFormatting>
  <conditionalFormatting sqref="D7:J46">
    <cfRule type="cellIs" dxfId="0" priority="1" operator="greaterThan">
      <formula>5</formula>
    </cfRule>
  </conditionalFormatting>
  <pageMargins left="0.7" right="0.7" top="0.75" bottom="0.75" header="0.3" footer="0.3"/>
  <pageSetup paperSize="9" orientation="portrait" r:id="rId1"/>
  <ignoredErrors>
    <ignoredError sqref="J47" formulaRange="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1"/>
  <sheetViews>
    <sheetView view="pageBreakPreview" zoomScaleNormal="100" zoomScaleSheetLayoutView="100" workbookViewId="0"/>
  </sheetViews>
  <sheetFormatPr defaultRowHeight="14.25" x14ac:dyDescent="0.15"/>
  <cols>
    <col min="1" max="2" width="2.25" style="12" customWidth="1"/>
    <col min="3" max="3" width="22" style="12" customWidth="1"/>
    <col min="4" max="5" width="3.5" style="12" customWidth="1"/>
    <col min="6" max="8" width="9" style="12"/>
    <col min="9" max="9" width="2.25" style="12" customWidth="1"/>
    <col min="10" max="10" width="21.625" style="12" bestFit="1" customWidth="1"/>
    <col min="11" max="12" width="3.5" style="12" customWidth="1"/>
    <col min="13" max="16" width="9" style="12"/>
    <col min="17" max="17" width="17.625" style="12" customWidth="1"/>
    <col min="18" max="16384" width="9" style="12"/>
  </cols>
  <sheetData>
    <row r="1" spans="2:17" ht="21.75" thickBot="1" x14ac:dyDescent="0.25">
      <c r="B1" s="13" t="s">
        <v>51</v>
      </c>
      <c r="N1" s="17"/>
      <c r="O1" s="17"/>
      <c r="P1" s="18" t="s">
        <v>49</v>
      </c>
      <c r="Q1" s="18">
        <f ca="1">IF('入力シート (サンプル)'!C4="","",'入力シート (サンプル)'!C4)</f>
        <v>44263</v>
      </c>
    </row>
    <row r="2" spans="2:17" ht="6" customHeight="1" x14ac:dyDescent="0.15"/>
    <row r="3" spans="2:17" ht="18.75" x14ac:dyDescent="0.2">
      <c r="C3" s="26" t="str">
        <f>'入力シート (サンプル)'!C1&amp;"様"</f>
        <v>サンプル　ごみ減量クラブ様</v>
      </c>
      <c r="P3" s="24" t="str">
        <f>IF('入力シート (サンプル)'!C3="","","アンケート回収："&amp;'入力シート (サンプル)'!C3&amp;"人")</f>
        <v>アンケート回収：30人</v>
      </c>
      <c r="Q3" s="25" t="str">
        <f>IF('入力シート (サンプル)'!C3="","","回収率："&amp;ROUND('入力シート (サンプル)'!C3/'入力シート (サンプル)'!C2*100,0)&amp;"%")</f>
        <v>回収率：86%</v>
      </c>
    </row>
    <row r="4" spans="2:17" ht="14.25" customHeight="1" x14ac:dyDescent="0.15"/>
    <row r="5" spans="2:17" x14ac:dyDescent="0.15">
      <c r="B5" s="2" t="s">
        <v>15</v>
      </c>
      <c r="I5" s="2" t="s">
        <v>24</v>
      </c>
    </row>
    <row r="6" spans="2:17" x14ac:dyDescent="0.15">
      <c r="C6" s="12" t="s">
        <v>16</v>
      </c>
      <c r="D6" s="12">
        <f>COUNTIF('入力シート (サンプル)'!$D$7:$D$46,5)</f>
        <v>9</v>
      </c>
      <c r="E6" s="12" t="s">
        <v>41</v>
      </c>
      <c r="J6" s="12" t="s">
        <v>31</v>
      </c>
      <c r="K6" s="12">
        <f>COUNTIF('入力シート (サンプル)'!$H$7:$H$46,5)</f>
        <v>8</v>
      </c>
      <c r="L6" s="12" t="s">
        <v>41</v>
      </c>
    </row>
    <row r="7" spans="2:17" x14ac:dyDescent="0.15">
      <c r="C7" s="12" t="s">
        <v>17</v>
      </c>
      <c r="D7" s="12">
        <f>COUNTIF('入力シート (サンプル)'!$D$7:$D$46,4)</f>
        <v>6</v>
      </c>
      <c r="E7" s="12" t="s">
        <v>41</v>
      </c>
      <c r="J7" s="12" t="s">
        <v>32</v>
      </c>
      <c r="K7" s="12">
        <f>COUNTIF('入力シート (サンプル)'!$H$7:$H$46,4)</f>
        <v>12</v>
      </c>
      <c r="L7" s="12" t="s">
        <v>41</v>
      </c>
    </row>
    <row r="8" spans="2:17" x14ac:dyDescent="0.15">
      <c r="C8" s="12" t="s">
        <v>18</v>
      </c>
      <c r="D8" s="12">
        <f>COUNTIF('入力シート (サンプル)'!$D$7:$D$46,3)</f>
        <v>1</v>
      </c>
      <c r="E8" s="12" t="s">
        <v>41</v>
      </c>
      <c r="J8" s="12" t="s">
        <v>18</v>
      </c>
      <c r="K8" s="12">
        <f>COUNTIF('入力シート (サンプル)'!$H$7:$H$46,3)</f>
        <v>3</v>
      </c>
      <c r="L8" s="12" t="s">
        <v>41</v>
      </c>
    </row>
    <row r="9" spans="2:17" x14ac:dyDescent="0.15">
      <c r="C9" s="12" t="s">
        <v>19</v>
      </c>
      <c r="D9" s="12">
        <f>COUNTIF('入力シート (サンプル)'!$D$7:$D$46,2)</f>
        <v>11</v>
      </c>
      <c r="E9" s="12" t="s">
        <v>41</v>
      </c>
      <c r="J9" s="12" t="s">
        <v>33</v>
      </c>
      <c r="K9" s="12">
        <f>COUNTIF('入力シート (サンプル)'!$H$7:$H$46,2)</f>
        <v>4</v>
      </c>
      <c r="L9" s="12" t="s">
        <v>41</v>
      </c>
    </row>
    <row r="10" spans="2:17" x14ac:dyDescent="0.15">
      <c r="C10" s="12" t="s">
        <v>20</v>
      </c>
      <c r="D10" s="12">
        <f>COUNTIF('入力シート (サンプル)'!$D$7:$D$46,1)</f>
        <v>3</v>
      </c>
      <c r="E10" s="12" t="s">
        <v>41</v>
      </c>
      <c r="J10" s="12" t="s">
        <v>34</v>
      </c>
      <c r="K10" s="12">
        <f>COUNTIF('入力シート (サンプル)'!$H$7:$H$46,1)</f>
        <v>3</v>
      </c>
      <c r="L10" s="12" t="s">
        <v>41</v>
      </c>
    </row>
    <row r="11" spans="2:17" ht="14.25" customHeight="1" x14ac:dyDescent="0.15"/>
    <row r="13" spans="2:17" x14ac:dyDescent="0.15">
      <c r="B13" s="2" t="s">
        <v>21</v>
      </c>
      <c r="I13" s="2" t="s">
        <v>25</v>
      </c>
    </row>
    <row r="14" spans="2:17" x14ac:dyDescent="0.15">
      <c r="C14" s="12" t="s">
        <v>16</v>
      </c>
      <c r="D14" s="12">
        <f>COUNTIF('入力シート (サンプル)'!$E$7:$E$46,5)</f>
        <v>5</v>
      </c>
      <c r="E14" s="12" t="s">
        <v>41</v>
      </c>
      <c r="J14" s="12" t="s">
        <v>31</v>
      </c>
      <c r="K14" s="12">
        <f>COUNTIF('入力シート (サンプル)'!$I$7:$I$46,5)</f>
        <v>10</v>
      </c>
      <c r="L14" s="12" t="s">
        <v>41</v>
      </c>
    </row>
    <row r="15" spans="2:17" x14ac:dyDescent="0.15">
      <c r="C15" s="12" t="s">
        <v>17</v>
      </c>
      <c r="D15" s="12">
        <f>COUNTIF('入力シート (サンプル)'!$E$7:$E$46,4)</f>
        <v>12</v>
      </c>
      <c r="E15" s="12" t="s">
        <v>41</v>
      </c>
      <c r="J15" s="12" t="s">
        <v>32</v>
      </c>
      <c r="K15" s="12">
        <f>COUNTIF('入力シート (サンプル)'!$I$7:$I$46,4)</f>
        <v>9</v>
      </c>
      <c r="L15" s="12" t="s">
        <v>41</v>
      </c>
    </row>
    <row r="16" spans="2:17" x14ac:dyDescent="0.15">
      <c r="C16" s="12" t="s">
        <v>18</v>
      </c>
      <c r="D16" s="12">
        <f>COUNTIF('入力シート (サンプル)'!$E$7:$E$46,3)</f>
        <v>7</v>
      </c>
      <c r="E16" s="12" t="s">
        <v>41</v>
      </c>
      <c r="J16" s="12" t="s">
        <v>18</v>
      </c>
      <c r="K16" s="12">
        <f>COUNTIF('入力シート (サンプル)'!$I$7:$I$46,3)</f>
        <v>5</v>
      </c>
      <c r="L16" s="12" t="s">
        <v>41</v>
      </c>
    </row>
    <row r="17" spans="2:14" x14ac:dyDescent="0.15">
      <c r="C17" s="12" t="s">
        <v>19</v>
      </c>
      <c r="D17" s="12">
        <f>COUNTIF('入力シート (サンプル)'!$E$7:$E$46,2)</f>
        <v>4</v>
      </c>
      <c r="E17" s="12" t="s">
        <v>41</v>
      </c>
      <c r="J17" s="12" t="s">
        <v>33</v>
      </c>
      <c r="K17" s="12">
        <f>COUNTIF('入力シート (サンプル)'!$I$7:$I$46,2)</f>
        <v>4</v>
      </c>
      <c r="L17" s="12" t="s">
        <v>41</v>
      </c>
    </row>
    <row r="18" spans="2:14" x14ac:dyDescent="0.15">
      <c r="C18" s="12" t="s">
        <v>20</v>
      </c>
      <c r="D18" s="12">
        <f>COUNTIF('入力シート (サンプル)'!$E$7:$E$46,1)</f>
        <v>2</v>
      </c>
      <c r="E18" s="12" t="s">
        <v>41</v>
      </c>
      <c r="J18" s="12" t="s">
        <v>34</v>
      </c>
      <c r="K18" s="12">
        <f>COUNTIF('入力シート (サンプル)'!$I$7:$I$46,1)</f>
        <v>2</v>
      </c>
      <c r="L18" s="12" t="s">
        <v>41</v>
      </c>
    </row>
    <row r="20" spans="2:14" ht="14.25" customHeight="1" x14ac:dyDescent="0.15"/>
    <row r="21" spans="2:14" x14ac:dyDescent="0.15">
      <c r="B21" s="2" t="s">
        <v>22</v>
      </c>
      <c r="I21" s="2" t="s">
        <v>26</v>
      </c>
    </row>
    <row r="22" spans="2:14" x14ac:dyDescent="0.15">
      <c r="C22" s="12" t="s">
        <v>16</v>
      </c>
      <c r="D22" s="12">
        <f>COUNTIF('入力シート (サンプル)'!$F$7:$F$46,5)</f>
        <v>5</v>
      </c>
      <c r="E22" s="12" t="s">
        <v>41</v>
      </c>
      <c r="J22" s="12" t="s">
        <v>35</v>
      </c>
      <c r="K22" s="12">
        <f>COUNTIF('入力シート (サンプル)'!$J$7:$J$46,5)</f>
        <v>5</v>
      </c>
      <c r="L22" s="12" t="s">
        <v>41</v>
      </c>
    </row>
    <row r="23" spans="2:14" x14ac:dyDescent="0.15">
      <c r="C23" s="12" t="s">
        <v>17</v>
      </c>
      <c r="D23" s="12">
        <f>COUNTIF('入力シート (サンプル)'!$F$7:$F$46,4)</f>
        <v>4</v>
      </c>
      <c r="E23" s="12" t="s">
        <v>41</v>
      </c>
      <c r="J23" s="12" t="s">
        <v>36</v>
      </c>
      <c r="K23" s="12">
        <f>COUNTIF('入力シート (サンプル)'!$J$7:$J$46,4)</f>
        <v>8</v>
      </c>
      <c r="L23" s="12" t="s">
        <v>41</v>
      </c>
    </row>
    <row r="24" spans="2:14" x14ac:dyDescent="0.15">
      <c r="C24" s="12" t="s">
        <v>18</v>
      </c>
      <c r="D24" s="12">
        <f>COUNTIF('入力シート (サンプル)'!$F$7:$F$46,3)</f>
        <v>5</v>
      </c>
      <c r="E24" s="12" t="s">
        <v>41</v>
      </c>
      <c r="J24" s="12" t="s">
        <v>18</v>
      </c>
      <c r="K24" s="12">
        <f>COUNTIF('入力シート (サンプル)'!$J$7:$J$46,3)</f>
        <v>5</v>
      </c>
      <c r="L24" s="12" t="s">
        <v>41</v>
      </c>
    </row>
    <row r="25" spans="2:14" x14ac:dyDescent="0.15">
      <c r="C25" s="12" t="s">
        <v>19</v>
      </c>
      <c r="D25" s="12">
        <f>COUNTIF('入力シート (サンプル)'!$F$7:$F$46,2)</f>
        <v>12</v>
      </c>
      <c r="E25" s="12" t="s">
        <v>41</v>
      </c>
      <c r="J25" s="12" t="s">
        <v>37</v>
      </c>
      <c r="K25" s="12">
        <f>COUNTIF('入力シート (サンプル)'!$J$7:$J$46,2)</f>
        <v>8</v>
      </c>
      <c r="L25" s="12" t="s">
        <v>41</v>
      </c>
    </row>
    <row r="26" spans="2:14" x14ac:dyDescent="0.15">
      <c r="C26" s="12" t="s">
        <v>20</v>
      </c>
      <c r="D26" s="12">
        <f>COUNTIF('入力シート (サンプル)'!$F$7:$F$46,1)</f>
        <v>4</v>
      </c>
      <c r="E26" s="12" t="s">
        <v>41</v>
      </c>
      <c r="J26" s="12" t="s">
        <v>38</v>
      </c>
      <c r="K26" s="12">
        <f>COUNTIF('入力シート (サンプル)'!$J$7:$J$46,1)</f>
        <v>4</v>
      </c>
      <c r="L26" s="12" t="s">
        <v>41</v>
      </c>
    </row>
    <row r="28" spans="2:14" ht="14.25" customHeight="1" x14ac:dyDescent="0.15"/>
    <row r="29" spans="2:14" x14ac:dyDescent="0.15">
      <c r="B29" s="2" t="s">
        <v>23</v>
      </c>
      <c r="I29" s="2" t="str">
        <f>"≪"&amp;$C$3&amp;"　全体評価≫"</f>
        <v>≪サンプル　ごみ減量クラブ様　全体評価≫</v>
      </c>
    </row>
    <row r="30" spans="2:14" x14ac:dyDescent="0.15">
      <c r="C30" s="12" t="s">
        <v>27</v>
      </c>
      <c r="D30" s="12">
        <f>COUNTIF('入力シート (サンプル)'!$G$7:$G$46,5)</f>
        <v>4</v>
      </c>
      <c r="E30" s="12" t="s">
        <v>41</v>
      </c>
    </row>
    <row r="31" spans="2:14" x14ac:dyDescent="0.15">
      <c r="C31" s="12" t="s">
        <v>28</v>
      </c>
      <c r="D31" s="12">
        <f>COUNTIF('入力シート (サンプル)'!$G$7:$G$46,4)</f>
        <v>14</v>
      </c>
      <c r="E31" s="12" t="s">
        <v>41</v>
      </c>
      <c r="M31" s="16" t="s">
        <v>56</v>
      </c>
      <c r="N31" s="15" t="s">
        <v>58</v>
      </c>
    </row>
    <row r="32" spans="2:14" x14ac:dyDescent="0.15">
      <c r="C32" s="12" t="s">
        <v>18</v>
      </c>
      <c r="D32" s="12">
        <f>COUNTIF('入力シート (サンプル)'!$G$7:$G$46,3)</f>
        <v>4</v>
      </c>
      <c r="E32" s="12" t="s">
        <v>41</v>
      </c>
      <c r="M32" s="15"/>
      <c r="N32" s="15" t="s">
        <v>59</v>
      </c>
    </row>
    <row r="33" spans="3:17" x14ac:dyDescent="0.15">
      <c r="C33" s="12" t="s">
        <v>29</v>
      </c>
      <c r="D33" s="12">
        <f>COUNTIF('入力シート (サンプル)'!$G$7:$G$46,2)</f>
        <v>3</v>
      </c>
      <c r="E33" s="12" t="s">
        <v>41</v>
      </c>
    </row>
    <row r="34" spans="3:17" x14ac:dyDescent="0.15">
      <c r="C34" s="12" t="s">
        <v>30</v>
      </c>
      <c r="D34" s="12">
        <f>COUNTIF('入力シート (サンプル)'!$G$7:$G$46,1)</f>
        <v>5</v>
      </c>
      <c r="E34" s="12" t="s">
        <v>41</v>
      </c>
      <c r="M34" s="3" t="s">
        <v>54</v>
      </c>
      <c r="N34" s="15" t="s">
        <v>60</v>
      </c>
    </row>
    <row r="35" spans="3:17" x14ac:dyDescent="0.15">
      <c r="N35" s="15" t="s">
        <v>59</v>
      </c>
    </row>
    <row r="37" spans="3:17" x14ac:dyDescent="0.15">
      <c r="M37" s="3" t="s">
        <v>55</v>
      </c>
      <c r="N37" s="15" t="s">
        <v>61</v>
      </c>
    </row>
    <row r="38" spans="3:17" x14ac:dyDescent="0.15">
      <c r="M38" s="15"/>
      <c r="N38" s="15" t="s">
        <v>62</v>
      </c>
    </row>
    <row r="39" spans="3:17" ht="15" thickBot="1" x14ac:dyDescent="0.2">
      <c r="N39" s="15"/>
    </row>
    <row r="40" spans="3:17" ht="18.75" customHeight="1" x14ac:dyDescent="0.15">
      <c r="O40" s="33" t="s">
        <v>52</v>
      </c>
      <c r="P40" s="34"/>
      <c r="Q40" s="35"/>
    </row>
    <row r="41" spans="3:17" ht="16.5" customHeight="1" thickBot="1" x14ac:dyDescent="0.2">
      <c r="O41" s="36" t="s">
        <v>53</v>
      </c>
      <c r="P41" s="37"/>
      <c r="Q41" s="38"/>
    </row>
  </sheetData>
  <mergeCells count="2">
    <mergeCell ref="O40:Q40"/>
    <mergeCell ref="O41:Q41"/>
  </mergeCells>
  <phoneticPr fontId="3"/>
  <pageMargins left="0.23622047244094491" right="0.23622047244094491" top="0.39370078740157483" bottom="0.3937007874015748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入力シート</vt:lpstr>
      <vt:lpstr>集計シート (報告書用)</vt:lpstr>
      <vt:lpstr>入力シート (サンプル)</vt:lpstr>
      <vt:lpstr>集計シート (サンプル)</vt:lpstr>
      <vt:lpstr>'集計シート (サンプル)'!Print_Area</vt:lpstr>
      <vt:lpstr>'集計シート (報告書用)'!Print_Area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2021-03-08T00:56:34Z</dcterms:modified>
</cp:coreProperties>
</file>