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vssvfsv101\各課フォルダ\1021111000\2022年度以前\700 予算第3係\３係NAS\07決算関係\☆R5 決算関係\★照会・回答系\250312【総務省】一斉照会システム　令和５年度財政状況資料集の作成\06 HP掲載用\"/>
    </mc:Choice>
  </mc:AlternateContent>
  <xr:revisionPtr revIDLastSave="0" documentId="13_ncr:1_{0652CA8A-A77A-4992-9ACD-EBC2A8EB869F}" xr6:coauthVersionLast="47" xr6:coauthVersionMax="47" xr10:uidLastSave="{00000000-0000-0000-0000-000000000000}"/>
  <bookViews>
    <workbookView xWindow="28680" yWindow="-120" windowWidth="29040" windowHeight="15720" xr2:uid="{00000000-000D-0000-FFFF-FFFF00000000}"/>
  </bookViews>
  <sheets>
    <sheet name="財政比較分析表" sheetId="18" r:id="rId1"/>
    <sheet name="実質収支比率等に係る経年分析" sheetId="4" r:id="rId2"/>
    <sheet name="連結実質赤字比率に係る赤字・黒字の構成分析" sheetId="5" r:id="rId3"/>
    <sheet name="実質公債費比率（分子）の構造" sheetId="6" r:id="rId4"/>
    <sheet name="将来負担比率（分子）の構造" sheetId="7" r:id="rId5"/>
    <sheet name="データシート" sheetId="9" state="hidden" r:id="rId6"/>
  </sheets>
  <externalReferences>
    <externalReference r:id="rId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<sst xmlns="http://schemas.openxmlformats.org/spreadsheetml/2006/main" count="185" uniqueCount="101">
  <si>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</si>
  <si>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</si>
  <si>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</si>
  <si>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</si>
  <si>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</si>
  <si>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</si>
  <si>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</si>
  <si>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</si>
  <si>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</si>
  <si>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</si>
  <si>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</si>
  <si>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</si>
  <si>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</si>
  <si>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</si>
  <si>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</si>
  <si>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</si>
  <si>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</si>
  <si>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</si>
  <si>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</si>
  <si>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</si>
  <si>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</si>
  <si>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</si>
  <si>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</si>
  <si>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</si>
  <si>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</si>
  <si>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</si>
  <si>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</si>
  <si>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</si>
  <si>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</si>
  <si>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</si>
  <si>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</si>
  <si>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</si>
  <si>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</si>
  <si>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</si>
  <si>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</si>
  <si>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</si>
  <si>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</si>
  <si>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</si>
  <si>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</si>
  <si>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</si>
  <si>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</si>
  <si>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</si>
  <si>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</si>
  <si>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</si>
  <si>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</si>
  <si>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</si>
  <si>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</si>
  <si>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</si>
  <si>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</si>
  <si>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</si>
  <si>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</si>
  <si>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</si>
  <si>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</si>
  <si>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</si>
  <si>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</si>
  <si>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</si>
  <si>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</si>
  <si>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</si>
  <si>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</si>
  <si>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</si>
  <si>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</si>
  <si>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</si>
  <si>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</si>
  <si>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</si>
  <si>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</si>
  <si>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</si>
  <si>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</si>
  <si>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</si>
  <si>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</si>
  <si>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</si>
  <si>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</si>
  <si>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 xml:space="preserve"> </t>
    <phoneticPr fontId="5"/>
  </si>
  <si>
    <t>-</t>
  </si>
  <si>
    <t xml:space="preserve"> R01</t>
  </si>
  <si>
    <t xml:space="preserve"> R02</t>
  </si>
  <si>
    <t xml:space="preserve"> R03</t>
  </si>
  <si>
    <t xml:space="preserve"> R04</t>
  </si>
  <si>
    <t xml:space="preserve"> R05</t>
  </si>
  <si>
    <t>類似団体内平均(円)</t>
    <rPh sb="0" eb="2">
      <t>ルイジ</t>
    </rPh>
    <rPh sb="2" eb="4">
      <t>ダンタイ</t>
    </rPh>
    <phoneticPr fontId="5"/>
  </si>
  <si>
    <t>R01</t>
  </si>
  <si>
    <t>R02</t>
  </si>
  <si>
    <t>R03</t>
  </si>
  <si>
    <t>R04</t>
  </si>
  <si>
    <t>R05</t>
  </si>
  <si>
    <t>▲ 0.11</t>
  </si>
  <si>
    <t>▲ 0.07</t>
  </si>
  <si>
    <t>水道事業会計</t>
  </si>
  <si>
    <t>下水道事業会計</t>
  </si>
  <si>
    <t>一般会計</t>
  </si>
  <si>
    <t>病院事業会計</t>
  </si>
  <si>
    <t>国民健康保険事業会計（事業勘定）</t>
  </si>
  <si>
    <t>競輪事業会計</t>
  </si>
  <si>
    <t>介護保険事業会計</t>
  </si>
  <si>
    <t>後期高齢者医療事業会計</t>
  </si>
  <si>
    <t>その他会計（赤字）</t>
  </si>
  <si>
    <t>その他会計（黒字）</t>
  </si>
  <si>
    <t>R01</t>
    <phoneticPr fontId="5"/>
  </si>
  <si>
    <t>R02</t>
    <phoneticPr fontId="5"/>
  </si>
  <si>
    <t>R03</t>
    <phoneticPr fontId="5"/>
  </si>
  <si>
    <t>R04</t>
    <phoneticPr fontId="5"/>
  </si>
  <si>
    <t>R05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</si>
</sst>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quot;▲ &quot;#,##0"/>
    <numFmt numFmtId="178" formatCode="#,##0_ "/>
    <numFmt numFmtId="179" formatCode="#,##0;&quot;△ &quot;#,##0"/>
    <numFmt numFmtId="180" formatCode="#,##0.0;&quot;△ &quot;#,##0.0"/>
  </numFmts>
  <fonts count="2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s>
  <fills count="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5" fillId="0" borderId="0"/>
    <xf numFmtId="0" fontId="15" fillId="0" borderId="0">
      <alignment vertical="center"/>
    </xf>
    <xf numFmtId="0" fontId="14" fillId="0" borderId="0">
      <alignment vertical="center"/>
    </xf>
    <xf numFmtId="0" fontId="19" fillId="0" borderId="0">
      <alignment vertical="center"/>
    </xf>
    <xf numFmtId="0" fontId="1" fillId="0" borderId="0">
      <alignment vertical="center"/>
    </xf>
  </cellStyleXfs>
  <cellXfs count="2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50" xfId="6"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56"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Border="1" applyAlignment="1">
      <alignment vertical="center"/>
    </xf>
    <xf numFmtId="179" fontId="16" fillId="0" borderId="59" xfId="6" applyNumberFormat="1" applyFont="1" applyBorder="1" applyAlignment="1">
      <alignment vertical="center"/>
    </xf>
    <xf numFmtId="180" fontId="16" fillId="0" borderId="57" xfId="6" applyNumberFormat="1" applyFont="1" applyBorder="1" applyAlignment="1">
      <alignment vertical="center"/>
    </xf>
    <xf numFmtId="179" fontId="16" fillId="0" borderId="60" xfId="6" applyNumberFormat="1" applyFont="1" applyBorder="1" applyAlignment="1">
      <alignment vertical="center"/>
    </xf>
    <xf numFmtId="180" fontId="16" fillId="0" borderId="61" xfId="6" applyNumberFormat="1" applyFont="1" applyBorder="1" applyAlignment="1">
      <alignment vertical="center"/>
    </xf>
    <xf numFmtId="180" fontId="16" fillId="0" borderId="58" xfId="6" applyNumberFormat="1" applyFont="1" applyBorder="1" applyAlignment="1">
      <alignment vertical="center"/>
    </xf>
    <xf numFmtId="179" fontId="16" fillId="0" borderId="58" xfId="6" applyNumberFormat="1" applyFont="1" applyBorder="1" applyAlignment="1">
      <alignment vertical="center" wrapText="1"/>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5" fillId="5" borderId="0" xfId="6" applyFill="1" applyProtection="1">
      <protection hidden="1"/>
    </xf>
    <xf numFmtId="0" fontId="15" fillId="5" borderId="0" xfId="6" applyFill="1"/>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cellXfs>
  <cellStyles count="11">
    <cellStyle name="標準" xfId="0" builtinId="0"/>
    <cellStyle name="標準 2" xfId="6" xr:uid="{00000000-0005-0000-0000-000001000000}"/>
    <cellStyle name="標準 2 2" xfId="7" xr:uid="{00000000-0005-0000-0000-000002000000}"/>
    <cellStyle name="標準 2 3" xfId="9" xr:uid="{00000000-0005-0000-0000-000003000000}"/>
    <cellStyle name="標準 3" xfId="10"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2.72</c:v>
                </c:pt>
                <c:pt idx="1">
                  <c:v>2.8</c:v>
                </c:pt>
                <c:pt idx="2">
                  <c:v>3.3</c:v>
                </c:pt>
                <c:pt idx="3">
                  <c:v>3.55</c:v>
                </c:pt>
                <c:pt idx="4">
                  <c:v>3.4</c:v>
                </c:pt>
              </c:numCache>
            </c:numRef>
          </c:val>
          <c:extLst>
            <c:ext xmlns:c16="http://schemas.microsoft.com/office/drawing/2014/chart" uri="{C3380CC4-5D6E-409C-BE32-E72D297353CC}">
              <c16:uniqueId val="{00000000-211E-4966-9652-B2C79073A5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4.58</c:v>
                </c:pt>
                <c:pt idx="1">
                  <c:v>4.53</c:v>
                </c:pt>
                <c:pt idx="2">
                  <c:v>5.81</c:v>
                </c:pt>
                <c:pt idx="3">
                  <c:v>6.02</c:v>
                </c:pt>
                <c:pt idx="4">
                  <c:v>5.9</c:v>
                </c:pt>
              </c:numCache>
            </c:numRef>
          </c:val>
          <c:extLst>
            <c:ext xmlns:c16="http://schemas.microsoft.com/office/drawing/2014/chart" uri="{C3380CC4-5D6E-409C-BE32-E72D297353CC}">
              <c16:uniqueId val="{00000001-211E-4966-9652-B2C79073A5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-0.11</c:v>
                </c:pt>
                <c:pt idx="1">
                  <c:v>0.14000000000000001</c:v>
                </c:pt>
                <c:pt idx="2">
                  <c:v>2.12</c:v>
                </c:pt>
                <c:pt idx="3">
                  <c:v>0.17</c:v>
                </c:pt>
                <c:pt idx="4">
                  <c:v>-7.0000000000000007E-2</c:v>
                </c:pt>
              </c:numCache>
            </c:numRef>
          </c:val>
          <c:smooth val="0"/>
          <c:extLst>
            <c:ext xmlns:c16="http://schemas.microsoft.com/office/drawing/2014/chart" uri="{C3380CC4-5D6E-409C-BE32-E72D297353CC}">
              <c16:uniqueId val="{00000002-211E-4966-9652-B2C79073A5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0.04</c:v>
                </c:pt>
                <c:pt idx="4">
                  <c:v>#N/A</c:v>
                </c:pt>
                <c:pt idx="5">
                  <c:v>0.06</c:v>
                </c:pt>
                <c:pt idx="6">
                  <c:v>#N/A</c:v>
                </c:pt>
                <c:pt idx="7">
                  <c:v>0.04</c:v>
                </c:pt>
                <c:pt idx="8">
                  <c:v>#N/A</c:v>
                </c:pt>
                <c:pt idx="9">
                  <c:v>0.05</c:v>
                </c:pt>
              </c:numCache>
            </c:numRef>
          </c:val>
          <c:extLst>
            <c:ext xmlns:c16="http://schemas.microsoft.com/office/drawing/2014/chart" uri="{C3380CC4-5D6E-409C-BE32-E72D297353CC}">
              <c16:uniqueId val="{00000000-7215-450D-B258-069755BF98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15-450D-B258-069755BF9891}"/>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0.16</c:v>
                </c:pt>
                <c:pt idx="2">
                  <c:v>#N/A</c:v>
                </c:pt>
                <c:pt idx="3">
                  <c:v>0.15</c:v>
                </c:pt>
                <c:pt idx="4">
                  <c:v>#N/A</c:v>
                </c:pt>
                <c:pt idx="5">
                  <c:v>0.15</c:v>
                </c:pt>
                <c:pt idx="6">
                  <c:v>#N/A</c:v>
                </c:pt>
                <c:pt idx="7">
                  <c:v>0.17</c:v>
                </c:pt>
                <c:pt idx="8">
                  <c:v>#N/A</c:v>
                </c:pt>
                <c:pt idx="9">
                  <c:v>0.18</c:v>
                </c:pt>
              </c:numCache>
            </c:numRef>
          </c:val>
          <c:extLst>
            <c:ext xmlns:c16="http://schemas.microsoft.com/office/drawing/2014/chart" uri="{C3380CC4-5D6E-409C-BE32-E72D297353CC}">
              <c16:uniqueId val="{00000002-7215-450D-B258-069755BF9891}"/>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0.25</c:v>
                </c:pt>
                <c:pt idx="4">
                  <c:v>#N/A</c:v>
                </c:pt>
                <c:pt idx="5">
                  <c:v>0.5</c:v>
                </c:pt>
                <c:pt idx="6">
                  <c:v>#N/A</c:v>
                </c:pt>
                <c:pt idx="7">
                  <c:v>0.61</c:v>
                </c:pt>
                <c:pt idx="8">
                  <c:v>#N/A</c:v>
                </c:pt>
                <c:pt idx="9">
                  <c:v>0.19</c:v>
                </c:pt>
              </c:numCache>
            </c:numRef>
          </c:val>
          <c:extLst>
            <c:ext xmlns:c16="http://schemas.microsoft.com/office/drawing/2014/chart" uri="{C3380CC4-5D6E-409C-BE32-E72D297353CC}">
              <c16:uniqueId val="{00000003-7215-450D-B258-069755BF9891}"/>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0.3</c:v>
                </c:pt>
                <c:pt idx="4">
                  <c:v>#N/A</c:v>
                </c:pt>
                <c:pt idx="5">
                  <c:v>0.28000000000000003</c:v>
                </c:pt>
                <c:pt idx="6">
                  <c:v>#N/A</c:v>
                </c:pt>
                <c:pt idx="7">
                  <c:v>0.38</c:v>
                </c:pt>
                <c:pt idx="8">
                  <c:v>#N/A</c:v>
                </c:pt>
                <c:pt idx="9">
                  <c:v>0.36</c:v>
                </c:pt>
              </c:numCache>
            </c:numRef>
          </c:val>
          <c:extLst>
            <c:ext xmlns:c16="http://schemas.microsoft.com/office/drawing/2014/chart" uri="{C3380CC4-5D6E-409C-BE32-E72D297353CC}">
              <c16:uniqueId val="{00000004-7215-450D-B258-069755BF9891}"/>
            </c:ext>
          </c:extLst>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1.04</c:v>
                </c:pt>
                <c:pt idx="4">
                  <c:v>#N/A</c:v>
                </c:pt>
                <c:pt idx="5">
                  <c:v>0.96</c:v>
                </c:pt>
                <c:pt idx="6">
                  <c:v>#N/A</c:v>
                </c:pt>
                <c:pt idx="7">
                  <c:v>0.67</c:v>
                </c:pt>
                <c:pt idx="8">
                  <c:v>#N/A</c:v>
                </c:pt>
                <c:pt idx="9">
                  <c:v>0.4</c:v>
                </c:pt>
              </c:numCache>
            </c:numRef>
          </c:val>
          <c:extLst>
            <c:ext xmlns:c16="http://schemas.microsoft.com/office/drawing/2014/chart" uri="{C3380CC4-5D6E-409C-BE32-E72D297353CC}">
              <c16:uniqueId val="{00000005-7215-450D-B258-069755BF989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0.86</c:v>
                </c:pt>
                <c:pt idx="2">
                  <c:v>#N/A</c:v>
                </c:pt>
                <c:pt idx="3">
                  <c:v>0.95</c:v>
                </c:pt>
                <c:pt idx="4">
                  <c:v>#N/A</c:v>
                </c:pt>
                <c:pt idx="5">
                  <c:v>1.3</c:v>
                </c:pt>
                <c:pt idx="6">
                  <c:v>#N/A</c:v>
                </c:pt>
                <c:pt idx="7">
                  <c:v>1.7</c:v>
                </c:pt>
                <c:pt idx="8">
                  <c:v>#N/A</c:v>
                </c:pt>
                <c:pt idx="9">
                  <c:v>1.65</c:v>
                </c:pt>
              </c:numCache>
            </c:numRef>
          </c:val>
          <c:extLst>
            <c:ext xmlns:c16="http://schemas.microsoft.com/office/drawing/2014/chart" uri="{C3380CC4-5D6E-409C-BE32-E72D297353CC}">
              <c16:uniqueId val="{00000006-7215-450D-B258-069755BF989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c:v>
                </c:pt>
                <c:pt idx="2">
                  <c:v>#N/A</c:v>
                </c:pt>
                <c:pt idx="3">
                  <c:v>2.77</c:v>
                </c:pt>
                <c:pt idx="4">
                  <c:v>#N/A</c:v>
                </c:pt>
                <c:pt idx="5">
                  <c:v>3.26</c:v>
                </c:pt>
                <c:pt idx="6">
                  <c:v>#N/A</c:v>
                </c:pt>
                <c:pt idx="7">
                  <c:v>3.53</c:v>
                </c:pt>
                <c:pt idx="8">
                  <c:v>#N/A</c:v>
                </c:pt>
                <c:pt idx="9">
                  <c:v>3.37</c:v>
                </c:pt>
              </c:numCache>
            </c:numRef>
          </c:val>
          <c:extLst>
            <c:ext xmlns:c16="http://schemas.microsoft.com/office/drawing/2014/chart" uri="{C3380CC4-5D6E-409C-BE32-E72D297353CC}">
              <c16:uniqueId val="{00000007-7215-450D-B258-069755BF989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6.35</c:v>
                </c:pt>
                <c:pt idx="2">
                  <c:v>#N/A</c:v>
                </c:pt>
                <c:pt idx="3">
                  <c:v>6.47</c:v>
                </c:pt>
                <c:pt idx="4">
                  <c:v>#N/A</c:v>
                </c:pt>
                <c:pt idx="5">
                  <c:v>5.53</c:v>
                </c:pt>
                <c:pt idx="6">
                  <c:v>#N/A</c:v>
                </c:pt>
                <c:pt idx="7">
                  <c:v>4.93</c:v>
                </c:pt>
                <c:pt idx="8">
                  <c:v>#N/A</c:v>
                </c:pt>
                <c:pt idx="9">
                  <c:v>4.3</c:v>
                </c:pt>
              </c:numCache>
            </c:numRef>
          </c:val>
          <c:extLst>
            <c:ext xmlns:c16="http://schemas.microsoft.com/office/drawing/2014/chart" uri="{C3380CC4-5D6E-409C-BE32-E72D297353CC}">
              <c16:uniqueId val="{00000008-7215-450D-B258-069755BF989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5.14</c:v>
                </c:pt>
                <c:pt idx="2">
                  <c:v>#N/A</c:v>
                </c:pt>
                <c:pt idx="3">
                  <c:v>5.59</c:v>
                </c:pt>
                <c:pt idx="4">
                  <c:v>#N/A</c:v>
                </c:pt>
                <c:pt idx="5">
                  <c:v>6.04</c:v>
                </c:pt>
                <c:pt idx="6">
                  <c:v>#N/A</c:v>
                </c:pt>
                <c:pt idx="7">
                  <c:v>5.39</c:v>
                </c:pt>
                <c:pt idx="8">
                  <c:v>#N/A</c:v>
                </c:pt>
                <c:pt idx="9">
                  <c:v>4.8600000000000003</c:v>
                </c:pt>
              </c:numCache>
            </c:numRef>
          </c:val>
          <c:extLst>
            <c:ext xmlns:c16="http://schemas.microsoft.com/office/drawing/2014/chart" uri="{C3380CC4-5D6E-409C-BE32-E72D297353CC}">
              <c16:uniqueId val="{00000009-7215-450D-B258-069755BF98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34590</c:v>
                </c:pt>
                <c:pt idx="5">
                  <c:v>33521</c:v>
                </c:pt>
                <c:pt idx="8">
                  <c:v>33003</c:v>
                </c:pt>
                <c:pt idx="11">
                  <c:v>33131</c:v>
                </c:pt>
                <c:pt idx="14">
                  <c:v>33191</c:v>
                </c:pt>
              </c:numCache>
            </c:numRef>
          </c:val>
          <c:extLst>
            <c:ext xmlns:c16="http://schemas.microsoft.com/office/drawing/2014/chart" uri="{C3380CC4-5D6E-409C-BE32-E72D297353CC}">
              <c16:uniqueId val="{00000000-5BE0-4606-A04A-036AFBA26C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E0-4606-A04A-036AFBA26C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1160</c:v>
                </c:pt>
                <c:pt idx="3">
                  <c:v>1142</c:v>
                </c:pt>
                <c:pt idx="6">
                  <c:v>902</c:v>
                </c:pt>
                <c:pt idx="9">
                  <c:v>1091</c:v>
                </c:pt>
                <c:pt idx="12">
                  <c:v>1055</c:v>
                </c:pt>
              </c:numCache>
            </c:numRef>
          </c:val>
          <c:extLst>
            <c:ext xmlns:c16="http://schemas.microsoft.com/office/drawing/2014/chart" uri="{C3380CC4-5D6E-409C-BE32-E72D297353CC}">
              <c16:uniqueId val="{00000002-5BE0-4606-A04A-036AFBA26C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126</c:v>
                </c:pt>
                <c:pt idx="3">
                  <c:v>132</c:v>
                </c:pt>
                <c:pt idx="6">
                  <c:v>138</c:v>
                </c:pt>
                <c:pt idx="9">
                  <c:v>135</c:v>
                </c:pt>
                <c:pt idx="12">
                  <c:v>108</c:v>
                </c:pt>
              </c:numCache>
            </c:numRef>
          </c:val>
          <c:extLst>
            <c:ext xmlns:c16="http://schemas.microsoft.com/office/drawing/2014/chart" uri="{C3380CC4-5D6E-409C-BE32-E72D297353CC}">
              <c16:uniqueId val="{00000003-5BE0-4606-A04A-036AFBA26C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5819</c:v>
                </c:pt>
                <c:pt idx="3">
                  <c:v>5569</c:v>
                </c:pt>
                <c:pt idx="6">
                  <c:v>5466</c:v>
                </c:pt>
                <c:pt idx="9">
                  <c:v>5216</c:v>
                </c:pt>
                <c:pt idx="12">
                  <c:v>5755</c:v>
                </c:pt>
              </c:numCache>
            </c:numRef>
          </c:val>
          <c:extLst>
            <c:ext xmlns:c16="http://schemas.microsoft.com/office/drawing/2014/chart" uri="{C3380CC4-5D6E-409C-BE32-E72D297353CC}">
              <c16:uniqueId val="{00000004-5BE0-4606-A04A-036AFBA26C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8868</c:v>
                </c:pt>
                <c:pt idx="3">
                  <c:v>9592</c:v>
                </c:pt>
                <c:pt idx="6">
                  <c:v>10315</c:v>
                </c:pt>
                <c:pt idx="9">
                  <c:v>11038</c:v>
                </c:pt>
                <c:pt idx="12">
                  <c:v>11762</c:v>
                </c:pt>
              </c:numCache>
            </c:numRef>
          </c:val>
          <c:extLst>
            <c:ext xmlns:c16="http://schemas.microsoft.com/office/drawing/2014/chart" uri="{C3380CC4-5D6E-409C-BE32-E72D297353CC}">
              <c16:uniqueId val="{00000005-5BE0-4606-A04A-036AFBA26C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58</c:v>
                </c:pt>
                <c:pt idx="3">
                  <c:v>52</c:v>
                </c:pt>
                <c:pt idx="6">
                  <c:v>48</c:v>
                </c:pt>
                <c:pt idx="9">
                  <c:v>43</c:v>
                </c:pt>
                <c:pt idx="12">
                  <c:v>39</c:v>
                </c:pt>
              </c:numCache>
            </c:numRef>
          </c:val>
          <c:extLst>
            <c:ext xmlns:c16="http://schemas.microsoft.com/office/drawing/2014/chart" uri="{C3380CC4-5D6E-409C-BE32-E72D297353CC}">
              <c16:uniqueId val="{00000006-5BE0-4606-A04A-036AFBA26C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28891</c:v>
                </c:pt>
                <c:pt idx="3">
                  <c:v>28386</c:v>
                </c:pt>
                <c:pt idx="6">
                  <c:v>26244</c:v>
                </c:pt>
                <c:pt idx="9">
                  <c:v>26574</c:v>
                </c:pt>
                <c:pt idx="12">
                  <c:v>25500</c:v>
                </c:pt>
              </c:numCache>
            </c:numRef>
          </c:val>
          <c:extLst>
            <c:ext xmlns:c16="http://schemas.microsoft.com/office/drawing/2014/chart" uri="{C3380CC4-5D6E-409C-BE32-E72D297353CC}">
              <c16:uniqueId val="{00000007-5BE0-4606-A04A-036AFBA26C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10332</c:v>
                </c:pt>
                <c:pt idx="2">
                  <c:v>#N/A</c:v>
                </c:pt>
                <c:pt idx="3">
                  <c:v>#N/A</c:v>
                </c:pt>
                <c:pt idx="4">
                  <c:v>11352</c:v>
                </c:pt>
                <c:pt idx="5">
                  <c:v>#N/A</c:v>
                </c:pt>
                <c:pt idx="6">
                  <c:v>#N/A</c:v>
                </c:pt>
                <c:pt idx="7">
                  <c:v>10110</c:v>
                </c:pt>
                <c:pt idx="8">
                  <c:v>#N/A</c:v>
                </c:pt>
                <c:pt idx="9">
                  <c:v>#N/A</c:v>
                </c:pt>
                <c:pt idx="10">
                  <c:v>10966</c:v>
                </c:pt>
                <c:pt idx="11">
                  <c:v>#N/A</c:v>
                </c:pt>
                <c:pt idx="12">
                  <c:v>#N/A</c:v>
                </c:pt>
                <c:pt idx="13">
                  <c:v>11028</c:v>
                </c:pt>
                <c:pt idx="14">
                  <c:v>#N/A</c:v>
                </c:pt>
              </c:numCache>
            </c:numRef>
          </c:val>
          <c:smooth val="0"/>
          <c:extLst>
            <c:ext xmlns:c16="http://schemas.microsoft.com/office/drawing/2014/chart" uri="{C3380CC4-5D6E-409C-BE32-E72D297353CC}">
              <c16:uniqueId val="{00000008-5BE0-4606-A04A-036AFBA26C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377604</c:v>
                </c:pt>
                <c:pt idx="5">
                  <c:v>383537</c:v>
                </c:pt>
                <c:pt idx="8">
                  <c:v>387761</c:v>
                </c:pt>
                <c:pt idx="11">
                  <c:v>390847</c:v>
                </c:pt>
                <c:pt idx="14">
                  <c:v>389531</c:v>
                </c:pt>
              </c:numCache>
            </c:numRef>
          </c:val>
          <c:extLst>
            <c:ext xmlns:c16="http://schemas.microsoft.com/office/drawing/2014/chart" uri="{C3380CC4-5D6E-409C-BE32-E72D297353CC}">
              <c16:uniqueId val="{00000000-693E-421A-B07A-EF5B69B079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88008</c:v>
                </c:pt>
                <c:pt idx="5">
                  <c:v>80619</c:v>
                </c:pt>
                <c:pt idx="8">
                  <c:v>78929</c:v>
                </c:pt>
                <c:pt idx="11">
                  <c:v>76922</c:v>
                </c:pt>
                <c:pt idx="14">
                  <c:v>76435</c:v>
                </c:pt>
              </c:numCache>
            </c:numRef>
          </c:val>
          <c:extLst>
            <c:ext xmlns:c16="http://schemas.microsoft.com/office/drawing/2014/chart" uri="{C3380CC4-5D6E-409C-BE32-E72D297353CC}">
              <c16:uniqueId val="{00000001-693E-421A-B07A-EF5B69B079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65048</c:v>
                </c:pt>
                <c:pt idx="5">
                  <c:v>66716</c:v>
                </c:pt>
                <c:pt idx="8">
                  <c:v>80418</c:v>
                </c:pt>
                <c:pt idx="11">
                  <c:v>87848</c:v>
                </c:pt>
                <c:pt idx="14">
                  <c:v>99481</c:v>
                </c:pt>
              </c:numCache>
            </c:numRef>
          </c:val>
          <c:extLst>
            <c:ext xmlns:c16="http://schemas.microsoft.com/office/drawing/2014/chart" uri="{C3380CC4-5D6E-409C-BE32-E72D297353CC}">
              <c16:uniqueId val="{00000002-693E-421A-B07A-EF5B69B079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3E-421A-B07A-EF5B69B079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3E-421A-B07A-EF5B69B079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1925</c:v>
                </c:pt>
                <c:pt idx="3">
                  <c:v>2361</c:v>
                </c:pt>
                <c:pt idx="6">
                  <c:v>2097</c:v>
                </c:pt>
                <c:pt idx="9">
                  <c:v>2059</c:v>
                </c:pt>
                <c:pt idx="12">
                  <c:v>1966</c:v>
                </c:pt>
              </c:numCache>
            </c:numRef>
          </c:val>
          <c:extLst>
            <c:ext xmlns:c16="http://schemas.microsoft.com/office/drawing/2014/chart" uri="{C3380CC4-5D6E-409C-BE32-E72D297353CC}">
              <c16:uniqueId val="{00000005-693E-421A-B07A-EF5B69B079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60468</c:v>
                </c:pt>
                <c:pt idx="3">
                  <c:v>57094</c:v>
                </c:pt>
                <c:pt idx="6">
                  <c:v>55328</c:v>
                </c:pt>
                <c:pt idx="9">
                  <c:v>53734</c:v>
                </c:pt>
                <c:pt idx="12">
                  <c:v>56715</c:v>
                </c:pt>
              </c:numCache>
            </c:numRef>
          </c:val>
          <c:extLst>
            <c:ext xmlns:c16="http://schemas.microsoft.com/office/drawing/2014/chart" uri="{C3380CC4-5D6E-409C-BE32-E72D297353CC}">
              <c16:uniqueId val="{00000006-693E-421A-B07A-EF5B69B079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624</c:v>
                </c:pt>
                <c:pt idx="3">
                  <c:v>542</c:v>
                </c:pt>
                <c:pt idx="6">
                  <c:v>509</c:v>
                </c:pt>
                <c:pt idx="9">
                  <c:v>399</c:v>
                </c:pt>
                <c:pt idx="12">
                  <c:v>319</c:v>
                </c:pt>
              </c:numCache>
            </c:numRef>
          </c:val>
          <c:extLst>
            <c:ext xmlns:c16="http://schemas.microsoft.com/office/drawing/2014/chart" uri="{C3380CC4-5D6E-409C-BE32-E72D297353CC}">
              <c16:uniqueId val="{00000007-693E-421A-B07A-EF5B69B079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66178</c:v>
                </c:pt>
                <c:pt idx="3">
                  <c:v>62544</c:v>
                </c:pt>
                <c:pt idx="6">
                  <c:v>60408</c:v>
                </c:pt>
                <c:pt idx="9">
                  <c:v>59015</c:v>
                </c:pt>
                <c:pt idx="12">
                  <c:v>59643</c:v>
                </c:pt>
              </c:numCache>
            </c:numRef>
          </c:val>
          <c:extLst>
            <c:ext xmlns:c16="http://schemas.microsoft.com/office/drawing/2014/chart" uri="{C3380CC4-5D6E-409C-BE32-E72D297353CC}">
              <c16:uniqueId val="{00000008-693E-421A-B07A-EF5B69B079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4808</c:v>
                </c:pt>
                <c:pt idx="3">
                  <c:v>3881</c:v>
                </c:pt>
                <c:pt idx="6">
                  <c:v>3135</c:v>
                </c:pt>
                <c:pt idx="9">
                  <c:v>2780</c:v>
                </c:pt>
                <c:pt idx="12">
                  <c:v>2995</c:v>
                </c:pt>
              </c:numCache>
            </c:numRef>
          </c:val>
          <c:extLst>
            <c:ext xmlns:c16="http://schemas.microsoft.com/office/drawing/2014/chart" uri="{C3380CC4-5D6E-409C-BE32-E72D297353CC}">
              <c16:uniqueId val="{00000009-693E-421A-B07A-EF5B69B079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477105</c:v>
                </c:pt>
                <c:pt idx="3">
                  <c:v>486394</c:v>
                </c:pt>
                <c:pt idx="6">
                  <c:v>491389</c:v>
                </c:pt>
                <c:pt idx="9">
                  <c:v>496217</c:v>
                </c:pt>
                <c:pt idx="12">
                  <c:v>499542</c:v>
                </c:pt>
              </c:numCache>
            </c:numRef>
          </c:val>
          <c:extLst>
            <c:ext xmlns:c16="http://schemas.microsoft.com/office/drawing/2014/chart" uri="{C3380CC4-5D6E-409C-BE32-E72D297353CC}">
              <c16:uniqueId val="{0000000A-693E-421A-B07A-EF5B69B079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80449</c:v>
                </c:pt>
                <c:pt idx="2">
                  <c:v>#N/A</c:v>
                </c:pt>
                <c:pt idx="3">
                  <c:v>#N/A</c:v>
                </c:pt>
                <c:pt idx="4">
                  <c:v>81944</c:v>
                </c:pt>
                <c:pt idx="5">
                  <c:v>#N/A</c:v>
                </c:pt>
                <c:pt idx="6">
                  <c:v>#N/A</c:v>
                </c:pt>
                <c:pt idx="7">
                  <c:v>65759</c:v>
                </c:pt>
                <c:pt idx="8">
                  <c:v>#N/A</c:v>
                </c:pt>
                <c:pt idx="9">
                  <c:v>#N/A</c:v>
                </c:pt>
                <c:pt idx="10">
                  <c:v>58586</c:v>
                </c:pt>
                <c:pt idx="11">
                  <c:v>#N/A</c:v>
                </c:pt>
                <c:pt idx="12">
                  <c:v>#N/A</c:v>
                </c:pt>
                <c:pt idx="13">
                  <c:v>55732</c:v>
                </c:pt>
                <c:pt idx="14">
                  <c:v>#N/A</c:v>
                </c:pt>
              </c:numCache>
            </c:numRef>
          </c:val>
          <c:smooth val="0"/>
          <c:extLst>
            <c:ext xmlns:c16="http://schemas.microsoft.com/office/drawing/2014/chart" uri="{C3380CC4-5D6E-409C-BE32-E72D297353CC}">
              <c16:uniqueId val="{0000000B-693E-421A-B07A-EF5B69B079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50CE744-DAE4-4E49-936E-5732AEDB59C1}"/>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D2A8C7D-1D00-4022-A6D0-5A2D238A382C}"/>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8DD313D-D52D-4655-802E-DF19D5CF5926}"/>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F355C3B-C2A3-488A-915C-CDD3903BA65B}"/>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7BFBACD-E9B1-46C0-85B5-E326E7351917}"/>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C09D6C2-CFA8-4272-92B4-49C6F8AEF9CB}"/>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CFE7AF8-1FE0-4A69-A203-5713C6EC9372}"/>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42047AA-C40D-4DE3-8679-65D865570FBA}"/>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1A961A5-24B0-48B9-82DE-B4285C23BEBC}"/>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4133D2A-2BBC-48E5-B953-45C88404DE74}"/>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677,736
665,750
1,411.93
364,751,312
352,593,594
6,709,827
197,591,090
441,791,590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AD12DE1-37AE-4102-8B11-61DA5528FA51}"/>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36CB243-9ED5-4471-9D72-D7161466D31A}"/>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D3BDBB4-1720-4AAE-A858-6CE75070128C}"/>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692091E-04F0-4DFC-B4BB-60EE939B75AF}"/>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2A208FF-462F-4172-91D4-3307B1EB073C}"/>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7D2538E-61B9-48E5-8AAE-07640CB557B8}"/>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4051A63-9425-400B-838F-18243B9F626B}"/>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B04EC92-EA52-4CFC-875F-79A6EC73AC34}"/>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A326FFE-F9FA-4539-A103-F9F5404645E1}"/>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2B62557-8014-4DBB-8EEF-E688F7C7377F}"/>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F69CD0B-52C8-4F60-B972-4947541B010A}"/>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33BA652-18F8-4EC8-AD6A-A746694C7745}"/>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5D1D1CC-DB97-4691-BFE0-F00F63046B4A}"/>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4ED9B82-1746-4710-8EB2-376B8E10CBB7}"/>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3EB683E-6407-4C67-A6C2-8EC9241475D3}"/>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70A9A70-7615-4B11-8DD3-B173269BDE0B}"/>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2674A69-8C80-46B3-ACC5-DD9203DFF7CD}"/>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E7AABD6-A9F7-4EBE-B1EB-AF19D4F727D4}"/>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1C85F3A6-9CE9-4E7D-A713-76A45A3E06FB}"/>
            </a:ext>
          </a:extLst>
        </xdr:cNvPr>
        <xdr:cNvSpPr txBox="1"/>
      </xdr:nvSpPr>
      <xdr:spPr>
        <a:xfrm>
          <a:off x="704850" y="30861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D63E444A-9337-46EE-A322-477742672CCB}"/>
            </a:ext>
          </a:extLst>
        </xdr:cNvPr>
        <xdr:cNvSpPr txBox="1"/>
      </xdr:nvSpPr>
      <xdr:spPr>
        <a:xfrm>
          <a:off x="704850" y="3324225"/>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97A3D1F5-C12F-48EB-A88F-936F9E3C5A68}"/>
            </a:ext>
          </a:extLst>
        </xdr:cNvPr>
        <xdr:cNvSpPr txBox="1"/>
      </xdr:nvSpPr>
      <xdr:spPr>
        <a:xfrm>
          <a:off x="704850" y="3562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18C46400-41D2-4ECD-B76B-10B2583E417E}"/>
            </a:ext>
          </a:extLst>
        </xdr:cNvPr>
        <xdr:cNvSpPr txBox="1"/>
      </xdr:nvSpPr>
      <xdr:spPr>
        <a:xfrm>
          <a:off x="704850" y="38100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3C41BD8C-A980-45B8-91B0-78D313BA6999}"/>
            </a:ext>
          </a:extLst>
        </xdr:cNvPr>
        <xdr:cNvSpPr txBox="1"/>
      </xdr:nvSpPr>
      <xdr:spPr>
        <a:xfrm>
          <a:off x="704850" y="4048125"/>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451352AE-05EE-45F7-AA11-F6DA4A6676FC}"/>
            </a:ext>
          </a:extLst>
        </xdr:cNvPr>
        <xdr:cNvSpPr txBox="1"/>
      </xdr:nvSpPr>
      <xdr:spPr>
        <a:xfrm>
          <a:off x="704850" y="428625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73DF55C-A939-4CA2-A7F0-D693BADB7BB3}"/>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50B49D3-1D51-48B3-9F94-A1EE410457C0}"/>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34EE2AA-3443-4790-B9CC-46E52EF36C24}"/>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3D6ED3A-4E4F-4F56-A67B-DA2825C2C306}"/>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01A2BE4-7C6C-4E8F-9F67-7B7F28E68AF7}"/>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566CDE4-66D4-4D7B-B486-EDFBDFCA0A25}"/>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BBC866F-51FA-4FA9-A2A2-1207292BB663}"/>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837280F-052D-41A7-A823-423B8C6CDB81}"/>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64A4F20-C60E-4B4A-A74A-502351AB63B8}"/>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6C7C2D6-67B4-4AD9-AE81-A90740FB76DB}"/>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E9D76FB-2D88-46AF-A410-6314894411B6}"/>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7F9E519-2AFC-4E48-82E9-F704B216FC0B}"/>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5C81ECB-1A62-4D36-B2CF-E6C36118C41E}"/>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令和５年度は類似団体平均と同等の指数となった。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年度は、分子となる基準財政収入額が、住民税所得割の増や地方消費税交付金などの増収により増加しているものの、分母となる基準財政需要額も社会福祉費や高齢者保健福祉費等の増により増加しており、分母の増が分子の増を上回ったため、４年度から減で推移している。（単年度財政力指数：３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引き続き課税客体の適正な把握に努め、安定的な財政基盤の維持に努めていく。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CB0E5ED-29DD-4F09-9EE7-196B6AF00621}"/>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6069CAA-45AA-4F91-BF3E-E0DCFE63DCF7}"/>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61256E30-2290-4399-8DDE-7DC5140EA436}"/>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46495E87-67C2-4642-92F3-F80283C22800}"/>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6DE576FB-E0BA-4FA8-90B5-02B2653A7B71}"/>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B2664BA-C0C4-4597-B534-533C8748A381}"/>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B00E7D4E-7AAC-450E-AD62-5BA73670C4B7}"/>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B4F7DDA2-89D3-4F02-9711-C3B6E213E880}"/>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6A60C6BA-DBE1-4686-9C71-66ACD03DEC9B}"/>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486E2F64-7F98-4D12-BF23-81C1829B18F5}"/>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B5FBD870-7ACB-4D4C-80A7-ECE3285352FB}"/>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3B9271F4-4212-4457-92B2-6A4D309A9F15}"/>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8FB9D88A-4D01-4645-A6F9-F466DCBFA22E}"/>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432019CF-9CB3-4E5A-B040-86CB6D907BB5}"/>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F6B6271-D3E2-4BBB-979D-AE3FE33FF2C7}"/>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8D63040-8A26-4A39-8142-CC35DB76C087}"/>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B9151D14-9E7C-4990-BA99-17A68E1CB02E}"/>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541E97C3-4818-4735-BD90-5CA6ED730546}"/>
            </a:ext>
          </a:extLst>
        </xdr:cNvPr>
        <xdr:cNvCxnSpPr/>
      </xdr:nvCxnSpPr>
      <xdr:spPr>
        <a:xfrm flipV="1">
          <a:off x="4514850" y="6012089"/>
          <a:ext cx="0" cy="1243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8F87597F-97E1-4BA8-B765-4FD5725A6004}"/>
            </a:ext>
          </a:extLst>
        </xdr:cNvPr>
        <xdr:cNvSpPr txBox="1"/>
      </xdr:nvSpPr>
      <xdr:spPr>
        <a:xfrm>
          <a:off x="4581525" y="723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6B4A50A8-E257-4437-8A89-B9428F65DD04}"/>
            </a:ext>
          </a:extLst>
        </xdr:cNvPr>
        <xdr:cNvCxnSpPr/>
      </xdr:nvCxnSpPr>
      <xdr:spPr>
        <a:xfrm>
          <a:off x="4429125" y="72553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C50B4D5D-378D-457B-BA0C-4B04053538A3}"/>
            </a:ext>
          </a:extLst>
        </xdr:cNvPr>
        <xdr:cNvSpPr txBox="1"/>
      </xdr:nvSpPr>
      <xdr:spPr>
        <a:xfrm>
          <a:off x="4581525" y="577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50AA9302-4894-4D96-8565-C8EA7F087EA2}"/>
            </a:ext>
          </a:extLst>
        </xdr:cNvPr>
        <xdr:cNvCxnSpPr/>
      </xdr:nvCxnSpPr>
      <xdr:spPr>
        <a:xfrm>
          <a:off x="4429125" y="60120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56A7C6C3-86B3-428C-9EF4-F59C53E52830}"/>
            </a:ext>
          </a:extLst>
        </xdr:cNvPr>
        <xdr:cNvCxnSpPr/>
      </xdr:nvCxnSpPr>
      <xdr:spPr>
        <a:xfrm>
          <a:off x="3752850" y="6600825"/>
          <a:ext cx="762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90A22DEB-2FB3-4CA6-B525-A377DBD2BB60}"/>
            </a:ext>
          </a:extLst>
        </xdr:cNvPr>
        <xdr:cNvSpPr txBox="1"/>
      </xdr:nvSpPr>
      <xdr:spPr>
        <a:xfrm>
          <a:off x="4581525" y="6594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59782A55-A26A-40DA-A525-88C48AD663F2}"/>
            </a:ext>
          </a:extLst>
        </xdr:cNvPr>
        <xdr:cNvSpPr/>
      </xdr:nvSpPr>
      <xdr:spPr>
        <a:xfrm>
          <a:off x="4467225" y="66189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DD6394C1-42FE-4057-BDE2-6FA74551C80B}"/>
            </a:ext>
          </a:extLst>
        </xdr:cNvPr>
        <xdr:cNvCxnSpPr/>
      </xdr:nvCxnSpPr>
      <xdr:spPr>
        <a:xfrm>
          <a:off x="2943225" y="6535057"/>
          <a:ext cx="809625"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C07E36A2-C74F-45A5-BA2A-77CF5FC8C180}"/>
            </a:ext>
          </a:extLst>
        </xdr:cNvPr>
        <xdr:cNvSpPr/>
      </xdr:nvSpPr>
      <xdr:spPr>
        <a:xfrm>
          <a:off x="3705225" y="65844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5DF59A6E-69B9-4AC4-AFFE-7038DB434EEA}"/>
            </a:ext>
          </a:extLst>
        </xdr:cNvPr>
        <xdr:cNvSpPr txBox="1"/>
      </xdr:nvSpPr>
      <xdr:spPr>
        <a:xfrm>
          <a:off x="3409950" y="6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E124B63E-CD59-40AE-B559-4B8DB75E9239}"/>
            </a:ext>
          </a:extLst>
        </xdr:cNvPr>
        <xdr:cNvCxnSpPr/>
      </xdr:nvCxnSpPr>
      <xdr:spPr>
        <a:xfrm>
          <a:off x="2124075" y="6478815"/>
          <a:ext cx="819150" cy="5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8FBF999D-8FDD-4A55-A8F3-D5F910D975E9}"/>
            </a:ext>
          </a:extLst>
        </xdr:cNvPr>
        <xdr:cNvSpPr/>
      </xdr:nvSpPr>
      <xdr:spPr>
        <a:xfrm>
          <a:off x="2886075" y="65844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F2BF1AB4-5617-49C0-8B72-91275D2252F2}"/>
            </a:ext>
          </a:extLst>
        </xdr:cNvPr>
        <xdr:cNvSpPr txBox="1"/>
      </xdr:nvSpPr>
      <xdr:spPr>
        <a:xfrm>
          <a:off x="2600325" y="6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C225A985-9B7D-430D-B0C0-EC4A0C11FE19}"/>
            </a:ext>
          </a:extLst>
        </xdr:cNvPr>
        <xdr:cNvCxnSpPr/>
      </xdr:nvCxnSpPr>
      <xdr:spPr>
        <a:xfrm>
          <a:off x="1333500" y="64788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CDFD7F49-6F24-41A4-A71E-11BDCB67CCCC}"/>
            </a:ext>
          </a:extLst>
        </xdr:cNvPr>
        <xdr:cNvSpPr/>
      </xdr:nvSpPr>
      <xdr:spPr>
        <a:xfrm>
          <a:off x="2095500" y="65219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3F3074B9-59C3-4FE4-ADD0-A32437844A4D}"/>
            </a:ext>
          </a:extLst>
        </xdr:cNvPr>
        <xdr:cNvSpPr txBox="1"/>
      </xdr:nvSpPr>
      <xdr:spPr>
        <a:xfrm>
          <a:off x="1781175" y="660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E54DD9BA-A31E-423E-8859-CC7BB9AAF1FA}"/>
            </a:ext>
          </a:extLst>
        </xdr:cNvPr>
        <xdr:cNvSpPr/>
      </xdr:nvSpPr>
      <xdr:spPr>
        <a:xfrm>
          <a:off x="1285875" y="65219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38359DC2-8923-4A37-96A5-77DEF6F6C627}"/>
            </a:ext>
          </a:extLst>
        </xdr:cNvPr>
        <xdr:cNvSpPr txBox="1"/>
      </xdr:nvSpPr>
      <xdr:spPr>
        <a:xfrm>
          <a:off x="971550" y="660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972702D-800D-499E-95E4-D17A8F347B7A}"/>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7484BF3-A055-4429-BD80-4020DF19749D}"/>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BB857D7-815D-4DA4-8FD5-D8F698752999}"/>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47E71F8-8402-4128-B307-5652CD47BBEB}"/>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E37D9B39-7086-48B5-A546-A91CD8F1F110}"/>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744C3D43-7567-411F-A4EC-FC68D0EC1325}"/>
            </a:ext>
          </a:extLst>
        </xdr:cNvPr>
        <xdr:cNvSpPr/>
      </xdr:nvSpPr>
      <xdr:spPr>
        <a:xfrm>
          <a:off x="4467225" y="66189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C7BB8D61-8978-4BA9-B611-84571E05F01E}"/>
            </a:ext>
          </a:extLst>
        </xdr:cNvPr>
        <xdr:cNvSpPr txBox="1"/>
      </xdr:nvSpPr>
      <xdr:spPr>
        <a:xfrm>
          <a:off x="4581525" y="647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92986AB2-9A95-4BB1-A055-51789282C114}"/>
            </a:ext>
          </a:extLst>
        </xdr:cNvPr>
        <xdr:cNvSpPr/>
      </xdr:nvSpPr>
      <xdr:spPr>
        <a:xfrm>
          <a:off x="3705225" y="6553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FDBE3494-51F3-40B3-8C07-5DFD73464204}"/>
            </a:ext>
          </a:extLst>
        </xdr:cNvPr>
        <xdr:cNvSpPr txBox="1"/>
      </xdr:nvSpPr>
      <xdr:spPr>
        <a:xfrm>
          <a:off x="3409950" y="633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a:extLst>
            <a:ext uri="{FF2B5EF4-FFF2-40B4-BE49-F238E27FC236}">
              <a16:creationId xmlns:a16="http://schemas.microsoft.com/office/drawing/2014/main" id="{CA57F624-A31D-4E9D-8D7A-1D937E952BE0}"/>
            </a:ext>
          </a:extLst>
        </xdr:cNvPr>
        <xdr:cNvSpPr/>
      </xdr:nvSpPr>
      <xdr:spPr>
        <a:xfrm>
          <a:off x="2886075" y="64874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a:extLst>
            <a:ext uri="{FF2B5EF4-FFF2-40B4-BE49-F238E27FC236}">
              <a16:creationId xmlns:a16="http://schemas.microsoft.com/office/drawing/2014/main" id="{5E5DA05C-E3A8-4428-9027-E2520A301FD3}"/>
            </a:ext>
          </a:extLst>
        </xdr:cNvPr>
        <xdr:cNvSpPr txBox="1"/>
      </xdr:nvSpPr>
      <xdr:spPr>
        <a:xfrm>
          <a:off x="2600325" y="62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5FF58621-2A6C-40BF-9EBD-F41020EF56BC}"/>
            </a:ext>
          </a:extLst>
        </xdr:cNvPr>
        <xdr:cNvSpPr/>
      </xdr:nvSpPr>
      <xdr:spPr>
        <a:xfrm>
          <a:off x="2095500" y="6421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621A70C7-A4B2-4290-96A9-4154CBCF333F}"/>
            </a:ext>
          </a:extLst>
        </xdr:cNvPr>
        <xdr:cNvSpPr txBox="1"/>
      </xdr:nvSpPr>
      <xdr:spPr>
        <a:xfrm>
          <a:off x="1781175" y="62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73FF989B-4528-49F9-BB62-18FE106BA7EF}"/>
            </a:ext>
          </a:extLst>
        </xdr:cNvPr>
        <xdr:cNvSpPr/>
      </xdr:nvSpPr>
      <xdr:spPr>
        <a:xfrm>
          <a:off x="1285875" y="642166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44FA81D5-1F48-440A-9AB7-66804CE6F724}"/>
            </a:ext>
          </a:extLst>
        </xdr:cNvPr>
        <xdr:cNvSpPr txBox="1"/>
      </xdr:nvSpPr>
      <xdr:spPr>
        <a:xfrm>
          <a:off x="971550" y="62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E2CE8BC8-28EF-4FB5-AE11-B19000978777}"/>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DAA5C366-EFA3-4252-A77F-82F2B2B2B6F1}"/>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25556349-86F4-4D33-8406-E5EC0F1579CD}"/>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3760D994-680B-40ED-BABE-D5721D1540D5}"/>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F6DE89CB-5230-4F32-9338-F7CBDE09BB04}"/>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1C0902A3-8D50-4D1E-AE37-3A3D56F7AC65}"/>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3EEFB6D7-0330-4A2D-96EB-2D27C830AEC1}"/>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38FBFE5-299F-418D-85F2-8250101E87F3}"/>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90CE0578-C6B9-470D-AFF1-03E98E7652E2}"/>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4C685E47-FB9D-4F8B-9BAE-741490E4350E}"/>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C8788137-BB4E-462E-BED7-F2C2BD4520C6}"/>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844A902D-0AAA-422C-828F-E359FBC60C5B}"/>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D2F3B5B9-FD47-48AA-97EA-FC458D71172E}"/>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生活保護費をはじめとする社会保障経費にかかる扶助費が少ないことなどにより類似団体平均を下回っている。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４年度は臨時財政対策債などの経常一般財源の減少や、公債費など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経常的経費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５年度は第２子以降の保育料の完全無償化の開始等に伴い扶助費などの経常的経費が増加したものの、地方税などの経常一般財源の増加により、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扶助費など社会保障関係経費は今後も増加が見込まれるため、行財政改革やアセットマネジメントの取組などを推進し、事務事業に要する経常的経費の抑制に努めていく。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6F33E02C-C778-4391-BAC7-71D43727A0F1}"/>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3362CD1-C569-4D9F-8B49-6D6B9E37B967}"/>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D2DF0B96-19BA-4255-8246-AF563BE8F171}"/>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F35F3D49-8446-4646-B0A6-A502A0C3D327}"/>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E489C2AF-84D8-4C51-BEA8-B659D076E0F9}"/>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BA401897-3937-4E04-900C-91B91BD68FD0}"/>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D2A4ED08-6F60-455A-960D-D1417905C091}"/>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CC2B394C-F271-4698-929A-53F821FA3A05}"/>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C41432F6-8E50-4BE8-9048-0D63ABA8DF6C}"/>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952D3AE1-FAE6-416E-817A-09C63DA31A55}"/>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DE1EB235-CA2B-4463-83BE-061EDE00D38F}"/>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FA41ED12-E0EF-441A-A562-FEC1090E3E64}"/>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A46688CA-D047-4AFA-AB26-5C853595F735}"/>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86F2F620-4FAE-4F00-B872-6CF34DA6E161}"/>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6EEED872-A182-4602-A4C1-71B16C8D4A2A}"/>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F35E93C4-4FF5-441A-A8C1-FAA5A2B5D23B}"/>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FBD0B385-5CE0-413E-85DD-FB0364BFF39D}"/>
            </a:ext>
          </a:extLst>
        </xdr:cNvPr>
        <xdr:cNvCxnSpPr/>
      </xdr:nvCxnSpPr>
      <xdr:spPr>
        <a:xfrm flipV="1">
          <a:off x="4514850" y="9441392"/>
          <a:ext cx="0" cy="1381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1D24E3FF-BBAD-4E90-BAED-8E47F43788EC}"/>
            </a:ext>
          </a:extLst>
        </xdr:cNvPr>
        <xdr:cNvSpPr txBox="1"/>
      </xdr:nvSpPr>
      <xdr:spPr>
        <a:xfrm>
          <a:off x="4581525" y="1079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5BDF5A31-FC6D-451C-8099-B870802E3C78}"/>
            </a:ext>
          </a:extLst>
        </xdr:cNvPr>
        <xdr:cNvCxnSpPr/>
      </xdr:nvCxnSpPr>
      <xdr:spPr>
        <a:xfrm>
          <a:off x="4429125" y="108232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91DFB537-3818-48DA-950E-622BA23420F6}"/>
            </a:ext>
          </a:extLst>
        </xdr:cNvPr>
        <xdr:cNvSpPr txBox="1"/>
      </xdr:nvSpPr>
      <xdr:spPr>
        <a:xfrm>
          <a:off x="4581525" y="920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384A4D62-7CE9-4CC4-A991-781871C03220}"/>
            </a:ext>
          </a:extLst>
        </xdr:cNvPr>
        <xdr:cNvCxnSpPr/>
      </xdr:nvCxnSpPr>
      <xdr:spPr>
        <a:xfrm>
          <a:off x="4429125" y="944139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79022</xdr:rowOff>
    </xdr:from>
    <xdr:to>
      <xdr:col>23</xdr:col>
      <xdr:colOff>133350</xdr:colOff>
      <xdr:row>60</xdr:row>
      <xdr:rowOff>119239</xdr:rowOff>
    </xdr:to>
    <xdr:cxnSp macro="">
      <xdr:nvCxnSpPr>
        <xdr:cNvPr id="134" name="直線コネクタ 133">
          <a:extLst>
            <a:ext uri="{FF2B5EF4-FFF2-40B4-BE49-F238E27FC236}">
              <a16:creationId xmlns:a16="http://schemas.microsoft.com/office/drawing/2014/main" id="{EEA8F25F-6D97-4463-938E-F963EE02D6F0}"/>
            </a:ext>
          </a:extLst>
        </xdr:cNvPr>
        <xdr:cNvCxnSpPr/>
      </xdr:nvCxnSpPr>
      <xdr:spPr>
        <a:xfrm flipV="1">
          <a:off x="3752850" y="9794522"/>
          <a:ext cx="762000"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a:extLst>
            <a:ext uri="{FF2B5EF4-FFF2-40B4-BE49-F238E27FC236}">
              <a16:creationId xmlns:a16="http://schemas.microsoft.com/office/drawing/2014/main" id="{CBEF1867-2A14-46EC-B671-B5DCE41DD729}"/>
            </a:ext>
          </a:extLst>
        </xdr:cNvPr>
        <xdr:cNvSpPr txBox="1"/>
      </xdr:nvSpPr>
      <xdr:spPr>
        <a:xfrm>
          <a:off x="4581525" y="10152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14FC186-E443-4FDA-B0E6-832FFD4B8AA5}"/>
            </a:ext>
          </a:extLst>
        </xdr:cNvPr>
        <xdr:cNvSpPr/>
      </xdr:nvSpPr>
      <xdr:spPr>
        <a:xfrm>
          <a:off x="4467225" y="101836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60</xdr:row>
      <xdr:rowOff>119239</xdr:rowOff>
    </xdr:to>
    <xdr:cxnSp macro="">
      <xdr:nvCxnSpPr>
        <xdr:cNvPr id="137" name="直線コネクタ 136">
          <a:extLst>
            <a:ext uri="{FF2B5EF4-FFF2-40B4-BE49-F238E27FC236}">
              <a16:creationId xmlns:a16="http://schemas.microsoft.com/office/drawing/2014/main" id="{F02A2F41-68BA-4CF4-ACB4-B7296B3F4D16}"/>
            </a:ext>
          </a:extLst>
        </xdr:cNvPr>
        <xdr:cNvCxnSpPr/>
      </xdr:nvCxnSpPr>
      <xdr:spPr>
        <a:xfrm>
          <a:off x="2943225" y="9441392"/>
          <a:ext cx="809625" cy="3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BE72A15E-1C53-4D7F-A4EB-1C72AE2D7C43}"/>
            </a:ext>
          </a:extLst>
        </xdr:cNvPr>
        <xdr:cNvSpPr/>
      </xdr:nvSpPr>
      <xdr:spPr>
        <a:xfrm>
          <a:off x="3705225" y="10163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9" name="テキスト ボックス 138">
          <a:extLst>
            <a:ext uri="{FF2B5EF4-FFF2-40B4-BE49-F238E27FC236}">
              <a16:creationId xmlns:a16="http://schemas.microsoft.com/office/drawing/2014/main" id="{5AB59E3B-9483-4D07-AA6D-DB357C4F020C}"/>
            </a:ext>
          </a:extLst>
        </xdr:cNvPr>
        <xdr:cNvSpPr txBox="1"/>
      </xdr:nvSpPr>
      <xdr:spPr>
        <a:xfrm>
          <a:off x="3409950" y="1024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61</xdr:row>
      <xdr:rowOff>148872</xdr:rowOff>
    </xdr:to>
    <xdr:cxnSp macro="">
      <xdr:nvCxnSpPr>
        <xdr:cNvPr id="140" name="直線コネクタ 139">
          <a:extLst>
            <a:ext uri="{FF2B5EF4-FFF2-40B4-BE49-F238E27FC236}">
              <a16:creationId xmlns:a16="http://schemas.microsoft.com/office/drawing/2014/main" id="{F4CC4C42-CF28-4C37-9EA0-122354C377B6}"/>
            </a:ext>
          </a:extLst>
        </xdr:cNvPr>
        <xdr:cNvCxnSpPr/>
      </xdr:nvCxnSpPr>
      <xdr:spPr>
        <a:xfrm flipV="1">
          <a:off x="2124075" y="9441392"/>
          <a:ext cx="819150" cy="58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A0FA8948-CABD-47B7-B5B3-DD954039FC22}"/>
            </a:ext>
          </a:extLst>
        </xdr:cNvPr>
        <xdr:cNvSpPr/>
      </xdr:nvSpPr>
      <xdr:spPr>
        <a:xfrm>
          <a:off x="2886075" y="97271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42" name="テキスト ボックス 141">
          <a:extLst>
            <a:ext uri="{FF2B5EF4-FFF2-40B4-BE49-F238E27FC236}">
              <a16:creationId xmlns:a16="http://schemas.microsoft.com/office/drawing/2014/main" id="{6E896B30-F302-4C59-8448-6077E8E51234}"/>
            </a:ext>
          </a:extLst>
        </xdr:cNvPr>
        <xdr:cNvSpPr txBox="1"/>
      </xdr:nvSpPr>
      <xdr:spPr>
        <a:xfrm>
          <a:off x="2600325" y="981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148872</xdr:rowOff>
    </xdr:from>
    <xdr:to>
      <xdr:col>11</xdr:col>
      <xdr:colOff>31750</xdr:colOff>
      <xdr:row>61</xdr:row>
      <xdr:rowOff>162278</xdr:rowOff>
    </xdr:to>
    <xdr:cxnSp macro="">
      <xdr:nvCxnSpPr>
        <xdr:cNvPr id="143" name="直線コネクタ 142">
          <a:extLst>
            <a:ext uri="{FF2B5EF4-FFF2-40B4-BE49-F238E27FC236}">
              <a16:creationId xmlns:a16="http://schemas.microsoft.com/office/drawing/2014/main" id="{A5A54486-D4B4-41FE-97EB-21E9F185E404}"/>
            </a:ext>
          </a:extLst>
        </xdr:cNvPr>
        <xdr:cNvCxnSpPr/>
      </xdr:nvCxnSpPr>
      <xdr:spPr>
        <a:xfrm flipV="1">
          <a:off x="1333500" y="10023122"/>
          <a:ext cx="790575"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AA54FD1C-A060-41B2-8A1F-290E3EC9F40B}"/>
            </a:ext>
          </a:extLst>
        </xdr:cNvPr>
        <xdr:cNvSpPr/>
      </xdr:nvSpPr>
      <xdr:spPr>
        <a:xfrm>
          <a:off x="2095500" y="10318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5" name="テキスト ボックス 144">
          <a:extLst>
            <a:ext uri="{FF2B5EF4-FFF2-40B4-BE49-F238E27FC236}">
              <a16:creationId xmlns:a16="http://schemas.microsoft.com/office/drawing/2014/main" id="{E2022881-1DF4-4C74-9AB4-C5DC3E6282B7}"/>
            </a:ext>
          </a:extLst>
        </xdr:cNvPr>
        <xdr:cNvSpPr txBox="1"/>
      </xdr:nvSpPr>
      <xdr:spPr>
        <a:xfrm>
          <a:off x="1781175" y="103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A0B0FB86-65E5-4DF0-BF60-CE164D4CC9C2}"/>
            </a:ext>
          </a:extLst>
        </xdr:cNvPr>
        <xdr:cNvSpPr/>
      </xdr:nvSpPr>
      <xdr:spPr>
        <a:xfrm>
          <a:off x="1285875" y="1031839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7" name="テキスト ボックス 146">
          <a:extLst>
            <a:ext uri="{FF2B5EF4-FFF2-40B4-BE49-F238E27FC236}">
              <a16:creationId xmlns:a16="http://schemas.microsoft.com/office/drawing/2014/main" id="{6FFF881C-A789-4A97-8A0F-C4271C357FC8}"/>
            </a:ext>
          </a:extLst>
        </xdr:cNvPr>
        <xdr:cNvSpPr txBox="1"/>
      </xdr:nvSpPr>
      <xdr:spPr>
        <a:xfrm>
          <a:off x="971550" y="103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D628079-A85E-44A0-BA18-6A7E966873CA}"/>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9CAB5C3-798C-4FD3-B2B8-54478F2EC219}"/>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6016D0F-0B7D-4A78-89F4-CC8184263C18}"/>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4119F5B-D416-4278-9DF6-02018D8F725E}"/>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9362F078-3323-4F8D-88BF-6F4A42850CDE}"/>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28222</xdr:rowOff>
    </xdr:from>
    <xdr:to>
      <xdr:col>23</xdr:col>
      <xdr:colOff>184150</xdr:colOff>
      <xdr:row>60</xdr:row>
      <xdr:rowOff>129822</xdr:rowOff>
    </xdr:to>
    <xdr:sp macro="" textlink="">
      <xdr:nvSpPr>
        <xdr:cNvPr id="153" name="楕円 152">
          <a:extLst>
            <a:ext uri="{FF2B5EF4-FFF2-40B4-BE49-F238E27FC236}">
              <a16:creationId xmlns:a16="http://schemas.microsoft.com/office/drawing/2014/main" id="{5309E0A5-876A-40E9-AE53-420BDD55C1C9}"/>
            </a:ext>
          </a:extLst>
        </xdr:cNvPr>
        <xdr:cNvSpPr/>
      </xdr:nvSpPr>
      <xdr:spPr>
        <a:xfrm>
          <a:off x="4467225" y="97468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44749</xdr:rowOff>
    </xdr:from>
    <xdr:ext cx="762000" cy="259045"/>
    <xdr:sp macro="" textlink="">
      <xdr:nvSpPr>
        <xdr:cNvPr id="154" name="財政構造の弾力性該当値テキスト">
          <a:extLst>
            <a:ext uri="{FF2B5EF4-FFF2-40B4-BE49-F238E27FC236}">
              <a16:creationId xmlns:a16="http://schemas.microsoft.com/office/drawing/2014/main" id="{A95CA083-75C1-432C-8351-BC5840A68F32}"/>
            </a:ext>
          </a:extLst>
        </xdr:cNvPr>
        <xdr:cNvSpPr txBox="1"/>
      </xdr:nvSpPr>
      <xdr:spPr>
        <a:xfrm>
          <a:off x="4581525" y="960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68439</xdr:rowOff>
    </xdr:from>
    <xdr:to>
      <xdr:col>19</xdr:col>
      <xdr:colOff>184150</xdr:colOff>
      <xdr:row>60</xdr:row>
      <xdr:rowOff>170039</xdr:rowOff>
    </xdr:to>
    <xdr:sp macro="" textlink="">
      <xdr:nvSpPr>
        <xdr:cNvPr id="155" name="楕円 154">
          <a:extLst>
            <a:ext uri="{FF2B5EF4-FFF2-40B4-BE49-F238E27FC236}">
              <a16:creationId xmlns:a16="http://schemas.microsoft.com/office/drawing/2014/main" id="{AEFE18F4-F0FA-4559-851A-B236AE92EBCD}"/>
            </a:ext>
          </a:extLst>
        </xdr:cNvPr>
        <xdr:cNvSpPr/>
      </xdr:nvSpPr>
      <xdr:spPr>
        <a:xfrm>
          <a:off x="3705225" y="9780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8766</xdr:rowOff>
    </xdr:from>
    <xdr:ext cx="736600" cy="259045"/>
    <xdr:sp macro="" textlink="">
      <xdr:nvSpPr>
        <xdr:cNvPr id="156" name="テキスト ボックス 155">
          <a:extLst>
            <a:ext uri="{FF2B5EF4-FFF2-40B4-BE49-F238E27FC236}">
              <a16:creationId xmlns:a16="http://schemas.microsoft.com/office/drawing/2014/main" id="{0702A074-F2F6-4E04-B1C7-F1D9FF6E978F}"/>
            </a:ext>
          </a:extLst>
        </xdr:cNvPr>
        <xdr:cNvSpPr txBox="1"/>
      </xdr:nvSpPr>
      <xdr:spPr>
        <a:xfrm>
          <a:off x="3409950" y="9565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167217</xdr:rowOff>
    </xdr:from>
    <xdr:to>
      <xdr:col>15</xdr:col>
      <xdr:colOff>133350</xdr:colOff>
      <xdr:row>58</xdr:row>
      <xdr:rowOff>97367</xdr:rowOff>
    </xdr:to>
    <xdr:sp macro="" textlink="">
      <xdr:nvSpPr>
        <xdr:cNvPr id="157" name="楕円 156">
          <a:extLst>
            <a:ext uri="{FF2B5EF4-FFF2-40B4-BE49-F238E27FC236}">
              <a16:creationId xmlns:a16="http://schemas.microsoft.com/office/drawing/2014/main" id="{D471FE21-DEFF-4B41-AEA2-AFF813E7659F}"/>
            </a:ext>
          </a:extLst>
        </xdr:cNvPr>
        <xdr:cNvSpPr/>
      </xdr:nvSpPr>
      <xdr:spPr>
        <a:xfrm>
          <a:off x="2886075" y="93937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107544</xdr:rowOff>
    </xdr:from>
    <xdr:ext cx="762000" cy="259045"/>
    <xdr:sp macro="" textlink="">
      <xdr:nvSpPr>
        <xdr:cNvPr id="158" name="テキスト ボックス 157">
          <a:extLst>
            <a:ext uri="{FF2B5EF4-FFF2-40B4-BE49-F238E27FC236}">
              <a16:creationId xmlns:a16="http://schemas.microsoft.com/office/drawing/2014/main" id="{E2EFB112-DCF9-4E7F-8AAD-D5C8746D40A4}"/>
            </a:ext>
          </a:extLst>
        </xdr:cNvPr>
        <xdr:cNvSpPr txBox="1"/>
      </xdr:nvSpPr>
      <xdr:spPr>
        <a:xfrm>
          <a:off x="2600325" y="917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98072</xdr:rowOff>
    </xdr:from>
    <xdr:to>
      <xdr:col>11</xdr:col>
      <xdr:colOff>82550</xdr:colOff>
      <xdr:row>62</xdr:row>
      <xdr:rowOff>28222</xdr:rowOff>
    </xdr:to>
    <xdr:sp macro="" textlink="">
      <xdr:nvSpPr>
        <xdr:cNvPr id="159" name="楕円 158">
          <a:extLst>
            <a:ext uri="{FF2B5EF4-FFF2-40B4-BE49-F238E27FC236}">
              <a16:creationId xmlns:a16="http://schemas.microsoft.com/office/drawing/2014/main" id="{D0E31934-9828-42ED-935D-30BE326CA701}"/>
            </a:ext>
          </a:extLst>
        </xdr:cNvPr>
        <xdr:cNvSpPr/>
      </xdr:nvSpPr>
      <xdr:spPr>
        <a:xfrm>
          <a:off x="2095500" y="99754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38399</xdr:rowOff>
    </xdr:from>
    <xdr:ext cx="762000" cy="259045"/>
    <xdr:sp macro="" textlink="">
      <xdr:nvSpPr>
        <xdr:cNvPr id="160" name="テキスト ボックス 159">
          <a:extLst>
            <a:ext uri="{FF2B5EF4-FFF2-40B4-BE49-F238E27FC236}">
              <a16:creationId xmlns:a16="http://schemas.microsoft.com/office/drawing/2014/main" id="{9C67DD87-4BB1-4A42-9554-21EB02C6800D}"/>
            </a:ext>
          </a:extLst>
        </xdr:cNvPr>
        <xdr:cNvSpPr txBox="1"/>
      </xdr:nvSpPr>
      <xdr:spPr>
        <a:xfrm>
          <a:off x="1781175" y="97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111478</xdr:rowOff>
    </xdr:from>
    <xdr:to>
      <xdr:col>7</xdr:col>
      <xdr:colOff>31750</xdr:colOff>
      <xdr:row>62</xdr:row>
      <xdr:rowOff>41628</xdr:rowOff>
    </xdr:to>
    <xdr:sp macro="" textlink="">
      <xdr:nvSpPr>
        <xdr:cNvPr id="161" name="楕円 160">
          <a:extLst>
            <a:ext uri="{FF2B5EF4-FFF2-40B4-BE49-F238E27FC236}">
              <a16:creationId xmlns:a16="http://schemas.microsoft.com/office/drawing/2014/main" id="{222F5FF3-2D32-4E36-A06F-CCCB092E9890}"/>
            </a:ext>
          </a:extLst>
        </xdr:cNvPr>
        <xdr:cNvSpPr/>
      </xdr:nvSpPr>
      <xdr:spPr>
        <a:xfrm>
          <a:off x="1285875" y="99889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51805</xdr:rowOff>
    </xdr:from>
    <xdr:ext cx="762000" cy="259045"/>
    <xdr:sp macro="" textlink="">
      <xdr:nvSpPr>
        <xdr:cNvPr id="162" name="テキスト ボックス 161">
          <a:extLst>
            <a:ext uri="{FF2B5EF4-FFF2-40B4-BE49-F238E27FC236}">
              <a16:creationId xmlns:a16="http://schemas.microsoft.com/office/drawing/2014/main" id="{D8A80409-AE8E-41C3-B1A1-3ECA2E085C47}"/>
            </a:ext>
          </a:extLst>
        </xdr:cNvPr>
        <xdr:cNvSpPr txBox="1"/>
      </xdr:nvSpPr>
      <xdr:spPr>
        <a:xfrm>
          <a:off x="971550" y="976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E4F4F494-1C7A-4AA9-8FD8-156EDA6C383D}"/>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52061682-0E70-46B1-B687-16E610EA5E42}"/>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9506541-A343-4C60-A707-F6E3A7CB4AE7}"/>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82CD9D04-2EC5-4620-AC5A-274E61172DAB}"/>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6591C371-7650-42DA-88D2-41596FE6716D}"/>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75A6DBF5-038A-47E9-B6C0-F0564F41A72F}"/>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87F3B3C4-D962-48F4-AD7B-F54842A5EA4A}"/>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40487901-A7C5-4568-801A-D95C6E6F0A8C}"/>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980E559E-C1DF-4ED5-8019-F3D62BBF18C6}"/>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340C69C0-6F94-4B6A-98CD-C519A01CEAA9}"/>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C0EA0E79-4394-43E9-A7B7-F1BB9DD6BEFE}"/>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7523A232-AE53-4187-8D2C-2E5C8C9DA07C}"/>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FF1CA0FF-7F56-40C2-9374-50FD06FE7C77}"/>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４年度は物価高騰による物件費の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決算額は増加したが、退職手当の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などにより、類似団体平均を下回った。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５年度は新型コロナウイルスワクチン接種事業の縮小に伴う物件費の減少や地方公務員の定年引き上げの影響による退職手当の減少に伴う人件費の減少などにより類似団体平均を下回った。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引き続き、行財政改革推進大綱実施計画による事務事業の見直し・統廃合、民間活力の活用、適正な定員管理等により経費の削減に努めていく。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DEE8ACD4-FC39-4A4C-B0B5-952C5C2155DC}"/>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303DCA9-289A-40AC-AD64-E24785060189}"/>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6118EA3-53F7-4050-A282-14853827762D}"/>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A2E3E18A-3CBE-46D9-9913-6A7E8B9D5AC9}"/>
            </a:ext>
          </a:extLst>
        </xdr:cNvPr>
        <xdr:cNvCxnSpPr/>
      </xdr:nvCxnSpPr>
      <xdr:spPr>
        <a:xfrm>
          <a:off x="704850"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2AD61A5E-CFC1-4400-9E0E-28F1EFD138A2}"/>
            </a:ext>
          </a:extLst>
        </xdr:cNvPr>
        <xdr:cNvSpPr txBox="1"/>
      </xdr:nvSpPr>
      <xdr:spPr>
        <a:xfrm>
          <a:off x="0"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478C12DD-70BF-427B-A7E9-5FBF2803EBC7}"/>
            </a:ext>
          </a:extLst>
        </xdr:cNvPr>
        <xdr:cNvCxnSpPr/>
      </xdr:nvCxnSpPr>
      <xdr:spPr>
        <a:xfrm>
          <a:off x="704850"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3D191304-86C9-4A33-B41D-46E60ADCC0AA}"/>
            </a:ext>
          </a:extLst>
        </xdr:cNvPr>
        <xdr:cNvSpPr txBox="1"/>
      </xdr:nvSpPr>
      <xdr:spPr>
        <a:xfrm>
          <a:off x="0"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919FBC33-35F4-47D8-96CE-C62D3821A7D0}"/>
            </a:ext>
          </a:extLst>
        </xdr:cNvPr>
        <xdr:cNvCxnSpPr/>
      </xdr:nvCxnSpPr>
      <xdr:spPr>
        <a:xfrm>
          <a:off x="704850"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7F2086-04E4-4200-96EB-B5BCAEEAFF60}"/>
            </a:ext>
          </a:extLst>
        </xdr:cNvPr>
        <xdr:cNvSpPr txBox="1"/>
      </xdr:nvSpPr>
      <xdr:spPr>
        <a:xfrm>
          <a:off x="0"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C0F8EB28-812F-46A9-A787-F98237192448}"/>
            </a:ext>
          </a:extLst>
        </xdr:cNvPr>
        <xdr:cNvCxnSpPr/>
      </xdr:nvCxnSpPr>
      <xdr:spPr>
        <a:xfrm>
          <a:off x="704850"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F6A5F745-4741-44E5-8FC4-8C6CBF885018}"/>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C7FFB758-1C16-4132-B667-485493D11A9B}"/>
            </a:ext>
          </a:extLst>
        </xdr:cNvPr>
        <xdr:cNvCxnSpPr/>
      </xdr:nvCxnSpPr>
      <xdr:spPr>
        <a:xfrm>
          <a:off x="704850"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DB881CF9-3D83-4EC1-BF8F-A8ABDF38C994}"/>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DBDE424-CA16-4D55-81B1-FE47EF8F6F54}"/>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373AAA0F-8DD8-4593-A58C-4A20C82CA135}"/>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86D9B81F-B103-474F-A4AE-6CB56EE8EADD}"/>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1FB1626E-3952-44E3-AE5E-07DA04DA43AE}"/>
            </a:ext>
          </a:extLst>
        </xdr:cNvPr>
        <xdr:cNvCxnSpPr/>
      </xdr:nvCxnSpPr>
      <xdr:spPr>
        <a:xfrm flipV="1">
          <a:off x="4514850" y="13202799"/>
          <a:ext cx="0" cy="1341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E85B2EB1-DC08-458E-B2C9-ADA2EB694A48}"/>
            </a:ext>
          </a:extLst>
        </xdr:cNvPr>
        <xdr:cNvSpPr txBox="1"/>
      </xdr:nvSpPr>
      <xdr:spPr>
        <a:xfrm>
          <a:off x="4581525" y="145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1E4D2194-235A-4FB4-BB63-C625A18B52BE}"/>
            </a:ext>
          </a:extLst>
        </xdr:cNvPr>
        <xdr:cNvCxnSpPr/>
      </xdr:nvCxnSpPr>
      <xdr:spPr>
        <a:xfrm>
          <a:off x="4429125" y="14544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249C1B4B-D424-4395-ADF0-40286B0CAE55}"/>
            </a:ext>
          </a:extLst>
        </xdr:cNvPr>
        <xdr:cNvSpPr txBox="1"/>
      </xdr:nvSpPr>
      <xdr:spPr>
        <a:xfrm>
          <a:off x="4581525" y="1296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981278C8-ABE5-4D94-AC5C-8D89899045D2}"/>
            </a:ext>
          </a:extLst>
        </xdr:cNvPr>
        <xdr:cNvCxnSpPr/>
      </xdr:nvCxnSpPr>
      <xdr:spPr>
        <a:xfrm>
          <a:off x="4429125" y="132027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69031</xdr:rowOff>
    </xdr:from>
    <xdr:to>
      <xdr:col>23</xdr:col>
      <xdr:colOff>133350</xdr:colOff>
      <xdr:row>86</xdr:row>
      <xdr:rowOff>112861</xdr:rowOff>
    </xdr:to>
    <xdr:cxnSp macro="">
      <xdr:nvCxnSpPr>
        <xdr:cNvPr id="197" name="直線コネクタ 196">
          <a:extLst>
            <a:ext uri="{FF2B5EF4-FFF2-40B4-BE49-F238E27FC236}">
              <a16:creationId xmlns:a16="http://schemas.microsoft.com/office/drawing/2014/main" id="{38725C17-B127-44E2-BCA6-C769412DCB4C}"/>
            </a:ext>
          </a:extLst>
        </xdr:cNvPr>
        <xdr:cNvCxnSpPr/>
      </xdr:nvCxnSpPr>
      <xdr:spPr>
        <a:xfrm flipV="1">
          <a:off x="3752850" y="13829481"/>
          <a:ext cx="762000" cy="20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9572</xdr:rowOff>
    </xdr:from>
    <xdr:ext cx="762000" cy="259045"/>
    <xdr:sp macro="" textlink="">
      <xdr:nvSpPr>
        <xdr:cNvPr id="198" name="人件費・物件費等の状況平均値テキスト">
          <a:extLst>
            <a:ext uri="{FF2B5EF4-FFF2-40B4-BE49-F238E27FC236}">
              <a16:creationId xmlns:a16="http://schemas.microsoft.com/office/drawing/2014/main" id="{D92A6BCC-5A1A-4002-BEF9-47A65B60DAC7}"/>
            </a:ext>
          </a:extLst>
        </xdr:cNvPr>
        <xdr:cNvSpPr txBox="1"/>
      </xdr:nvSpPr>
      <xdr:spPr>
        <a:xfrm>
          <a:off x="4581525" y="1377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E293A85-9E15-4B86-B783-3D4CD36FECE6}"/>
            </a:ext>
          </a:extLst>
        </xdr:cNvPr>
        <xdr:cNvSpPr/>
      </xdr:nvSpPr>
      <xdr:spPr>
        <a:xfrm>
          <a:off x="4467225" y="138011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164184</xdr:rowOff>
    </xdr:from>
    <xdr:to>
      <xdr:col>19</xdr:col>
      <xdr:colOff>133350</xdr:colOff>
      <xdr:row>86</xdr:row>
      <xdr:rowOff>112861</xdr:rowOff>
    </xdr:to>
    <xdr:cxnSp macro="">
      <xdr:nvCxnSpPr>
        <xdr:cNvPr id="200" name="直線コネクタ 199">
          <a:extLst>
            <a:ext uri="{FF2B5EF4-FFF2-40B4-BE49-F238E27FC236}">
              <a16:creationId xmlns:a16="http://schemas.microsoft.com/office/drawing/2014/main" id="{47C1B779-5A03-4E19-8B2F-436823BF36EE}"/>
            </a:ext>
          </a:extLst>
        </xdr:cNvPr>
        <xdr:cNvCxnSpPr/>
      </xdr:nvCxnSpPr>
      <xdr:spPr>
        <a:xfrm>
          <a:off x="2943225" y="13924634"/>
          <a:ext cx="809625" cy="1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62DEFE5B-6DB4-47F2-AEAC-84F4FE3F3FC1}"/>
            </a:ext>
          </a:extLst>
        </xdr:cNvPr>
        <xdr:cNvSpPr/>
      </xdr:nvSpPr>
      <xdr:spPr>
        <a:xfrm>
          <a:off x="3705225" y="140482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2" name="テキスト ボックス 201">
          <a:extLst>
            <a:ext uri="{FF2B5EF4-FFF2-40B4-BE49-F238E27FC236}">
              <a16:creationId xmlns:a16="http://schemas.microsoft.com/office/drawing/2014/main" id="{E80A8FF7-8E4E-4684-A488-5969D5348126}"/>
            </a:ext>
          </a:extLst>
        </xdr:cNvPr>
        <xdr:cNvSpPr txBox="1"/>
      </xdr:nvSpPr>
      <xdr:spPr>
        <a:xfrm>
          <a:off x="3409950" y="14128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101867</xdr:rowOff>
    </xdr:from>
    <xdr:to>
      <xdr:col>15</xdr:col>
      <xdr:colOff>82550</xdr:colOff>
      <xdr:row>85</xdr:row>
      <xdr:rowOff>164184</xdr:rowOff>
    </xdr:to>
    <xdr:cxnSp macro="">
      <xdr:nvCxnSpPr>
        <xdr:cNvPr id="203" name="直線コネクタ 202">
          <a:extLst>
            <a:ext uri="{FF2B5EF4-FFF2-40B4-BE49-F238E27FC236}">
              <a16:creationId xmlns:a16="http://schemas.microsoft.com/office/drawing/2014/main" id="{0190D7DF-338A-4F52-8649-B33DC9A17A8F}"/>
            </a:ext>
          </a:extLst>
        </xdr:cNvPr>
        <xdr:cNvCxnSpPr/>
      </xdr:nvCxnSpPr>
      <xdr:spPr>
        <a:xfrm>
          <a:off x="2124075" y="13382892"/>
          <a:ext cx="819150" cy="5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F59E92AE-7848-430C-AD26-36CBA33AA53C}"/>
            </a:ext>
          </a:extLst>
        </xdr:cNvPr>
        <xdr:cNvSpPr/>
      </xdr:nvSpPr>
      <xdr:spPr>
        <a:xfrm>
          <a:off x="2886075" y="138683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48201</xdr:rowOff>
    </xdr:from>
    <xdr:ext cx="762000" cy="259045"/>
    <xdr:sp macro="" textlink="">
      <xdr:nvSpPr>
        <xdr:cNvPr id="205" name="テキスト ボックス 204">
          <a:extLst>
            <a:ext uri="{FF2B5EF4-FFF2-40B4-BE49-F238E27FC236}">
              <a16:creationId xmlns:a16="http://schemas.microsoft.com/office/drawing/2014/main" id="{9A9CCF8A-DEA1-43D9-AF91-B94B32253259}"/>
            </a:ext>
          </a:extLst>
        </xdr:cNvPr>
        <xdr:cNvSpPr txBox="1"/>
      </xdr:nvSpPr>
      <xdr:spPr>
        <a:xfrm>
          <a:off x="2600325" y="1364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85747</xdr:rowOff>
    </xdr:from>
    <xdr:to>
      <xdr:col>11</xdr:col>
      <xdr:colOff>31750</xdr:colOff>
      <xdr:row>82</xdr:row>
      <xdr:rowOff>101867</xdr:rowOff>
    </xdr:to>
    <xdr:cxnSp macro="">
      <xdr:nvCxnSpPr>
        <xdr:cNvPr id="206" name="直線コネクタ 205">
          <a:extLst>
            <a:ext uri="{FF2B5EF4-FFF2-40B4-BE49-F238E27FC236}">
              <a16:creationId xmlns:a16="http://schemas.microsoft.com/office/drawing/2014/main" id="{A2A334A2-1A77-4FBE-85F8-4FB14D0AF48A}"/>
            </a:ext>
          </a:extLst>
        </xdr:cNvPr>
        <xdr:cNvCxnSpPr/>
      </xdr:nvCxnSpPr>
      <xdr:spPr>
        <a:xfrm>
          <a:off x="1333500" y="13198497"/>
          <a:ext cx="790575" cy="1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9CC0C7C1-65CF-4D7A-87D8-76FFD188042F}"/>
            </a:ext>
          </a:extLst>
        </xdr:cNvPr>
        <xdr:cNvSpPr/>
      </xdr:nvSpPr>
      <xdr:spPr>
        <a:xfrm>
          <a:off x="2095500" y="133807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21051</xdr:rowOff>
    </xdr:from>
    <xdr:ext cx="762000" cy="259045"/>
    <xdr:sp macro="" textlink="">
      <xdr:nvSpPr>
        <xdr:cNvPr id="208" name="テキスト ボックス 207">
          <a:extLst>
            <a:ext uri="{FF2B5EF4-FFF2-40B4-BE49-F238E27FC236}">
              <a16:creationId xmlns:a16="http://schemas.microsoft.com/office/drawing/2014/main" id="{E9B8C94B-C68B-4644-8258-6DFE5BB47385}"/>
            </a:ext>
          </a:extLst>
        </xdr:cNvPr>
        <xdr:cNvSpPr txBox="1"/>
      </xdr:nvSpPr>
      <xdr:spPr>
        <a:xfrm>
          <a:off x="1781175" y="1346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4DD01CBB-B986-4AF4-99BB-663B76E5D09A}"/>
            </a:ext>
          </a:extLst>
        </xdr:cNvPr>
        <xdr:cNvSpPr/>
      </xdr:nvSpPr>
      <xdr:spPr>
        <a:xfrm>
          <a:off x="1285875" y="1310759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C9748569-8233-488F-9D1A-7204D60004AE}"/>
            </a:ext>
          </a:extLst>
        </xdr:cNvPr>
        <xdr:cNvSpPr txBox="1"/>
      </xdr:nvSpPr>
      <xdr:spPr>
        <a:xfrm>
          <a:off x="971550" y="128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8E34F75-6C96-4B74-A484-7AB49855DC95}"/>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263B647-BACF-401A-A208-0F1C6E3461D0}"/>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6D7E66E-9D23-4F4D-99BE-872A7F7D4E0E}"/>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A9B6BF3D-5DE3-4995-81D2-4427C6AFA801}"/>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18ECB51A-3B5B-4B75-93EA-4D35D4B84504}"/>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18231</xdr:rowOff>
    </xdr:from>
    <xdr:to>
      <xdr:col>23</xdr:col>
      <xdr:colOff>184150</xdr:colOff>
      <xdr:row>85</xdr:row>
      <xdr:rowOff>119831</xdr:rowOff>
    </xdr:to>
    <xdr:sp macro="" textlink="">
      <xdr:nvSpPr>
        <xdr:cNvPr id="216" name="楕円 215">
          <a:extLst>
            <a:ext uri="{FF2B5EF4-FFF2-40B4-BE49-F238E27FC236}">
              <a16:creationId xmlns:a16="http://schemas.microsoft.com/office/drawing/2014/main" id="{9023EA9F-CE2C-449F-9F0E-D58B3AF4A228}"/>
            </a:ext>
          </a:extLst>
        </xdr:cNvPr>
        <xdr:cNvSpPr/>
      </xdr:nvSpPr>
      <xdr:spPr>
        <a:xfrm>
          <a:off x="4467225" y="137818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34758</xdr:rowOff>
    </xdr:from>
    <xdr:ext cx="762000" cy="259045"/>
    <xdr:sp macro="" textlink="">
      <xdr:nvSpPr>
        <xdr:cNvPr id="217" name="人件費・物件費等の状況該当値テキスト">
          <a:extLst>
            <a:ext uri="{FF2B5EF4-FFF2-40B4-BE49-F238E27FC236}">
              <a16:creationId xmlns:a16="http://schemas.microsoft.com/office/drawing/2014/main" id="{B41768A7-7BDC-47CD-8FF1-8B75B87555BA}"/>
            </a:ext>
          </a:extLst>
        </xdr:cNvPr>
        <xdr:cNvSpPr txBox="1"/>
      </xdr:nvSpPr>
      <xdr:spPr>
        <a:xfrm>
          <a:off x="4581525" y="1363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62061</xdr:rowOff>
    </xdr:from>
    <xdr:to>
      <xdr:col>19</xdr:col>
      <xdr:colOff>184150</xdr:colOff>
      <xdr:row>86</xdr:row>
      <xdr:rowOff>163661</xdr:rowOff>
    </xdr:to>
    <xdr:sp macro="" textlink="">
      <xdr:nvSpPr>
        <xdr:cNvPr id="218" name="楕円 217">
          <a:extLst>
            <a:ext uri="{FF2B5EF4-FFF2-40B4-BE49-F238E27FC236}">
              <a16:creationId xmlns:a16="http://schemas.microsoft.com/office/drawing/2014/main" id="{69F03CDB-6AA8-4088-BC14-9F0C49DD2FD9}"/>
            </a:ext>
          </a:extLst>
        </xdr:cNvPr>
        <xdr:cNvSpPr/>
      </xdr:nvSpPr>
      <xdr:spPr>
        <a:xfrm>
          <a:off x="3705225" y="139907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2388</xdr:rowOff>
    </xdr:from>
    <xdr:ext cx="736600" cy="259045"/>
    <xdr:sp macro="" textlink="">
      <xdr:nvSpPr>
        <xdr:cNvPr id="219" name="テキスト ボックス 218">
          <a:extLst>
            <a:ext uri="{FF2B5EF4-FFF2-40B4-BE49-F238E27FC236}">
              <a16:creationId xmlns:a16="http://schemas.microsoft.com/office/drawing/2014/main" id="{5B93AA82-84A0-49E2-9701-C5A7CE1BB834}"/>
            </a:ext>
          </a:extLst>
        </xdr:cNvPr>
        <xdr:cNvSpPr txBox="1"/>
      </xdr:nvSpPr>
      <xdr:spPr>
        <a:xfrm>
          <a:off x="3409950" y="13766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113384</xdr:rowOff>
    </xdr:from>
    <xdr:to>
      <xdr:col>15</xdr:col>
      <xdr:colOff>133350</xdr:colOff>
      <xdr:row>86</xdr:row>
      <xdr:rowOff>43534</xdr:rowOff>
    </xdr:to>
    <xdr:sp macro="" textlink="">
      <xdr:nvSpPr>
        <xdr:cNvPr id="220" name="楕円 219">
          <a:extLst>
            <a:ext uri="{FF2B5EF4-FFF2-40B4-BE49-F238E27FC236}">
              <a16:creationId xmlns:a16="http://schemas.microsoft.com/office/drawing/2014/main" id="{D6BA2C32-B3DB-4235-8162-29F06D4DA430}"/>
            </a:ext>
          </a:extLst>
        </xdr:cNvPr>
        <xdr:cNvSpPr/>
      </xdr:nvSpPr>
      <xdr:spPr>
        <a:xfrm>
          <a:off x="2886075" y="138770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28311</xdr:rowOff>
    </xdr:from>
    <xdr:ext cx="762000" cy="259045"/>
    <xdr:sp macro="" textlink="">
      <xdr:nvSpPr>
        <xdr:cNvPr id="221" name="テキスト ボックス 220">
          <a:extLst>
            <a:ext uri="{FF2B5EF4-FFF2-40B4-BE49-F238E27FC236}">
              <a16:creationId xmlns:a16="http://schemas.microsoft.com/office/drawing/2014/main" id="{9D4C0354-A924-4E80-A552-49280D59E026}"/>
            </a:ext>
          </a:extLst>
        </xdr:cNvPr>
        <xdr:cNvSpPr txBox="1"/>
      </xdr:nvSpPr>
      <xdr:spPr>
        <a:xfrm>
          <a:off x="2600325" y="1395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51067</xdr:rowOff>
    </xdr:from>
    <xdr:to>
      <xdr:col>11</xdr:col>
      <xdr:colOff>82550</xdr:colOff>
      <xdr:row>82</xdr:row>
      <xdr:rowOff>152667</xdr:rowOff>
    </xdr:to>
    <xdr:sp macro="" textlink="">
      <xdr:nvSpPr>
        <xdr:cNvPr id="222" name="楕円 221">
          <a:extLst>
            <a:ext uri="{FF2B5EF4-FFF2-40B4-BE49-F238E27FC236}">
              <a16:creationId xmlns:a16="http://schemas.microsoft.com/office/drawing/2014/main" id="{EEF86FC4-F42A-4027-A53B-734D7DB736D6}"/>
            </a:ext>
          </a:extLst>
        </xdr:cNvPr>
        <xdr:cNvSpPr/>
      </xdr:nvSpPr>
      <xdr:spPr>
        <a:xfrm>
          <a:off x="2095500" y="133257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162844</xdr:rowOff>
    </xdr:from>
    <xdr:ext cx="762000" cy="259045"/>
    <xdr:sp macro="" textlink="">
      <xdr:nvSpPr>
        <xdr:cNvPr id="223" name="テキスト ボックス 222">
          <a:extLst>
            <a:ext uri="{FF2B5EF4-FFF2-40B4-BE49-F238E27FC236}">
              <a16:creationId xmlns:a16="http://schemas.microsoft.com/office/drawing/2014/main" id="{79AFB84F-A7C7-4A36-A796-3CE918C22381}"/>
            </a:ext>
          </a:extLst>
        </xdr:cNvPr>
        <xdr:cNvSpPr txBox="1"/>
      </xdr:nvSpPr>
      <xdr:spPr>
        <a:xfrm>
          <a:off x="1781175" y="131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34947</xdr:rowOff>
    </xdr:from>
    <xdr:to>
      <xdr:col>7</xdr:col>
      <xdr:colOff>31750</xdr:colOff>
      <xdr:row>81</xdr:row>
      <xdr:rowOff>136547</xdr:rowOff>
    </xdr:to>
    <xdr:sp macro="" textlink="">
      <xdr:nvSpPr>
        <xdr:cNvPr id="224" name="楕円 223">
          <a:extLst>
            <a:ext uri="{FF2B5EF4-FFF2-40B4-BE49-F238E27FC236}">
              <a16:creationId xmlns:a16="http://schemas.microsoft.com/office/drawing/2014/main" id="{46EDC54B-D603-4293-B977-0E651FF068E5}"/>
            </a:ext>
          </a:extLst>
        </xdr:cNvPr>
        <xdr:cNvSpPr/>
      </xdr:nvSpPr>
      <xdr:spPr>
        <a:xfrm>
          <a:off x="1285875" y="1315087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121324</xdr:rowOff>
    </xdr:from>
    <xdr:ext cx="762000" cy="259045"/>
    <xdr:sp macro="" textlink="">
      <xdr:nvSpPr>
        <xdr:cNvPr id="225" name="テキスト ボックス 224">
          <a:extLst>
            <a:ext uri="{FF2B5EF4-FFF2-40B4-BE49-F238E27FC236}">
              <a16:creationId xmlns:a16="http://schemas.microsoft.com/office/drawing/2014/main" id="{C9AC139A-F7B7-462B-9E97-6A2904330ADA}"/>
            </a:ext>
          </a:extLst>
        </xdr:cNvPr>
        <xdr:cNvSpPr txBox="1"/>
      </xdr:nvSpPr>
      <xdr:spPr>
        <a:xfrm>
          <a:off x="971550" y="1324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4D67600C-D1B9-4B73-8C89-282551DC0F5C}"/>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F6FF6892-B420-44A8-8417-06B7C77A44EC}"/>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1E64B197-71E1-4639-A0AA-5FCA630E3F9A}"/>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E5FFDAE8-31C4-4BF8-ABE7-8F3637C4E9E2}"/>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2B7E33EA-C6FC-4653-A1FD-451C2A6686F8}"/>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CFBE9AAB-3476-4121-8FDD-9D1078A36ED6}"/>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5FA63E60-9022-44D5-877A-DFAF549001EA}"/>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9BF99041-6AA9-42B9-BA03-A679779923F3}"/>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B1069017-E822-4CFA-A42A-EC3168CD4506}"/>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CFB09995-6D27-4451-A99D-6C383BE091E2}"/>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33C7CCED-21E9-4D7A-AB08-16AA0661B40F}"/>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953270ED-4B44-49ED-821E-4EC97480EE6D}"/>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7ACDDB13-F29D-4925-A068-A690796815A8}"/>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令和５年４月１日現在は、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政令指定都市中４番目に高い値となった。これは、給与制度の総合的見直しにおける給料表の引下げに加え、昇格時号給対応表の独自見直し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令和４年４月の行政職給料表の見直しを実施して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ものの、本市が独自給料表を採用していることが主な要因と考えられる。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一方で、平均給料月額は、給与制度の総合的見直しを実施した結果、国とほぼ同水準まで引き下がり、諸手当を含めた平均給与月額では前年度に引き続き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政令指定都市中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位と、平均を下回る水準となっている。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今後も、人事委員会勧告及び報告を尊重し、職員の給与水準を決定していくことで、「適正な給与水準の確保」に努めつつ、合わせて、「ラスパイレス指数の抑制」についても取り組んでいく。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49740B10-114B-4FAF-AD30-29256CB642C0}"/>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96AE7BFD-D330-4954-827C-70130A42833E}"/>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7501A53A-D19D-4B8F-837B-1EA1BD3FB217}"/>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49EFC3D7-C8E2-4C60-A91C-2BC4C7CD17C0}"/>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DEC24D46-EBDC-45FD-97A1-44182B7FE9DC}"/>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EDC562A0-A042-4361-8B22-2874EF49E0FD}"/>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3F3339F1-B24B-4466-B011-47F0B7170DDF}"/>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A7FFE936-8776-40B0-8DBE-9883FEA384BB}"/>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A1C2694D-B67D-4AA4-9657-AB5F882CB154}"/>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10217DB1-E260-4B1C-934B-6A413FCB562A}"/>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5AAADE28-5DD2-47C1-B1AE-FB447D82095F}"/>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A4CB78C-2663-4B8E-8B98-2C50D752D173}"/>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E0BB2C14-B0C0-4C62-86E9-8DFBC74D906A}"/>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EABE9D06-DAA0-4D3A-B60E-B38BC6F47873}"/>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4438A398-72E6-4F9E-9E03-B20542006782}"/>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CD531817-3EC8-4642-A860-D287D97504DE}"/>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21E9D229-E1A7-4590-A330-0F8F4523230F}"/>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B9A122B5-285A-41A8-A151-66D7D7ED512C}"/>
            </a:ext>
          </a:extLst>
        </xdr:cNvPr>
        <xdr:cNvCxnSpPr/>
      </xdr:nvCxnSpPr>
      <xdr:spPr>
        <a:xfrm flipV="1">
          <a:off x="15478125" y="13084629"/>
          <a:ext cx="0" cy="1393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4D37B3FD-728E-463D-BB91-5B94E27FD6DB}"/>
            </a:ext>
          </a:extLst>
        </xdr:cNvPr>
        <xdr:cNvSpPr txBox="1"/>
      </xdr:nvSpPr>
      <xdr:spPr>
        <a:xfrm>
          <a:off x="1556385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51E3CC05-CBDE-4D61-99D3-E26333486915}"/>
            </a:ext>
          </a:extLst>
        </xdr:cNvPr>
        <xdr:cNvCxnSpPr/>
      </xdr:nvCxnSpPr>
      <xdr:spPr>
        <a:xfrm>
          <a:off x="15401925" y="14478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C7A2340A-8677-4827-9D2D-2712A0124192}"/>
            </a:ext>
          </a:extLst>
        </xdr:cNvPr>
        <xdr:cNvSpPr txBox="1"/>
      </xdr:nvSpPr>
      <xdr:spPr>
        <a:xfrm>
          <a:off x="15563850" y="1284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BDF478A3-281E-43FD-88B6-FF3835D950C0}"/>
            </a:ext>
          </a:extLst>
        </xdr:cNvPr>
        <xdr:cNvCxnSpPr/>
      </xdr:nvCxnSpPr>
      <xdr:spPr>
        <a:xfrm>
          <a:off x="15401925" y="130846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88</xdr:row>
      <xdr:rowOff>103414</xdr:rowOff>
    </xdr:to>
    <xdr:cxnSp macro="">
      <xdr:nvCxnSpPr>
        <xdr:cNvPr id="261" name="直線コネクタ 260">
          <a:extLst>
            <a:ext uri="{FF2B5EF4-FFF2-40B4-BE49-F238E27FC236}">
              <a16:creationId xmlns:a16="http://schemas.microsoft.com/office/drawing/2014/main" id="{AF2D8493-01F8-4029-B65B-AB1DA6DA31CB}"/>
            </a:ext>
          </a:extLst>
        </xdr:cNvPr>
        <xdr:cNvCxnSpPr/>
      </xdr:nvCxnSpPr>
      <xdr:spPr>
        <a:xfrm flipV="1">
          <a:off x="14716125" y="14117864"/>
          <a:ext cx="762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773076A9-D7EB-4461-8455-7731963449E6}"/>
            </a:ext>
          </a:extLst>
        </xdr:cNvPr>
        <xdr:cNvSpPr txBox="1"/>
      </xdr:nvSpPr>
      <xdr:spPr>
        <a:xfrm>
          <a:off x="15563850" y="1341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210C9201-312F-467D-8BD5-944B62E06B2C}"/>
            </a:ext>
          </a:extLst>
        </xdr:cNvPr>
        <xdr:cNvSpPr/>
      </xdr:nvSpPr>
      <xdr:spPr>
        <a:xfrm>
          <a:off x="15430500" y="135567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137886</xdr:rowOff>
    </xdr:to>
    <xdr:cxnSp macro="">
      <xdr:nvCxnSpPr>
        <xdr:cNvPr id="264" name="直線コネクタ 263">
          <a:extLst>
            <a:ext uri="{FF2B5EF4-FFF2-40B4-BE49-F238E27FC236}">
              <a16:creationId xmlns:a16="http://schemas.microsoft.com/office/drawing/2014/main" id="{DE0F8457-8225-4B82-B6A5-377518AF7580}"/>
            </a:ext>
          </a:extLst>
        </xdr:cNvPr>
        <xdr:cNvCxnSpPr/>
      </xdr:nvCxnSpPr>
      <xdr:spPr>
        <a:xfrm flipV="1">
          <a:off x="13906500" y="14355989"/>
          <a:ext cx="809625"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C1D7B668-AA47-4DEE-949F-0ADFF6D8EAB5}"/>
            </a:ext>
          </a:extLst>
        </xdr:cNvPr>
        <xdr:cNvSpPr/>
      </xdr:nvSpPr>
      <xdr:spPr>
        <a:xfrm>
          <a:off x="14668500" y="134846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2D2B0236-56EB-4F74-A29C-91E94DA8033B}"/>
            </a:ext>
          </a:extLst>
        </xdr:cNvPr>
        <xdr:cNvSpPr txBox="1"/>
      </xdr:nvSpPr>
      <xdr:spPr>
        <a:xfrm>
          <a:off x="14373225" y="1327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35379</xdr:rowOff>
    </xdr:to>
    <xdr:cxnSp macro="">
      <xdr:nvCxnSpPr>
        <xdr:cNvPr id="267" name="直線コネクタ 266">
          <a:extLst>
            <a:ext uri="{FF2B5EF4-FFF2-40B4-BE49-F238E27FC236}">
              <a16:creationId xmlns:a16="http://schemas.microsoft.com/office/drawing/2014/main" id="{2A7D903F-50FE-482B-A08D-5232464421BC}"/>
            </a:ext>
          </a:extLst>
        </xdr:cNvPr>
        <xdr:cNvCxnSpPr/>
      </xdr:nvCxnSpPr>
      <xdr:spPr>
        <a:xfrm flipV="1">
          <a:off x="13106400" y="14390461"/>
          <a:ext cx="800100" cy="5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E5518ED7-CEBF-4C3B-AE65-3F8790CBE449}"/>
            </a:ext>
          </a:extLst>
        </xdr:cNvPr>
        <xdr:cNvSpPr/>
      </xdr:nvSpPr>
      <xdr:spPr>
        <a:xfrm>
          <a:off x="13868400" y="1348467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7EA59CDB-3BC2-47C4-BF23-69406EBB450C}"/>
            </a:ext>
          </a:extLst>
        </xdr:cNvPr>
        <xdr:cNvSpPr txBox="1"/>
      </xdr:nvSpPr>
      <xdr:spPr>
        <a:xfrm>
          <a:off x="13554075" y="1327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69850</xdr:rowOff>
    </xdr:to>
    <xdr:cxnSp macro="">
      <xdr:nvCxnSpPr>
        <xdr:cNvPr id="270" name="直線コネクタ 269">
          <a:extLst>
            <a:ext uri="{FF2B5EF4-FFF2-40B4-BE49-F238E27FC236}">
              <a16:creationId xmlns:a16="http://schemas.microsoft.com/office/drawing/2014/main" id="{E5B2748D-DD6F-48C6-ABAA-A566B6E13C45}"/>
            </a:ext>
          </a:extLst>
        </xdr:cNvPr>
        <xdr:cNvCxnSpPr/>
      </xdr:nvCxnSpPr>
      <xdr:spPr>
        <a:xfrm flipV="1">
          <a:off x="12296775" y="14446704"/>
          <a:ext cx="809625"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CAA9B255-A6DB-45D6-8A49-16FA4ED6D166}"/>
            </a:ext>
          </a:extLst>
        </xdr:cNvPr>
        <xdr:cNvSpPr/>
      </xdr:nvSpPr>
      <xdr:spPr>
        <a:xfrm>
          <a:off x="13058775" y="13556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B07B50CB-74D8-48E9-A153-D5ADF37CC003}"/>
            </a:ext>
          </a:extLst>
        </xdr:cNvPr>
        <xdr:cNvSpPr txBox="1"/>
      </xdr:nvSpPr>
      <xdr:spPr>
        <a:xfrm>
          <a:off x="12763500" y="133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8B070C21-2091-47AC-8E33-3ED57D0FBA72}"/>
            </a:ext>
          </a:extLst>
        </xdr:cNvPr>
        <xdr:cNvSpPr/>
      </xdr:nvSpPr>
      <xdr:spPr>
        <a:xfrm>
          <a:off x="12239625" y="135567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94E9E839-C87C-42F2-B0CF-CC3D7C73241A}"/>
            </a:ext>
          </a:extLst>
        </xdr:cNvPr>
        <xdr:cNvSpPr txBox="1"/>
      </xdr:nvSpPr>
      <xdr:spPr>
        <a:xfrm>
          <a:off x="11953875" y="133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828A840-8607-4720-BDCE-88D038CDD927}"/>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05F079C-67EE-4346-B8F7-DE54C9765183}"/>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127699E3-9FE1-4C6C-AAB8-8EF42CEAF61E}"/>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AEF23A9A-0852-48AA-9F0E-FD444F9C661F}"/>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1954A947-ACC2-4402-A5E0-C4D03DD5C5C0}"/>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0" name="楕円 279">
          <a:extLst>
            <a:ext uri="{FF2B5EF4-FFF2-40B4-BE49-F238E27FC236}">
              <a16:creationId xmlns:a16="http://schemas.microsoft.com/office/drawing/2014/main" id="{BB1B238F-0FB9-4451-81B8-E75BBDD6A413}"/>
            </a:ext>
          </a:extLst>
        </xdr:cNvPr>
        <xdr:cNvSpPr/>
      </xdr:nvSpPr>
      <xdr:spPr>
        <a:xfrm>
          <a:off x="15430500" y="14079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1" name="給与水準   （国との比較）該当値テキスト">
          <a:extLst>
            <a:ext uri="{FF2B5EF4-FFF2-40B4-BE49-F238E27FC236}">
              <a16:creationId xmlns:a16="http://schemas.microsoft.com/office/drawing/2014/main" id="{9E2A95BD-1DBD-40E1-B8B7-0DD4D79FFF01}"/>
            </a:ext>
          </a:extLst>
        </xdr:cNvPr>
        <xdr:cNvSpPr txBox="1"/>
      </xdr:nvSpPr>
      <xdr:spPr>
        <a:xfrm>
          <a:off x="15563850" y="1404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2" name="楕円 281">
          <a:extLst>
            <a:ext uri="{FF2B5EF4-FFF2-40B4-BE49-F238E27FC236}">
              <a16:creationId xmlns:a16="http://schemas.microsoft.com/office/drawing/2014/main" id="{EBA8202D-310F-418B-8FF2-A070F737A147}"/>
            </a:ext>
          </a:extLst>
        </xdr:cNvPr>
        <xdr:cNvSpPr/>
      </xdr:nvSpPr>
      <xdr:spPr>
        <a:xfrm>
          <a:off x="14668500" y="142988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3" name="テキスト ボックス 282">
          <a:extLst>
            <a:ext uri="{FF2B5EF4-FFF2-40B4-BE49-F238E27FC236}">
              <a16:creationId xmlns:a16="http://schemas.microsoft.com/office/drawing/2014/main" id="{F9E54C03-F8FC-47E1-A1CE-268D3DCDDD32}"/>
            </a:ext>
          </a:extLst>
        </xdr:cNvPr>
        <xdr:cNvSpPr txBox="1"/>
      </xdr:nvSpPr>
      <xdr:spPr>
        <a:xfrm>
          <a:off x="14373225" y="14391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4" name="楕円 283">
          <a:extLst>
            <a:ext uri="{FF2B5EF4-FFF2-40B4-BE49-F238E27FC236}">
              <a16:creationId xmlns:a16="http://schemas.microsoft.com/office/drawing/2014/main" id="{8BE45A77-3BB7-435B-B2EA-921056CA23E0}"/>
            </a:ext>
          </a:extLst>
        </xdr:cNvPr>
        <xdr:cNvSpPr/>
      </xdr:nvSpPr>
      <xdr:spPr>
        <a:xfrm>
          <a:off x="13868400" y="143333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5" name="テキスト ボックス 284">
          <a:extLst>
            <a:ext uri="{FF2B5EF4-FFF2-40B4-BE49-F238E27FC236}">
              <a16:creationId xmlns:a16="http://schemas.microsoft.com/office/drawing/2014/main" id="{68B4BE43-95C3-4690-9FCC-795096E17274}"/>
            </a:ext>
          </a:extLst>
        </xdr:cNvPr>
        <xdr:cNvSpPr txBox="1"/>
      </xdr:nvSpPr>
      <xdr:spPr>
        <a:xfrm>
          <a:off x="13554075" y="1441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6" name="楕円 285">
          <a:extLst>
            <a:ext uri="{FF2B5EF4-FFF2-40B4-BE49-F238E27FC236}">
              <a16:creationId xmlns:a16="http://schemas.microsoft.com/office/drawing/2014/main" id="{D2B8062B-0BAF-482F-9977-7DB82D8AB42D}"/>
            </a:ext>
          </a:extLst>
        </xdr:cNvPr>
        <xdr:cNvSpPr/>
      </xdr:nvSpPr>
      <xdr:spPr>
        <a:xfrm>
          <a:off x="13058775" y="144086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7" name="テキスト ボックス 286">
          <a:extLst>
            <a:ext uri="{FF2B5EF4-FFF2-40B4-BE49-F238E27FC236}">
              <a16:creationId xmlns:a16="http://schemas.microsoft.com/office/drawing/2014/main" id="{57B339C5-E3F4-4BBA-899D-1F38D250BC64}"/>
            </a:ext>
          </a:extLst>
        </xdr:cNvPr>
        <xdr:cNvSpPr txBox="1"/>
      </xdr:nvSpPr>
      <xdr:spPr>
        <a:xfrm>
          <a:off x="12763500" y="1447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a:extLst>
            <a:ext uri="{FF2B5EF4-FFF2-40B4-BE49-F238E27FC236}">
              <a16:creationId xmlns:a16="http://schemas.microsoft.com/office/drawing/2014/main" id="{D4353EE8-DA7D-4BD0-830B-5DEF2513E3A2}"/>
            </a:ext>
          </a:extLst>
        </xdr:cNvPr>
        <xdr:cNvSpPr/>
      </xdr:nvSpPr>
      <xdr:spPr>
        <a:xfrm>
          <a:off x="12239625" y="14430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a:extLst>
            <a:ext uri="{FF2B5EF4-FFF2-40B4-BE49-F238E27FC236}">
              <a16:creationId xmlns:a16="http://schemas.microsoft.com/office/drawing/2014/main" id="{2687EE00-E8EB-4B65-A76B-6F11A1F70573}"/>
            </a:ext>
          </a:extLst>
        </xdr:cNvPr>
        <xdr:cNvSpPr txBox="1"/>
      </xdr:nvSpPr>
      <xdr:spPr>
        <a:xfrm>
          <a:off x="11953875"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321250AF-038C-43DC-A874-3DC6F123B91C}"/>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590C3467-1E42-4B8A-80BC-5126B3379E35}"/>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D529F0CB-9147-445F-964D-010995128D63}"/>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BC737B7E-6452-49C4-93A6-AA43E9E60E26}"/>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D390CA0C-6C7F-4904-8001-043B8C91A3AE}"/>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550105DD-32CA-43B2-9B26-3F9883E243FA}"/>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7E370874-48DB-41AB-937A-9A1EE39776AF}"/>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53450D89-074A-48BA-AEB8-39B1B104BD46}"/>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B14ABC60-9484-482A-863F-A703C8519F90}"/>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EB3AA1D4-E3DD-4FC7-A2F5-F975319D3BE8}"/>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E4629CC1-0074-4BDB-ABFC-5F3F19D415D9}"/>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A54ABB4-ECDC-4659-8EC3-ACDFA83DC1A5}"/>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23F31A1-5C89-4E5A-9D69-DFE62BA025F1}"/>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「第２次静岡市職員適正配置計画（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４）」に基づき、職員の適正配置に取り組んだ。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現在は、第３次計画（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８）</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令和５年４月１日現在の普通会計職員数は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人で、類似団体内順位は中位に位置している。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職員数が増加した主な要因は、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４次総合計画の着実な推進に向けた体制整備、基幹系業務システムの標準化への対応、危機管理体制の強化や災害対応、生活保護ケースワーカーの充足などで必要な人員を確保したことによるものが大き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今後も、引き続き、職員の適正配置を推進していく。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88D031F9-3374-42D9-A8C8-3CA7F143E83B}"/>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FE62BC1D-4542-4169-8BF4-2B8F2BEDEB7E}"/>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876A9440-852E-42AD-9711-8E6CA10FCD84}"/>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E3BDADFE-26B8-45EB-816B-543085AEBFC4}"/>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56DE76CA-5F0E-4926-A56B-5C3C3378527F}"/>
            </a:ext>
          </a:extLst>
        </xdr:cNvPr>
        <xdr:cNvSpPr txBox="1"/>
      </xdr:nvSpPr>
      <xdr:spPr>
        <a:xfrm>
          <a:off x="10982325"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EDA36F36-DB77-44EA-AB4C-0561B238FD53}"/>
            </a:ext>
          </a:extLst>
        </xdr:cNvPr>
        <xdr:cNvCxnSpPr/>
      </xdr:nvCxnSpPr>
      <xdr:spPr>
        <a:xfrm>
          <a:off x="11668125"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FC658AA4-A9FA-4E51-B538-38F618B61E5C}"/>
            </a:ext>
          </a:extLst>
        </xdr:cNvPr>
        <xdr:cNvSpPr txBox="1"/>
      </xdr:nvSpPr>
      <xdr:spPr>
        <a:xfrm>
          <a:off x="10982325"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A304B5B3-05DB-4675-98D0-64EA499AD131}"/>
            </a:ext>
          </a:extLst>
        </xdr:cNvPr>
        <xdr:cNvCxnSpPr/>
      </xdr:nvCxnSpPr>
      <xdr:spPr>
        <a:xfrm>
          <a:off x="11668125"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72621F5E-CFC7-4426-8385-4A28669F9F0A}"/>
            </a:ext>
          </a:extLst>
        </xdr:cNvPr>
        <xdr:cNvSpPr txBox="1"/>
      </xdr:nvSpPr>
      <xdr:spPr>
        <a:xfrm>
          <a:off x="10982325"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AE729A28-2F17-4CBF-89B8-2A06E5443BF0}"/>
            </a:ext>
          </a:extLst>
        </xdr:cNvPr>
        <xdr:cNvCxnSpPr/>
      </xdr:nvCxnSpPr>
      <xdr:spPr>
        <a:xfrm>
          <a:off x="11668125"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8B347AE5-A5FE-43DE-9514-6D36714268C4}"/>
            </a:ext>
          </a:extLst>
        </xdr:cNvPr>
        <xdr:cNvSpPr txBox="1"/>
      </xdr:nvSpPr>
      <xdr:spPr>
        <a:xfrm>
          <a:off x="10982325"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A06AD2B0-A32E-4F3F-B126-AA2E1BE978D0}"/>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4A2A66D8-DDEA-4141-8FE0-F987FF87D57D}"/>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1A3C95B0-483E-441E-8457-BF597BC361E8}"/>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A00FCB35-3F1D-46EA-9319-BCCFE6F153B8}"/>
            </a:ext>
          </a:extLst>
        </xdr:cNvPr>
        <xdr:cNvCxnSpPr/>
      </xdr:nvCxnSpPr>
      <xdr:spPr>
        <a:xfrm flipV="1">
          <a:off x="15478125" y="9523476"/>
          <a:ext cx="0" cy="1154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A241AF71-E929-47EB-8D21-92541D1044DA}"/>
            </a:ext>
          </a:extLst>
        </xdr:cNvPr>
        <xdr:cNvSpPr txBox="1"/>
      </xdr:nvSpPr>
      <xdr:spPr>
        <a:xfrm>
          <a:off x="15563850" y="106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E82085DC-65B5-4286-9B40-B3C52D83C410}"/>
            </a:ext>
          </a:extLst>
        </xdr:cNvPr>
        <xdr:cNvCxnSpPr/>
      </xdr:nvCxnSpPr>
      <xdr:spPr>
        <a:xfrm>
          <a:off x="15401925" y="106777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AE409E59-D5D6-42FF-883C-3515A1636BBD}"/>
            </a:ext>
          </a:extLst>
        </xdr:cNvPr>
        <xdr:cNvSpPr txBox="1"/>
      </xdr:nvSpPr>
      <xdr:spPr>
        <a:xfrm>
          <a:off x="15563850" y="927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2CC068C-0D58-4A1E-8201-DD3305F0DFBE}"/>
            </a:ext>
          </a:extLst>
        </xdr:cNvPr>
        <xdr:cNvCxnSpPr/>
      </xdr:nvCxnSpPr>
      <xdr:spPr>
        <a:xfrm>
          <a:off x="15401925" y="95234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3302</xdr:rowOff>
    </xdr:from>
    <xdr:to>
      <xdr:col>81</xdr:col>
      <xdr:colOff>44450</xdr:colOff>
      <xdr:row>63</xdr:row>
      <xdr:rowOff>70866</xdr:rowOff>
    </xdr:to>
    <xdr:cxnSp macro="">
      <xdr:nvCxnSpPr>
        <xdr:cNvPr id="322" name="直線コネクタ 321">
          <a:extLst>
            <a:ext uri="{FF2B5EF4-FFF2-40B4-BE49-F238E27FC236}">
              <a16:creationId xmlns:a16="http://schemas.microsoft.com/office/drawing/2014/main" id="{E46E7A20-94D4-44DD-81B6-54317B51E37A}"/>
            </a:ext>
          </a:extLst>
        </xdr:cNvPr>
        <xdr:cNvCxnSpPr/>
      </xdr:nvCxnSpPr>
      <xdr:spPr>
        <a:xfrm>
          <a:off x="14716125" y="10207752"/>
          <a:ext cx="762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FF08F7B0-18C2-4337-9711-CE22A348E16E}"/>
            </a:ext>
          </a:extLst>
        </xdr:cNvPr>
        <xdr:cNvSpPr txBox="1"/>
      </xdr:nvSpPr>
      <xdr:spPr>
        <a:xfrm>
          <a:off x="15563850" y="9947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DDAA2DFF-20D7-4214-BCF8-48CEE0BA01FD}"/>
            </a:ext>
          </a:extLst>
        </xdr:cNvPr>
        <xdr:cNvSpPr/>
      </xdr:nvSpPr>
      <xdr:spPr>
        <a:xfrm>
          <a:off x="15430500" y="100957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126492</xdr:rowOff>
    </xdr:from>
    <xdr:to>
      <xdr:col>77</xdr:col>
      <xdr:colOff>44450</xdr:colOff>
      <xdr:row>63</xdr:row>
      <xdr:rowOff>3302</xdr:rowOff>
    </xdr:to>
    <xdr:cxnSp macro="">
      <xdr:nvCxnSpPr>
        <xdr:cNvPr id="325" name="直線コネクタ 324">
          <a:extLst>
            <a:ext uri="{FF2B5EF4-FFF2-40B4-BE49-F238E27FC236}">
              <a16:creationId xmlns:a16="http://schemas.microsoft.com/office/drawing/2014/main" id="{4629FF52-D183-495E-A0F9-C5EB9B050FE3}"/>
            </a:ext>
          </a:extLst>
        </xdr:cNvPr>
        <xdr:cNvCxnSpPr/>
      </xdr:nvCxnSpPr>
      <xdr:spPr>
        <a:xfrm>
          <a:off x="13906500" y="10162667"/>
          <a:ext cx="80962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AAFB0733-9930-4CAF-86DA-181BC91791B2}"/>
            </a:ext>
          </a:extLst>
        </xdr:cNvPr>
        <xdr:cNvSpPr/>
      </xdr:nvSpPr>
      <xdr:spPr>
        <a:xfrm>
          <a:off x="14668500" y="100684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561D7288-A1B7-4FEA-9B11-E2711F963EEC}"/>
            </a:ext>
          </a:extLst>
        </xdr:cNvPr>
        <xdr:cNvSpPr txBox="1"/>
      </xdr:nvSpPr>
      <xdr:spPr>
        <a:xfrm>
          <a:off x="14373225" y="985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83058</xdr:rowOff>
    </xdr:from>
    <xdr:to>
      <xdr:col>72</xdr:col>
      <xdr:colOff>203200</xdr:colOff>
      <xdr:row>62</xdr:row>
      <xdr:rowOff>126492</xdr:rowOff>
    </xdr:to>
    <xdr:cxnSp macro="">
      <xdr:nvCxnSpPr>
        <xdr:cNvPr id="328" name="直線コネクタ 327">
          <a:extLst>
            <a:ext uri="{FF2B5EF4-FFF2-40B4-BE49-F238E27FC236}">
              <a16:creationId xmlns:a16="http://schemas.microsoft.com/office/drawing/2014/main" id="{B802065B-DAB2-4B87-BFE2-92381C67917E}"/>
            </a:ext>
          </a:extLst>
        </xdr:cNvPr>
        <xdr:cNvCxnSpPr/>
      </xdr:nvCxnSpPr>
      <xdr:spPr>
        <a:xfrm>
          <a:off x="13106400" y="10125583"/>
          <a:ext cx="8001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3522C779-7C0A-4D14-8FB9-0C86438C1606}"/>
            </a:ext>
          </a:extLst>
        </xdr:cNvPr>
        <xdr:cNvSpPr/>
      </xdr:nvSpPr>
      <xdr:spPr>
        <a:xfrm>
          <a:off x="13868400" y="100651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8917E6DF-0DA0-433C-B069-16AB009363BA}"/>
            </a:ext>
          </a:extLst>
        </xdr:cNvPr>
        <xdr:cNvSpPr txBox="1"/>
      </xdr:nvSpPr>
      <xdr:spPr>
        <a:xfrm>
          <a:off x="13554075" y="98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62</xdr:row>
      <xdr:rowOff>83058</xdr:rowOff>
    </xdr:to>
    <xdr:cxnSp macro="">
      <xdr:nvCxnSpPr>
        <xdr:cNvPr id="331" name="直線コネクタ 330">
          <a:extLst>
            <a:ext uri="{FF2B5EF4-FFF2-40B4-BE49-F238E27FC236}">
              <a16:creationId xmlns:a16="http://schemas.microsoft.com/office/drawing/2014/main" id="{DB8161C0-55F3-4FB0-81AE-128279014346}"/>
            </a:ext>
          </a:extLst>
        </xdr:cNvPr>
        <xdr:cNvCxnSpPr/>
      </xdr:nvCxnSpPr>
      <xdr:spPr>
        <a:xfrm>
          <a:off x="12296775" y="9927590"/>
          <a:ext cx="809625" cy="1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1753CF53-DF0D-4827-9A9C-C7126BA49B00}"/>
            </a:ext>
          </a:extLst>
        </xdr:cNvPr>
        <xdr:cNvSpPr/>
      </xdr:nvSpPr>
      <xdr:spPr>
        <a:xfrm>
          <a:off x="13058775" y="10050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B1D98A7-84CA-4EF8-985C-FA2002658C49}"/>
            </a:ext>
          </a:extLst>
        </xdr:cNvPr>
        <xdr:cNvSpPr txBox="1"/>
      </xdr:nvSpPr>
      <xdr:spPr>
        <a:xfrm>
          <a:off x="12763500" y="98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F9DD727-3096-404E-B818-18BAF9E14D94}"/>
            </a:ext>
          </a:extLst>
        </xdr:cNvPr>
        <xdr:cNvSpPr/>
      </xdr:nvSpPr>
      <xdr:spPr>
        <a:xfrm>
          <a:off x="12239625" y="98751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EF61E076-DE55-4950-8524-E6B5F13E8E38}"/>
            </a:ext>
          </a:extLst>
        </xdr:cNvPr>
        <xdr:cNvSpPr txBox="1"/>
      </xdr:nvSpPr>
      <xdr:spPr>
        <a:xfrm>
          <a:off x="11953875" y="965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A599A0C-1169-44F0-8350-701024E991A8}"/>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6DE86B4-2DD6-457F-BA63-9F7799C1E853}"/>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0D60801-6933-4ACE-9E8C-7FEB43F9130F}"/>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9AB7BBD-9E39-49C6-A3D3-7E3BDC9A9A87}"/>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0B9B31A-4052-4095-BE63-1F7470BD2836}"/>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20066</xdr:rowOff>
    </xdr:from>
    <xdr:to>
      <xdr:col>81</xdr:col>
      <xdr:colOff>95250</xdr:colOff>
      <xdr:row>63</xdr:row>
      <xdr:rowOff>121666</xdr:rowOff>
    </xdr:to>
    <xdr:sp macro="" textlink="">
      <xdr:nvSpPr>
        <xdr:cNvPr id="341" name="楕円 340">
          <a:extLst>
            <a:ext uri="{FF2B5EF4-FFF2-40B4-BE49-F238E27FC236}">
              <a16:creationId xmlns:a16="http://schemas.microsoft.com/office/drawing/2014/main" id="{B1F319CF-0D85-4006-B407-0102B875F942}"/>
            </a:ext>
          </a:extLst>
        </xdr:cNvPr>
        <xdr:cNvSpPr/>
      </xdr:nvSpPr>
      <xdr:spPr>
        <a:xfrm>
          <a:off x="15430500" y="102213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163593</xdr:rowOff>
    </xdr:from>
    <xdr:ext cx="762000" cy="259045"/>
    <xdr:sp macro="" textlink="">
      <xdr:nvSpPr>
        <xdr:cNvPr id="342" name="定員管理の状況該当値テキスト">
          <a:extLst>
            <a:ext uri="{FF2B5EF4-FFF2-40B4-BE49-F238E27FC236}">
              <a16:creationId xmlns:a16="http://schemas.microsoft.com/office/drawing/2014/main" id="{F9E4FC0C-C9AC-428D-A9A6-2FB628F92B3C}"/>
            </a:ext>
          </a:extLst>
        </xdr:cNvPr>
        <xdr:cNvSpPr txBox="1"/>
      </xdr:nvSpPr>
      <xdr:spPr>
        <a:xfrm>
          <a:off x="15563850" y="1019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123952</xdr:rowOff>
    </xdr:from>
    <xdr:to>
      <xdr:col>77</xdr:col>
      <xdr:colOff>95250</xdr:colOff>
      <xdr:row>63</xdr:row>
      <xdr:rowOff>54102</xdr:rowOff>
    </xdr:to>
    <xdr:sp macro="" textlink="">
      <xdr:nvSpPr>
        <xdr:cNvPr id="343" name="楕円 342">
          <a:extLst>
            <a:ext uri="{FF2B5EF4-FFF2-40B4-BE49-F238E27FC236}">
              <a16:creationId xmlns:a16="http://schemas.microsoft.com/office/drawing/2014/main" id="{01506F6E-7FEB-4AEB-B214-D0932BEFAFCB}"/>
            </a:ext>
          </a:extLst>
        </xdr:cNvPr>
        <xdr:cNvSpPr/>
      </xdr:nvSpPr>
      <xdr:spPr>
        <a:xfrm>
          <a:off x="14668500" y="101601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38879</xdr:rowOff>
    </xdr:from>
    <xdr:ext cx="736600" cy="259045"/>
    <xdr:sp macro="" textlink="">
      <xdr:nvSpPr>
        <xdr:cNvPr id="344" name="テキスト ボックス 343">
          <a:extLst>
            <a:ext uri="{FF2B5EF4-FFF2-40B4-BE49-F238E27FC236}">
              <a16:creationId xmlns:a16="http://schemas.microsoft.com/office/drawing/2014/main" id="{8499B3A4-34A2-409C-8B38-478836AC166E}"/>
            </a:ext>
          </a:extLst>
        </xdr:cNvPr>
        <xdr:cNvSpPr txBox="1"/>
      </xdr:nvSpPr>
      <xdr:spPr>
        <a:xfrm>
          <a:off x="14373225" y="1024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75692</xdr:rowOff>
    </xdr:from>
    <xdr:to>
      <xdr:col>73</xdr:col>
      <xdr:colOff>44450</xdr:colOff>
      <xdr:row>63</xdr:row>
      <xdr:rowOff>5842</xdr:rowOff>
    </xdr:to>
    <xdr:sp macro="" textlink="">
      <xdr:nvSpPr>
        <xdr:cNvPr id="345" name="楕円 344">
          <a:extLst>
            <a:ext uri="{FF2B5EF4-FFF2-40B4-BE49-F238E27FC236}">
              <a16:creationId xmlns:a16="http://schemas.microsoft.com/office/drawing/2014/main" id="{2A9A2426-E9C8-4FA9-8B04-4F855FDFEEC0}"/>
            </a:ext>
          </a:extLst>
        </xdr:cNvPr>
        <xdr:cNvSpPr/>
      </xdr:nvSpPr>
      <xdr:spPr>
        <a:xfrm>
          <a:off x="13868400" y="101150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162069</xdr:rowOff>
    </xdr:from>
    <xdr:ext cx="762000" cy="259045"/>
    <xdr:sp macro="" textlink="">
      <xdr:nvSpPr>
        <xdr:cNvPr id="346" name="テキスト ボックス 345">
          <a:extLst>
            <a:ext uri="{FF2B5EF4-FFF2-40B4-BE49-F238E27FC236}">
              <a16:creationId xmlns:a16="http://schemas.microsoft.com/office/drawing/2014/main" id="{65D70942-7923-4379-BBEA-A826574E8D68}"/>
            </a:ext>
          </a:extLst>
        </xdr:cNvPr>
        <xdr:cNvSpPr txBox="1"/>
      </xdr:nvSpPr>
      <xdr:spPr>
        <a:xfrm>
          <a:off x="13554075" y="1019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32258</xdr:rowOff>
    </xdr:from>
    <xdr:to>
      <xdr:col>68</xdr:col>
      <xdr:colOff>203200</xdr:colOff>
      <xdr:row>62</xdr:row>
      <xdr:rowOff>133858</xdr:rowOff>
    </xdr:to>
    <xdr:sp macro="" textlink="">
      <xdr:nvSpPr>
        <xdr:cNvPr id="347" name="楕円 346">
          <a:extLst>
            <a:ext uri="{FF2B5EF4-FFF2-40B4-BE49-F238E27FC236}">
              <a16:creationId xmlns:a16="http://schemas.microsoft.com/office/drawing/2014/main" id="{C645909B-CCB9-4D62-A9ED-7375B2B27651}"/>
            </a:ext>
          </a:extLst>
        </xdr:cNvPr>
        <xdr:cNvSpPr/>
      </xdr:nvSpPr>
      <xdr:spPr>
        <a:xfrm>
          <a:off x="13058775" y="100684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118635</xdr:rowOff>
    </xdr:from>
    <xdr:ext cx="762000" cy="259045"/>
    <xdr:sp macro="" textlink="">
      <xdr:nvSpPr>
        <xdr:cNvPr id="348" name="テキスト ボックス 347">
          <a:extLst>
            <a:ext uri="{FF2B5EF4-FFF2-40B4-BE49-F238E27FC236}">
              <a16:creationId xmlns:a16="http://schemas.microsoft.com/office/drawing/2014/main" id="{0CFBC5CA-452B-494B-B4AF-075753A7CFF5}"/>
            </a:ext>
          </a:extLst>
        </xdr:cNvPr>
        <xdr:cNvSpPr txBox="1"/>
      </xdr:nvSpPr>
      <xdr:spPr>
        <a:xfrm>
          <a:off x="12763500" y="101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9" name="楕円 348">
          <a:extLst>
            <a:ext uri="{FF2B5EF4-FFF2-40B4-BE49-F238E27FC236}">
              <a16:creationId xmlns:a16="http://schemas.microsoft.com/office/drawing/2014/main" id="{4E0506A6-7F02-48F1-8523-73F39E987FAE}"/>
            </a:ext>
          </a:extLst>
        </xdr:cNvPr>
        <xdr:cNvSpPr/>
      </xdr:nvSpPr>
      <xdr:spPr>
        <a:xfrm>
          <a:off x="12239625" y="98799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50" name="テキスト ボックス 349">
          <a:extLst>
            <a:ext uri="{FF2B5EF4-FFF2-40B4-BE49-F238E27FC236}">
              <a16:creationId xmlns:a16="http://schemas.microsoft.com/office/drawing/2014/main" id="{E2D35571-4903-4889-9A70-CB3FDFEEFB39}"/>
            </a:ext>
          </a:extLst>
        </xdr:cNvPr>
        <xdr:cNvSpPr txBox="1"/>
      </xdr:nvSpPr>
      <xdr:spPr>
        <a:xfrm>
          <a:off x="11953875" y="996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D3AE3C1A-0188-4273-8B8D-73F451E2D356}"/>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4DE2BF72-1570-4E0A-B95A-6CFF9E353DB1}"/>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D5124DFF-D2D1-4841-BE2F-201616B04C10}"/>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637EE72C-E6C7-4C58-9D95-E4BAD7B6BB2F}"/>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C616A643-2033-46EC-BD64-8AAD27EB5339}"/>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C030BB5E-8A70-4BE6-B14D-C7D5C5302F1E}"/>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D7AF0DF3-7B97-4E8C-A26A-BD0FB632DF36}"/>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9A6C8ADC-2120-4893-A204-B0411771ECB6}"/>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D14143F9-A26E-4801-98D8-B1B37B790235}"/>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1C894329-C941-4277-8139-E358F21076DE}"/>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EDB688E9-6F39-4D23-9EB5-B4BD03A2B8D9}"/>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9AE3E24E-D5FF-416A-8423-E1009A90B57F}"/>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2EF1373E-B7F7-4FB0-8CF9-7A483F9BDDCD}"/>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２年度と比べ、５年度は、地方交付税総額の増に伴う普通交付税の増等により、分母となる標準財政規模が増加し、また利率１％以上の市債割合の減による元利償還金の額の減等により、分子となる一般会計等が負担する公債費が減少したため、４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今後も、市債残高の抑制や償還額の平準化を図り、計画的な財政運営に努めていく。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実質公債費比率は３ヵ年平均により算出されるため、算出時に利用しなくなる年度と令和５年度を比較している）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9A76C9C1-CDAF-4CB1-98AF-EE32F6F44C24}"/>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ABBCF164-41CC-4130-8A49-EF5D48E82D47}"/>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96F6232A-98B3-4EDC-A2F2-465C6E7D46E9}"/>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DF5F7C33-902D-49C4-A78C-40ABA469EBBA}"/>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3187B523-D737-4BA8-8842-2F41DEA0616D}"/>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4AF84EC-6B2E-4C0B-8DC6-E9BE3445D1A5}"/>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7EB3AD99-5745-4822-9F16-BD386DD1A1FF}"/>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E62942BF-5798-429D-9114-01FD832C65EB}"/>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54C15B30-83D8-4589-B7C7-30C13A494215}"/>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702A9C57-CF93-4745-8BB7-BBDBB7E68626}"/>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7719B142-AE08-4453-B33F-72D54D80D136}"/>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4F9E6381-6C9C-4455-9568-ECD9A03014D0}"/>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71196DBB-9198-4A75-8284-988E355A23AD}"/>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1F70EB75-E5E2-427D-9BC0-46A43A98D33C}"/>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6EB88834-DF0D-4EFC-A028-1EFA2729F3FD}"/>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88476DE0-0CFD-4C4A-8258-B97A5D35725D}"/>
            </a:ext>
          </a:extLst>
        </xdr:cNvPr>
        <xdr:cNvCxnSpPr/>
      </xdr:nvCxnSpPr>
      <xdr:spPr>
        <a:xfrm flipV="1">
          <a:off x="15478125" y="5955242"/>
          <a:ext cx="0" cy="14156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952FD004-AFA6-4484-9757-D85E1FA6B0EF}"/>
            </a:ext>
          </a:extLst>
        </xdr:cNvPr>
        <xdr:cNvSpPr txBox="1"/>
      </xdr:nvSpPr>
      <xdr:spPr>
        <a:xfrm>
          <a:off x="15563850" y="734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3FF00B1C-A617-4A75-B815-4359AE97E6A3}"/>
            </a:ext>
          </a:extLst>
        </xdr:cNvPr>
        <xdr:cNvCxnSpPr/>
      </xdr:nvCxnSpPr>
      <xdr:spPr>
        <a:xfrm>
          <a:off x="15401925" y="7370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6801731B-370A-4C08-A011-7B79DB30222A}"/>
            </a:ext>
          </a:extLst>
        </xdr:cNvPr>
        <xdr:cNvSpPr txBox="1"/>
      </xdr:nvSpPr>
      <xdr:spPr>
        <a:xfrm>
          <a:off x="15563850"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5BFBCCC0-4E04-4BE4-AA24-06DE039C8147}"/>
            </a:ext>
          </a:extLst>
        </xdr:cNvPr>
        <xdr:cNvCxnSpPr/>
      </xdr:nvCxnSpPr>
      <xdr:spPr>
        <a:xfrm>
          <a:off x="15401925" y="59552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140405</xdr:rowOff>
    </xdr:from>
    <xdr:to>
      <xdr:col>81</xdr:col>
      <xdr:colOff>44450</xdr:colOff>
      <xdr:row>40</xdr:row>
      <xdr:rowOff>167217</xdr:rowOff>
    </xdr:to>
    <xdr:cxnSp macro="">
      <xdr:nvCxnSpPr>
        <xdr:cNvPr id="384" name="直線コネクタ 383">
          <a:extLst>
            <a:ext uri="{FF2B5EF4-FFF2-40B4-BE49-F238E27FC236}">
              <a16:creationId xmlns:a16="http://schemas.microsoft.com/office/drawing/2014/main" id="{1D05A489-B446-4D8D-8463-2FB0B3884A3D}"/>
            </a:ext>
          </a:extLst>
        </xdr:cNvPr>
        <xdr:cNvCxnSpPr/>
      </xdr:nvCxnSpPr>
      <xdr:spPr>
        <a:xfrm flipV="1">
          <a:off x="14716125" y="6620580"/>
          <a:ext cx="762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5" name="公債費負担の状況平均値テキスト">
          <a:extLst>
            <a:ext uri="{FF2B5EF4-FFF2-40B4-BE49-F238E27FC236}">
              <a16:creationId xmlns:a16="http://schemas.microsoft.com/office/drawing/2014/main" id="{87D1DC02-C068-43BA-A086-137F2B7C2E08}"/>
            </a:ext>
          </a:extLst>
        </xdr:cNvPr>
        <xdr:cNvSpPr txBox="1"/>
      </xdr:nvSpPr>
      <xdr:spPr>
        <a:xfrm>
          <a:off x="15563850" y="660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F416A8A1-CCBF-41BF-A829-B49ED57A125F}"/>
            </a:ext>
          </a:extLst>
        </xdr:cNvPr>
        <xdr:cNvSpPr/>
      </xdr:nvSpPr>
      <xdr:spPr>
        <a:xfrm>
          <a:off x="15430500" y="663680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40</xdr:row>
      <xdr:rowOff>167217</xdr:rowOff>
    </xdr:to>
    <xdr:cxnSp macro="">
      <xdr:nvCxnSpPr>
        <xdr:cNvPr id="387" name="直線コネクタ 386">
          <a:extLst>
            <a:ext uri="{FF2B5EF4-FFF2-40B4-BE49-F238E27FC236}">
              <a16:creationId xmlns:a16="http://schemas.microsoft.com/office/drawing/2014/main" id="{11378849-E9B1-4756-AC82-1349DE688625}"/>
            </a:ext>
          </a:extLst>
        </xdr:cNvPr>
        <xdr:cNvCxnSpPr/>
      </xdr:nvCxnSpPr>
      <xdr:spPr>
        <a:xfrm>
          <a:off x="13906500" y="6630811"/>
          <a:ext cx="809625"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8AED3DCE-1A56-46F1-A222-8A9DC7B6F0D8}"/>
            </a:ext>
          </a:extLst>
        </xdr:cNvPr>
        <xdr:cNvSpPr/>
      </xdr:nvSpPr>
      <xdr:spPr>
        <a:xfrm>
          <a:off x="14668500" y="6647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9" name="テキスト ボックス 388">
          <a:extLst>
            <a:ext uri="{FF2B5EF4-FFF2-40B4-BE49-F238E27FC236}">
              <a16:creationId xmlns:a16="http://schemas.microsoft.com/office/drawing/2014/main" id="{C14AD51C-C68E-4CC9-9A68-25801B52BAF7}"/>
            </a:ext>
          </a:extLst>
        </xdr:cNvPr>
        <xdr:cNvSpPr txBox="1"/>
      </xdr:nvSpPr>
      <xdr:spPr>
        <a:xfrm>
          <a:off x="14373225" y="673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41</xdr:row>
      <xdr:rowOff>22578</xdr:rowOff>
    </xdr:to>
    <xdr:cxnSp macro="">
      <xdr:nvCxnSpPr>
        <xdr:cNvPr id="390" name="直線コネクタ 389">
          <a:extLst>
            <a:ext uri="{FF2B5EF4-FFF2-40B4-BE49-F238E27FC236}">
              <a16:creationId xmlns:a16="http://schemas.microsoft.com/office/drawing/2014/main" id="{3D6D8AF0-F08E-4D88-ACC9-D6901B501F3F}"/>
            </a:ext>
          </a:extLst>
        </xdr:cNvPr>
        <xdr:cNvCxnSpPr/>
      </xdr:nvCxnSpPr>
      <xdr:spPr>
        <a:xfrm flipV="1">
          <a:off x="13106400" y="6630811"/>
          <a:ext cx="8001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F9E4000E-8C6F-4D95-9F11-636123F6BA32}"/>
            </a:ext>
          </a:extLst>
        </xdr:cNvPr>
        <xdr:cNvSpPr/>
      </xdr:nvSpPr>
      <xdr:spPr>
        <a:xfrm>
          <a:off x="13868400" y="668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id="{5DFBDA9F-18F3-4B67-BA61-012651835BDF}"/>
            </a:ext>
          </a:extLst>
        </xdr:cNvPr>
        <xdr:cNvSpPr txBox="1"/>
      </xdr:nvSpPr>
      <xdr:spPr>
        <a:xfrm>
          <a:off x="13554075" y="67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22578</xdr:rowOff>
    </xdr:to>
    <xdr:cxnSp macro="">
      <xdr:nvCxnSpPr>
        <xdr:cNvPr id="393" name="直線コネクタ 392">
          <a:extLst>
            <a:ext uri="{FF2B5EF4-FFF2-40B4-BE49-F238E27FC236}">
              <a16:creationId xmlns:a16="http://schemas.microsoft.com/office/drawing/2014/main" id="{814E0D15-FD88-446A-88F1-48DA840DAF3A}"/>
            </a:ext>
          </a:extLst>
        </xdr:cNvPr>
        <xdr:cNvCxnSpPr/>
      </xdr:nvCxnSpPr>
      <xdr:spPr>
        <a:xfrm>
          <a:off x="12296775" y="6651272"/>
          <a:ext cx="809625"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13DF216F-3304-4939-97A2-8D8066201D55}"/>
            </a:ext>
          </a:extLst>
        </xdr:cNvPr>
        <xdr:cNvSpPr/>
      </xdr:nvSpPr>
      <xdr:spPr>
        <a:xfrm>
          <a:off x="13058775"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7652B17A-F431-4E9A-B6F1-833B8E4F6620}"/>
            </a:ext>
          </a:extLst>
        </xdr:cNvPr>
        <xdr:cNvSpPr txBox="1"/>
      </xdr:nvSpPr>
      <xdr:spPr>
        <a:xfrm>
          <a:off x="12763500"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CB3B8C48-1796-4E31-9B3C-864401F7D97E}"/>
            </a:ext>
          </a:extLst>
        </xdr:cNvPr>
        <xdr:cNvSpPr/>
      </xdr:nvSpPr>
      <xdr:spPr>
        <a:xfrm>
          <a:off x="12239625" y="67179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4527D8AA-0E97-4C41-8369-728580D1B0E6}"/>
            </a:ext>
          </a:extLst>
        </xdr:cNvPr>
        <xdr:cNvSpPr txBox="1"/>
      </xdr:nvSpPr>
      <xdr:spPr>
        <a:xfrm>
          <a:off x="11953875"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D923CCA-8AE8-4C4E-B3FB-39F51C4A6926}"/>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B41D04A-EC62-4CC8-AFEB-2B11B9418BA6}"/>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5E938EB-6FC8-41F5-AAE1-FE8F59CE7F40}"/>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2A1EC1E-89D2-4D71-9FA5-2D1CD9128839}"/>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0A0BEE2-30DC-4500-900E-D2B408A855F4}"/>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403" name="楕円 402">
          <a:extLst>
            <a:ext uri="{FF2B5EF4-FFF2-40B4-BE49-F238E27FC236}">
              <a16:creationId xmlns:a16="http://schemas.microsoft.com/office/drawing/2014/main" id="{9100B7A9-161B-486E-98B7-E46DD9DAE00C}"/>
            </a:ext>
          </a:extLst>
        </xdr:cNvPr>
        <xdr:cNvSpPr/>
      </xdr:nvSpPr>
      <xdr:spPr>
        <a:xfrm>
          <a:off x="15430500" y="6563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106132</xdr:rowOff>
    </xdr:from>
    <xdr:ext cx="762000" cy="259045"/>
    <xdr:sp macro="" textlink="">
      <xdr:nvSpPr>
        <xdr:cNvPr id="404" name="公債費負担の状況該当値テキスト">
          <a:extLst>
            <a:ext uri="{FF2B5EF4-FFF2-40B4-BE49-F238E27FC236}">
              <a16:creationId xmlns:a16="http://schemas.microsoft.com/office/drawing/2014/main" id="{6D51EE4C-548C-45B6-8F1E-6C58AEFE892E}"/>
            </a:ext>
          </a:extLst>
        </xdr:cNvPr>
        <xdr:cNvSpPr txBox="1"/>
      </xdr:nvSpPr>
      <xdr:spPr>
        <a:xfrm>
          <a:off x="15563850" y="641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5" name="楕円 404">
          <a:extLst>
            <a:ext uri="{FF2B5EF4-FFF2-40B4-BE49-F238E27FC236}">
              <a16:creationId xmlns:a16="http://schemas.microsoft.com/office/drawing/2014/main" id="{EDC5C369-1A67-41F0-8FAB-D42C936341DD}"/>
            </a:ext>
          </a:extLst>
        </xdr:cNvPr>
        <xdr:cNvSpPr/>
      </xdr:nvSpPr>
      <xdr:spPr>
        <a:xfrm>
          <a:off x="14668500" y="65934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6" name="テキスト ボックス 405">
          <a:extLst>
            <a:ext uri="{FF2B5EF4-FFF2-40B4-BE49-F238E27FC236}">
              <a16:creationId xmlns:a16="http://schemas.microsoft.com/office/drawing/2014/main" id="{4F2D7CFD-94CB-4FED-81FD-C64E072BB406}"/>
            </a:ext>
          </a:extLst>
        </xdr:cNvPr>
        <xdr:cNvSpPr txBox="1"/>
      </xdr:nvSpPr>
      <xdr:spPr>
        <a:xfrm>
          <a:off x="14373225" y="637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407" name="楕円 406">
          <a:extLst>
            <a:ext uri="{FF2B5EF4-FFF2-40B4-BE49-F238E27FC236}">
              <a16:creationId xmlns:a16="http://schemas.microsoft.com/office/drawing/2014/main" id="{26538E08-4D48-4B01-9BFF-56553BE59A27}"/>
            </a:ext>
          </a:extLst>
        </xdr:cNvPr>
        <xdr:cNvSpPr/>
      </xdr:nvSpPr>
      <xdr:spPr>
        <a:xfrm>
          <a:off x="13868400" y="658318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43338</xdr:rowOff>
    </xdr:from>
    <xdr:ext cx="762000" cy="259045"/>
    <xdr:sp macro="" textlink="">
      <xdr:nvSpPr>
        <xdr:cNvPr id="408" name="テキスト ボックス 407">
          <a:extLst>
            <a:ext uri="{FF2B5EF4-FFF2-40B4-BE49-F238E27FC236}">
              <a16:creationId xmlns:a16="http://schemas.microsoft.com/office/drawing/2014/main" id="{495F5086-FBF8-49B0-B3CD-787D15CD2526}"/>
            </a:ext>
          </a:extLst>
        </xdr:cNvPr>
        <xdr:cNvSpPr txBox="1"/>
      </xdr:nvSpPr>
      <xdr:spPr>
        <a:xfrm>
          <a:off x="13554075" y="63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9" name="楕円 408">
          <a:extLst>
            <a:ext uri="{FF2B5EF4-FFF2-40B4-BE49-F238E27FC236}">
              <a16:creationId xmlns:a16="http://schemas.microsoft.com/office/drawing/2014/main" id="{4276EFF3-9A0E-47F5-9447-8FE43A599E7E}"/>
            </a:ext>
          </a:extLst>
        </xdr:cNvPr>
        <xdr:cNvSpPr/>
      </xdr:nvSpPr>
      <xdr:spPr>
        <a:xfrm>
          <a:off x="13058775" y="66170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410" name="テキスト ボックス 409">
          <a:extLst>
            <a:ext uri="{FF2B5EF4-FFF2-40B4-BE49-F238E27FC236}">
              <a16:creationId xmlns:a16="http://schemas.microsoft.com/office/drawing/2014/main" id="{6C2826A7-F6AA-4D99-BEA5-8E3E79F76F02}"/>
            </a:ext>
          </a:extLst>
        </xdr:cNvPr>
        <xdr:cNvSpPr txBox="1"/>
      </xdr:nvSpPr>
      <xdr:spPr>
        <a:xfrm>
          <a:off x="12763500" y="64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129822</xdr:rowOff>
    </xdr:from>
    <xdr:to>
      <xdr:col>64</xdr:col>
      <xdr:colOff>152400</xdr:colOff>
      <xdr:row>41</xdr:row>
      <xdr:rowOff>59972</xdr:rowOff>
    </xdr:to>
    <xdr:sp macro="" textlink="">
      <xdr:nvSpPr>
        <xdr:cNvPr id="411" name="楕円 410">
          <a:extLst>
            <a:ext uri="{FF2B5EF4-FFF2-40B4-BE49-F238E27FC236}">
              <a16:creationId xmlns:a16="http://schemas.microsoft.com/office/drawing/2014/main" id="{78A316C9-B0BC-44F2-94EF-507CCED461D4}"/>
            </a:ext>
          </a:extLst>
        </xdr:cNvPr>
        <xdr:cNvSpPr/>
      </xdr:nvSpPr>
      <xdr:spPr>
        <a:xfrm>
          <a:off x="12239625" y="66036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70149</xdr:rowOff>
    </xdr:from>
    <xdr:ext cx="762000" cy="259045"/>
    <xdr:sp macro="" textlink="">
      <xdr:nvSpPr>
        <xdr:cNvPr id="412" name="テキスト ボックス 411">
          <a:extLst>
            <a:ext uri="{FF2B5EF4-FFF2-40B4-BE49-F238E27FC236}">
              <a16:creationId xmlns:a16="http://schemas.microsoft.com/office/drawing/2014/main" id="{7F070F34-F6BA-4544-A8B8-D6FB57A85DAA}"/>
            </a:ext>
          </a:extLst>
        </xdr:cNvPr>
        <xdr:cNvSpPr txBox="1"/>
      </xdr:nvSpPr>
      <xdr:spPr>
        <a:xfrm>
          <a:off x="11953875" y="63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24DA8C20-0167-434C-A494-78A4C0E7E04F}"/>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729485B2-5EC3-4A99-8774-B4C55AA5D3DC}"/>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D623BF75-B2F4-43C4-B99A-F10E19A3B4F9}"/>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A4DB0F33-0305-440A-A5DF-F3F7669963C1}"/>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3C00B372-44DC-48D7-9324-611DF9947CE4}"/>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B7FA29CA-1EDF-4EF6-A97B-A8F5E58C8F28}"/>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C4B3D63A-5CD3-4D6D-9205-FB861D899C3A}"/>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253F5D9-A801-451D-9DB6-C66C924D3BCC}"/>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39E87097-254D-4BE7-8CD2-8C99680134A8}"/>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9388586C-5622-4081-8C1C-2E727B9EBE49}"/>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5DE8B4F3-7920-4803-B889-E3D5982CA7A7}"/>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88DE7C94-FCB0-4F78-872D-82E71C4E4B6B}"/>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171E6C66-4EE2-41AC-B89C-387CCF168721}"/>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地方債に関する将来負担額（地方債残高－減債基金残高－充当可能特定収入－基準財政需要参入見込額）の減少を要因として、分子となる将来負担額が少ないことなどから、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５年度は公共建築物整備基金の積立などにより充当可能基金の残高が増加したことで、分子となる将来負担見込額が減少したことに加え、市税収入等の増加などにより、分母となる標準財政規模が増加したため、</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今後も後世への負担を軽減するよう、財政の健全化に努める。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65AAEDF7-598D-4772-95E7-2C4B4C713319}"/>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AB4CBF6B-389D-49AB-9E27-5E4391E34DA2}"/>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59DD556B-E416-41AD-A8D3-8700E114B0AB}"/>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CAB7197-7A75-4E78-8CDE-6019712E5F3D}"/>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52B599A7-8A05-4FE9-8524-EE9AB7A3FF70}"/>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A1EF0EE5-5305-4E15-BC7F-E65EE0C1A3C8}"/>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D7321014-9501-4F13-BD78-06936AA51A6C}"/>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A4E8152C-94D2-4F1C-8102-6AF5F70E5C05}"/>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8E6C3773-E921-410C-829D-B88B61E32051}"/>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36A6902A-DA0A-4457-AE5B-66B17D502ACA}"/>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64AC0D4D-52AB-4613-AFF6-015ECAE2D875}"/>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6E9C3000-7541-447C-A5A0-1181DECE4D58}"/>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5D795E03-3624-4413-ABA7-92B0D4A5F07E}"/>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29347DB1-AD22-4B95-898D-C2AB1D8E2C71}"/>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7D31E922-0086-46A8-96C9-1B16C7631A08}"/>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7FC6C01C-3A1B-4DAF-A1A1-0AB4545B437B}"/>
            </a:ext>
          </a:extLst>
        </xdr:cNvPr>
        <xdr:cNvCxnSpPr/>
      </xdr:nvCxnSpPr>
      <xdr:spPr>
        <a:xfrm flipV="1">
          <a:off x="15478125" y="2250017"/>
          <a:ext cx="0" cy="1254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94ECD06F-AECB-4CFB-90E8-7413E7038DCE}"/>
            </a:ext>
          </a:extLst>
        </xdr:cNvPr>
        <xdr:cNvSpPr txBox="1"/>
      </xdr:nvSpPr>
      <xdr:spPr>
        <a:xfrm>
          <a:off x="15563850" y="346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2D1223E0-29F2-40F6-AD2C-EF3165182FA9}"/>
            </a:ext>
          </a:extLst>
        </xdr:cNvPr>
        <xdr:cNvCxnSpPr/>
      </xdr:nvCxnSpPr>
      <xdr:spPr>
        <a:xfrm>
          <a:off x="15401925" y="3504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4DDFE066-4653-4E94-920A-52C1B517E8BE}"/>
            </a:ext>
          </a:extLst>
        </xdr:cNvPr>
        <xdr:cNvSpPr txBox="1"/>
      </xdr:nvSpPr>
      <xdr:spPr>
        <a:xfrm>
          <a:off x="15563850" y="19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C8A392B0-B143-4334-84CC-59A223CF0C77}"/>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55499</xdr:rowOff>
    </xdr:from>
    <xdr:to>
      <xdr:col>81</xdr:col>
      <xdr:colOff>44450</xdr:colOff>
      <xdr:row>15</xdr:row>
      <xdr:rowOff>74803</xdr:rowOff>
    </xdr:to>
    <xdr:cxnSp macro="">
      <xdr:nvCxnSpPr>
        <xdr:cNvPr id="446" name="直線コネクタ 445">
          <a:extLst>
            <a:ext uri="{FF2B5EF4-FFF2-40B4-BE49-F238E27FC236}">
              <a16:creationId xmlns:a16="http://schemas.microsoft.com/office/drawing/2014/main" id="{263644B5-68BB-413D-A152-C3A726055790}"/>
            </a:ext>
          </a:extLst>
        </xdr:cNvPr>
        <xdr:cNvCxnSpPr/>
      </xdr:nvCxnSpPr>
      <xdr:spPr>
        <a:xfrm flipV="1">
          <a:off x="14716125" y="2484374"/>
          <a:ext cx="762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7" name="将来負担の状況平均値テキスト">
          <a:extLst>
            <a:ext uri="{FF2B5EF4-FFF2-40B4-BE49-F238E27FC236}">
              <a16:creationId xmlns:a16="http://schemas.microsoft.com/office/drawing/2014/main" id="{E22F5127-B4CF-489A-B9BD-2D8E5B9D40B1}"/>
            </a:ext>
          </a:extLst>
        </xdr:cNvPr>
        <xdr:cNvSpPr txBox="1"/>
      </xdr:nvSpPr>
      <xdr:spPr>
        <a:xfrm>
          <a:off x="15563850" y="264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8A56E9A6-83D0-49A7-8AAD-17F24B02EC5B}"/>
            </a:ext>
          </a:extLst>
        </xdr:cNvPr>
        <xdr:cNvSpPr/>
      </xdr:nvSpPr>
      <xdr:spPr>
        <a:xfrm>
          <a:off x="15430500" y="267737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74803</xdr:rowOff>
    </xdr:from>
    <xdr:to>
      <xdr:col>77</xdr:col>
      <xdr:colOff>44450</xdr:colOff>
      <xdr:row>15</xdr:row>
      <xdr:rowOff>97324</xdr:rowOff>
    </xdr:to>
    <xdr:cxnSp macro="">
      <xdr:nvCxnSpPr>
        <xdr:cNvPr id="449" name="直線コネクタ 448">
          <a:extLst>
            <a:ext uri="{FF2B5EF4-FFF2-40B4-BE49-F238E27FC236}">
              <a16:creationId xmlns:a16="http://schemas.microsoft.com/office/drawing/2014/main" id="{1F5EF7C3-A4BB-48F4-92B3-4478E4D366FF}"/>
            </a:ext>
          </a:extLst>
        </xdr:cNvPr>
        <xdr:cNvCxnSpPr/>
      </xdr:nvCxnSpPr>
      <xdr:spPr>
        <a:xfrm flipV="1">
          <a:off x="13906500" y="2503678"/>
          <a:ext cx="809625"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CB71D7C6-4399-43A6-A0BC-860808F07AD5}"/>
            </a:ext>
          </a:extLst>
        </xdr:cNvPr>
        <xdr:cNvSpPr/>
      </xdr:nvSpPr>
      <xdr:spPr>
        <a:xfrm>
          <a:off x="14668500" y="27143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35323</xdr:rowOff>
    </xdr:from>
    <xdr:ext cx="736600" cy="259045"/>
    <xdr:sp macro="" textlink="">
      <xdr:nvSpPr>
        <xdr:cNvPr id="451" name="テキスト ボックス 450">
          <a:extLst>
            <a:ext uri="{FF2B5EF4-FFF2-40B4-BE49-F238E27FC236}">
              <a16:creationId xmlns:a16="http://schemas.microsoft.com/office/drawing/2014/main" id="{20D45D13-85B3-4234-8A31-82EED00449C0}"/>
            </a:ext>
          </a:extLst>
        </xdr:cNvPr>
        <xdr:cNvSpPr txBox="1"/>
      </xdr:nvSpPr>
      <xdr:spPr>
        <a:xfrm>
          <a:off x="14373225" y="278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97324</xdr:rowOff>
    </xdr:from>
    <xdr:to>
      <xdr:col>72</xdr:col>
      <xdr:colOff>203200</xdr:colOff>
      <xdr:row>16</xdr:row>
      <xdr:rowOff>19981</xdr:rowOff>
    </xdr:to>
    <xdr:cxnSp macro="">
      <xdr:nvCxnSpPr>
        <xdr:cNvPr id="452" name="直線コネクタ 451">
          <a:extLst>
            <a:ext uri="{FF2B5EF4-FFF2-40B4-BE49-F238E27FC236}">
              <a16:creationId xmlns:a16="http://schemas.microsoft.com/office/drawing/2014/main" id="{093962E2-F8A3-4B17-B847-0DDC5CFA9175}"/>
            </a:ext>
          </a:extLst>
        </xdr:cNvPr>
        <xdr:cNvCxnSpPr/>
      </xdr:nvCxnSpPr>
      <xdr:spPr>
        <a:xfrm flipV="1">
          <a:off x="13106400" y="2526199"/>
          <a:ext cx="8001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4BD08064-12A0-4155-9C75-CE29E476339F}"/>
            </a:ext>
          </a:extLst>
        </xdr:cNvPr>
        <xdr:cNvSpPr/>
      </xdr:nvSpPr>
      <xdr:spPr>
        <a:xfrm>
          <a:off x="13868400" y="27498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77148</xdr:rowOff>
    </xdr:from>
    <xdr:ext cx="762000" cy="259045"/>
    <xdr:sp macro="" textlink="">
      <xdr:nvSpPr>
        <xdr:cNvPr id="454" name="テキスト ボックス 453">
          <a:extLst>
            <a:ext uri="{FF2B5EF4-FFF2-40B4-BE49-F238E27FC236}">
              <a16:creationId xmlns:a16="http://schemas.microsoft.com/office/drawing/2014/main" id="{5E5FE402-D73C-4892-9FE4-E40C98FD5926}"/>
            </a:ext>
          </a:extLst>
        </xdr:cNvPr>
        <xdr:cNvSpPr txBox="1"/>
      </xdr:nvSpPr>
      <xdr:spPr>
        <a:xfrm>
          <a:off x="13554075" y="282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19981</xdr:rowOff>
    </xdr:from>
    <xdr:to>
      <xdr:col>68</xdr:col>
      <xdr:colOff>152400</xdr:colOff>
      <xdr:row>16</xdr:row>
      <xdr:rowOff>20786</xdr:rowOff>
    </xdr:to>
    <xdr:cxnSp macro="">
      <xdr:nvCxnSpPr>
        <xdr:cNvPr id="455" name="直線コネクタ 454">
          <a:extLst>
            <a:ext uri="{FF2B5EF4-FFF2-40B4-BE49-F238E27FC236}">
              <a16:creationId xmlns:a16="http://schemas.microsoft.com/office/drawing/2014/main" id="{9CF29114-F251-467F-9AF9-29E542989D16}"/>
            </a:ext>
          </a:extLst>
        </xdr:cNvPr>
        <xdr:cNvCxnSpPr/>
      </xdr:nvCxnSpPr>
      <xdr:spPr>
        <a:xfrm flipV="1">
          <a:off x="12296775" y="2610781"/>
          <a:ext cx="809625"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6" name="フローチャート: 判断 455">
          <a:extLst>
            <a:ext uri="{FF2B5EF4-FFF2-40B4-BE49-F238E27FC236}">
              <a16:creationId xmlns:a16="http://schemas.microsoft.com/office/drawing/2014/main" id="{36388A0B-1633-4DE0-83C6-AD16CA425D6C}"/>
            </a:ext>
          </a:extLst>
        </xdr:cNvPr>
        <xdr:cNvSpPr/>
      </xdr:nvSpPr>
      <xdr:spPr>
        <a:xfrm>
          <a:off x="13058775" y="28504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57" name="テキスト ボックス 456">
          <a:extLst>
            <a:ext uri="{FF2B5EF4-FFF2-40B4-BE49-F238E27FC236}">
              <a16:creationId xmlns:a16="http://schemas.microsoft.com/office/drawing/2014/main" id="{F5645E8D-6A97-4A0A-AC8B-B61E58AF7E05}"/>
            </a:ext>
          </a:extLst>
        </xdr:cNvPr>
        <xdr:cNvSpPr txBox="1"/>
      </xdr:nvSpPr>
      <xdr:spPr>
        <a:xfrm>
          <a:off x="12763500" y="292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8" name="フローチャート: 判断 457">
          <a:extLst>
            <a:ext uri="{FF2B5EF4-FFF2-40B4-BE49-F238E27FC236}">
              <a16:creationId xmlns:a16="http://schemas.microsoft.com/office/drawing/2014/main" id="{6AAA4778-BE9C-4040-82D7-73B74713AD1D}"/>
            </a:ext>
          </a:extLst>
        </xdr:cNvPr>
        <xdr:cNvSpPr/>
      </xdr:nvSpPr>
      <xdr:spPr>
        <a:xfrm>
          <a:off x="12239625" y="28939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59" name="テキスト ボックス 458">
          <a:extLst>
            <a:ext uri="{FF2B5EF4-FFF2-40B4-BE49-F238E27FC236}">
              <a16:creationId xmlns:a16="http://schemas.microsoft.com/office/drawing/2014/main" id="{F7A751D4-53B9-4C83-9012-68F614AEB11F}"/>
            </a:ext>
          </a:extLst>
        </xdr:cNvPr>
        <xdr:cNvSpPr txBox="1"/>
      </xdr:nvSpPr>
      <xdr:spPr>
        <a:xfrm>
          <a:off x="11953875" y="297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F621E209-EF96-4C60-8930-EB44F2F51135}"/>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3172D6A-CDCB-4B2D-8DB2-17E66D67094A}"/>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713DA39-E6DE-4F2A-82F3-57888D710AB8}"/>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B6D04F96-58FE-45F8-8874-D213A9485682}"/>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AAE8E0A4-771C-47F7-B376-3672D268B26B}"/>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65" name="楕円 464">
          <a:extLst>
            <a:ext uri="{FF2B5EF4-FFF2-40B4-BE49-F238E27FC236}">
              <a16:creationId xmlns:a16="http://schemas.microsoft.com/office/drawing/2014/main" id="{CD839EE7-5D73-4DCD-92BD-10B0D0F045A5}"/>
            </a:ext>
          </a:extLst>
        </xdr:cNvPr>
        <xdr:cNvSpPr/>
      </xdr:nvSpPr>
      <xdr:spPr>
        <a:xfrm>
          <a:off x="15430500" y="2436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21226</xdr:rowOff>
    </xdr:from>
    <xdr:ext cx="762000" cy="259045"/>
    <xdr:sp macro="" textlink="">
      <xdr:nvSpPr>
        <xdr:cNvPr id="466" name="将来負担の状況該当値テキスト">
          <a:extLst>
            <a:ext uri="{FF2B5EF4-FFF2-40B4-BE49-F238E27FC236}">
              <a16:creationId xmlns:a16="http://schemas.microsoft.com/office/drawing/2014/main" id="{C69D2AB8-55F5-4E79-A8B6-A42AB92D095A}"/>
            </a:ext>
          </a:extLst>
        </xdr:cNvPr>
        <xdr:cNvSpPr txBox="1"/>
      </xdr:nvSpPr>
      <xdr:spPr>
        <a:xfrm>
          <a:off x="15563850" y="228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24003</xdr:rowOff>
    </xdr:from>
    <xdr:to>
      <xdr:col>77</xdr:col>
      <xdr:colOff>95250</xdr:colOff>
      <xdr:row>15</xdr:row>
      <xdr:rowOff>125603</xdr:rowOff>
    </xdr:to>
    <xdr:sp macro="" textlink="">
      <xdr:nvSpPr>
        <xdr:cNvPr id="467" name="楕円 466">
          <a:extLst>
            <a:ext uri="{FF2B5EF4-FFF2-40B4-BE49-F238E27FC236}">
              <a16:creationId xmlns:a16="http://schemas.microsoft.com/office/drawing/2014/main" id="{6F8FBF44-DC39-4DF9-9B72-E8CF9DDE5ABE}"/>
            </a:ext>
          </a:extLst>
        </xdr:cNvPr>
        <xdr:cNvSpPr/>
      </xdr:nvSpPr>
      <xdr:spPr>
        <a:xfrm>
          <a:off x="14668500" y="24560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135780</xdr:rowOff>
    </xdr:from>
    <xdr:ext cx="736600" cy="259045"/>
    <xdr:sp macro="" textlink="">
      <xdr:nvSpPr>
        <xdr:cNvPr id="468" name="テキスト ボックス 467">
          <a:extLst>
            <a:ext uri="{FF2B5EF4-FFF2-40B4-BE49-F238E27FC236}">
              <a16:creationId xmlns:a16="http://schemas.microsoft.com/office/drawing/2014/main" id="{DEA6069F-6F93-4B8B-A38F-D82DA5FDD93D}"/>
            </a:ext>
          </a:extLst>
        </xdr:cNvPr>
        <xdr:cNvSpPr txBox="1"/>
      </xdr:nvSpPr>
      <xdr:spPr>
        <a:xfrm>
          <a:off x="14373225" y="224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46524</xdr:rowOff>
    </xdr:from>
    <xdr:to>
      <xdr:col>73</xdr:col>
      <xdr:colOff>44450</xdr:colOff>
      <xdr:row>15</xdr:row>
      <xdr:rowOff>148124</xdr:rowOff>
    </xdr:to>
    <xdr:sp macro="" textlink="">
      <xdr:nvSpPr>
        <xdr:cNvPr id="469" name="楕円 468">
          <a:extLst>
            <a:ext uri="{FF2B5EF4-FFF2-40B4-BE49-F238E27FC236}">
              <a16:creationId xmlns:a16="http://schemas.microsoft.com/office/drawing/2014/main" id="{C0288BDE-69EA-4C52-9151-FA77CD1983FE}"/>
            </a:ext>
          </a:extLst>
        </xdr:cNvPr>
        <xdr:cNvSpPr/>
      </xdr:nvSpPr>
      <xdr:spPr>
        <a:xfrm>
          <a:off x="13868400" y="24785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158301</xdr:rowOff>
    </xdr:from>
    <xdr:ext cx="762000" cy="259045"/>
    <xdr:sp macro="" textlink="">
      <xdr:nvSpPr>
        <xdr:cNvPr id="470" name="テキスト ボックス 469">
          <a:extLst>
            <a:ext uri="{FF2B5EF4-FFF2-40B4-BE49-F238E27FC236}">
              <a16:creationId xmlns:a16="http://schemas.microsoft.com/office/drawing/2014/main" id="{DD9CEA69-A94C-44BC-BBC8-FCF0E9BF2A19}"/>
            </a:ext>
          </a:extLst>
        </xdr:cNvPr>
        <xdr:cNvSpPr txBox="1"/>
      </xdr:nvSpPr>
      <xdr:spPr>
        <a:xfrm>
          <a:off x="13554075" y="22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140631</xdr:rowOff>
    </xdr:from>
    <xdr:to>
      <xdr:col>68</xdr:col>
      <xdr:colOff>203200</xdr:colOff>
      <xdr:row>16</xdr:row>
      <xdr:rowOff>70781</xdr:rowOff>
    </xdr:to>
    <xdr:sp macro="" textlink="">
      <xdr:nvSpPr>
        <xdr:cNvPr id="471" name="楕円 470">
          <a:extLst>
            <a:ext uri="{FF2B5EF4-FFF2-40B4-BE49-F238E27FC236}">
              <a16:creationId xmlns:a16="http://schemas.microsoft.com/office/drawing/2014/main" id="{5DCD0D0D-A94D-4B45-BAD4-D9DE1C4AEFA5}"/>
            </a:ext>
          </a:extLst>
        </xdr:cNvPr>
        <xdr:cNvSpPr/>
      </xdr:nvSpPr>
      <xdr:spPr>
        <a:xfrm>
          <a:off x="13058775" y="257268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80958</xdr:rowOff>
    </xdr:from>
    <xdr:ext cx="762000" cy="259045"/>
    <xdr:sp macro="" textlink="">
      <xdr:nvSpPr>
        <xdr:cNvPr id="472" name="テキスト ボックス 471">
          <a:extLst>
            <a:ext uri="{FF2B5EF4-FFF2-40B4-BE49-F238E27FC236}">
              <a16:creationId xmlns:a16="http://schemas.microsoft.com/office/drawing/2014/main" id="{51C59839-2E6B-49D9-AAC8-757B384C0EFC}"/>
            </a:ext>
          </a:extLst>
        </xdr:cNvPr>
        <xdr:cNvSpPr txBox="1"/>
      </xdr:nvSpPr>
      <xdr:spPr>
        <a:xfrm>
          <a:off x="12763500" y="235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141436</xdr:rowOff>
    </xdr:from>
    <xdr:to>
      <xdr:col>64</xdr:col>
      <xdr:colOff>152400</xdr:colOff>
      <xdr:row>16</xdr:row>
      <xdr:rowOff>71586</xdr:rowOff>
    </xdr:to>
    <xdr:sp macro="" textlink="">
      <xdr:nvSpPr>
        <xdr:cNvPr id="473" name="楕円 472">
          <a:extLst>
            <a:ext uri="{FF2B5EF4-FFF2-40B4-BE49-F238E27FC236}">
              <a16:creationId xmlns:a16="http://schemas.microsoft.com/office/drawing/2014/main" id="{45AB27F3-BAE4-4FAF-A434-F9AEE8B9C5FC}"/>
            </a:ext>
          </a:extLst>
        </xdr:cNvPr>
        <xdr:cNvSpPr/>
      </xdr:nvSpPr>
      <xdr:spPr>
        <a:xfrm>
          <a:off x="12239625" y="257348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81763</xdr:rowOff>
    </xdr:from>
    <xdr:ext cx="762000" cy="259045"/>
    <xdr:sp macro="" textlink="">
      <xdr:nvSpPr>
        <xdr:cNvPr id="474" name="テキスト ボックス 473">
          <a:extLst>
            <a:ext uri="{FF2B5EF4-FFF2-40B4-BE49-F238E27FC236}">
              <a16:creationId xmlns:a16="http://schemas.microsoft.com/office/drawing/2014/main" id="{92973793-5229-4993-BDA2-12306826FD0E}"/>
            </a:ext>
          </a:extLst>
        </xdr:cNvPr>
        <xdr:cNvSpPr txBox="1"/>
      </xdr:nvSpPr>
      <xdr:spPr>
        <a:xfrm>
          <a:off x="11953875" y="235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財政調整基金残高は、令和４年度とほぼ同額となった一方で、標準財政規模が増加したことにより、標準財政規模比は減少した。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は、地方税等の歳入が増加したものの、扶助費等の歳出の増加に加え、建設事業に係る翌年度に繰り越すべき財源が増加したことにより、４年度に比べて減少した。一方で、標準財政規模が増加したことにより、標準財政規模比は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今後も、事務事業の見直し・統廃合など歳出の合理化等行財政改革や、公共資産の総資産量適正化・長寿命化のためのアセットマネジメントの取組などを推進し、健全な行財政運営に努める。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令和元年度から令和５年度、すべての会計で黒字であった。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５年度は、標準財政規模に対する黒字額の割合としては、水道事業会計が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4.86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％と最も高く、次いで下水道事業会計</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3.37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病院事業会計は、標準財政規模に対する黒字額の割合が高かった静岡病院が地方独立行政法人へ移行したことにより、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年度以降減少していたが、元年度以降は増加傾向にある。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実質公債費比率の分子は、満期一括償還地方債に係る年度割相当額などが増加しているが、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年度以降実施している借入期間の延長の影響などにより、定時償還方式の公債元金及び公債利子などの元利償還金が減少していることなどから、ほぼ横ばいで推移している。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５年度については、算入公債費等がほぼ横ばいとなった一方で、満期一括償還地方債に係る年度割相当額や、公営企業債の元利償還金に対する繰入金が増加したことなどにより、前年度と比較して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今後、市債残高の累増や、元利償還金の増加が見込まれるため、市債残高の抑制や償還額の平準化を図り、計画的な財政運営に努める。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借入額の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を毎年度積み立てることとしている。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市場公募債の借入に連動し、積立額は年々増加している。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分子）の構造は、地方債残高が増加しているものの、緊急防災・減災事業債等の交付税措置の高い地方債を活用することや交付税措置のない地方債を積極的に償還することなどにより、実質的な地方債残高の圧縮に取り組んでいることなどから、将来負担額は減少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５年度は定年延長による影響で退職手当負担見込額が増加したものの、それに見合う退職手当基金の積立や公共建築物整備基金の積立などにより充当可能基金の残高が増加したことで、将来負担比率の分子が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今後も実質的な地方債残高の削減を進め、財政の健全化に努める。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vssvfsv101\&#21508;&#35506;&#12501;&#12457;&#12523;&#12480;\1021111000\2022&#24180;&#24230;&#20197;&#21069;\700%20&#20104;&#31639;&#31532;3&#20418;\&#65299;&#20418;NAS\07&#27770;&#31639;&#38306;&#20418;\&#9734;R5%20&#27770;&#31639;&#38306;&#20418;\&#9733;&#29031;&#20250;&#12539;&#22238;&#31572;&#31995;\250312&#12304;&#32207;&#21209;&#30465;&#12305;&#19968;&#25993;&#29031;&#20250;&#12471;&#12473;&#12486;&#12512;&#12288;&#20196;&#21644;&#65301;&#24180;&#24230;&#36001;&#25919;&#29366;&#27841;&#36039;&#26009;&#38598;&#12398;&#20316;&#25104;\04_&#25552;&#20986;&#65288;NG&#65289;\&#36001;&#25919;&#29366;&#27841;&#36039;&#26009;&#38598;_221007_&#38745;&#23713;&#24066;_2022&#12288;NG.xlsx" TargetMode="External"/><Relationship Id="rId1" Type="http://schemas.openxmlformats.org/officeDocument/2006/relationships/externalLinkPath" Target="/1021111000/2022&#24180;&#24230;&#20197;&#21069;/700%20&#20104;&#31639;&#31532;3&#20418;/&#65299;&#20418;NAS/07&#27770;&#31639;&#38306;&#20418;/&#9734;R5%20&#27770;&#31639;&#38306;&#20418;/&#9733;&#29031;&#20250;&#12539;&#22238;&#31572;&#31995;/250312&#12304;&#32207;&#21209;&#30465;&#12305;&#19968;&#25993;&#29031;&#20250;&#12471;&#12473;&#12486;&#12512;&#12288;&#20196;&#21644;&#65301;&#24180;&#24230;&#36001;&#25919;&#29366;&#27841;&#36039;&#26009;&#38598;&#12398;&#20316;&#25104;/04_&#25552;&#20986;&#65288;NG&#65289;/&#36001;&#25919;&#29366;&#27841;&#36039;&#26009;&#38598;_221007_&#38745;&#23713;&#24066;_2022&#12288;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56229</v>
          </cell>
          <cell r="F3">
            <v>57132</v>
          </cell>
        </row>
        <row r="5">
          <cell r="A5" t="str">
            <v xml:space="preserve"> R02</v>
          </cell>
          <cell r="D5">
            <v>65609</v>
          </cell>
          <cell r="F5">
            <v>58766</v>
          </cell>
        </row>
        <row r="7">
          <cell r="A7" t="str">
            <v xml:space="preserve"> R03</v>
          </cell>
          <cell r="D7">
            <v>55322</v>
          </cell>
          <cell r="F7">
            <v>62482</v>
          </cell>
        </row>
        <row r="9">
          <cell r="A9" t="str">
            <v xml:space="preserve"> R04</v>
          </cell>
          <cell r="D9">
            <v>53321</v>
          </cell>
          <cell r="F9">
            <v>59288</v>
          </cell>
        </row>
        <row r="11">
          <cell r="A11" t="str">
            <v xml:space="preserve"> R05</v>
          </cell>
          <cell r="D11">
            <v>54285</v>
          </cell>
          <cell r="F11">
            <v>63490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AFCA9-D69B-492E-9B4B-6D5FED2D7833}">
  <sheetPr>
    <pageSetUpPr fitToPage="1"/>
  </sheetPr>
  <dimension ref="A1:DQ105"/>
  <sheetViews>
    <sheetView showGridLines="0" tabSelected="1" view="pageBreakPreview" zoomScale="80" zoomScaleNormal="85" zoomScaleSheetLayoutView="80" workbookViewId="0">
      <selection activeCell="CU102" sqref="CU102"/>
    </sheetView>
  </sheetViews>
  <sheetFormatPr defaultColWidth="0" defaultRowHeight="13.5" customHeight="1" zeroHeight="1" x14ac:dyDescent="0.2"/>
  <cols>
    <col min="1" max="120" width="2.7265625" style="152" customWidth="1"/>
    <col min="121" max="121" width="0" style="151" hidden="1" customWidth="1"/>
    <col min="122" max="16384" width="9" style="151" hidden="1"/>
  </cols>
  <sheetData>
    <row r="1" spans="1:120" ht="13" x14ac:dyDescent="0.2">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151"/>
    </row>
    <row r="17" spans="119:120" ht="13" x14ac:dyDescent="0.2">
      <c r="DP17" s="151"/>
    </row>
    <row r="18" spans="119:120" ht="13" x14ac:dyDescent="0.2"/>
    <row r="19" spans="119:120" ht="13" x14ac:dyDescent="0.2"/>
    <row r="20" spans="119:120" ht="13" x14ac:dyDescent="0.2">
      <c r="DO20" s="151"/>
      <c r="DP20" s="151"/>
    </row>
    <row r="21" spans="119:120" ht="13" x14ac:dyDescent="0.2">
      <c r="DP21" s="151"/>
    </row>
    <row r="22" spans="119:120" ht="13" x14ac:dyDescent="0.2"/>
    <row r="23" spans="119:120" ht="13" x14ac:dyDescent="0.2">
      <c r="DO23" s="151"/>
      <c r="DP23" s="151"/>
    </row>
    <row r="24" spans="119:120" ht="13" x14ac:dyDescent="0.2">
      <c r="DP24" s="151"/>
    </row>
    <row r="25" spans="119:120" ht="13" x14ac:dyDescent="0.2">
      <c r="DP25" s="151"/>
    </row>
    <row r="26" spans="119:120" ht="13" x14ac:dyDescent="0.2">
      <c r="DO26" s="151"/>
      <c r="DP26" s="151"/>
    </row>
    <row r="27" spans="119:120" ht="13" x14ac:dyDescent="0.2"/>
    <row r="28" spans="119:120" ht="13" x14ac:dyDescent="0.2">
      <c r="DO28" s="151"/>
      <c r="DP28" s="151"/>
    </row>
    <row r="29" spans="119:120" ht="13" x14ac:dyDescent="0.2">
      <c r="DP29" s="151"/>
    </row>
    <row r="30" spans="119:120" ht="13" x14ac:dyDescent="0.2"/>
    <row r="31" spans="119:120" ht="13" x14ac:dyDescent="0.2">
      <c r="DO31" s="151"/>
      <c r="DP31" s="151"/>
    </row>
    <row r="32" spans="119:120" ht="13" x14ac:dyDescent="0.2"/>
    <row r="33" spans="98:120" ht="13" x14ac:dyDescent="0.2">
      <c r="DO33" s="151"/>
      <c r="DP33" s="151"/>
    </row>
    <row r="34" spans="98:120" ht="13" x14ac:dyDescent="0.2">
      <c r="DM34" s="151"/>
    </row>
    <row r="35" spans="98:120" ht="13" x14ac:dyDescent="0.2">
      <c r="CT35" s="151"/>
      <c r="CU35" s="151"/>
      <c r="CV35" s="151"/>
      <c r="CY35" s="151"/>
      <c r="CZ35" s="151"/>
      <c r="DA35" s="151"/>
      <c r="DD35" s="151"/>
      <c r="DE35" s="151"/>
      <c r="DF35" s="151"/>
      <c r="DI35" s="151"/>
      <c r="DJ35" s="151"/>
      <c r="DK35" s="151"/>
      <c r="DM35" s="151"/>
      <c r="DN35" s="151"/>
      <c r="DO35" s="151"/>
      <c r="DP35" s="151"/>
    </row>
    <row r="36" spans="98:120" ht="13" x14ac:dyDescent="0.2"/>
    <row r="37" spans="98:120" ht="13" x14ac:dyDescent="0.2">
      <c r="CW37" s="151"/>
      <c r="DB37" s="151"/>
      <c r="DG37" s="151"/>
      <c r="DL37" s="151"/>
      <c r="DP37" s="151"/>
    </row>
    <row r="38" spans="98:120" ht="13" x14ac:dyDescent="0.2">
      <c r="CT38" s="151"/>
      <c r="CU38" s="151"/>
      <c r="CV38" s="151"/>
      <c r="CW38" s="151"/>
      <c r="CY38" s="151"/>
      <c r="CZ38" s="151"/>
      <c r="DA38" s="151"/>
      <c r="DB38" s="151"/>
      <c r="DD38" s="151"/>
      <c r="DE38" s="151"/>
      <c r="DF38" s="151"/>
      <c r="DG38" s="151"/>
      <c r="DI38" s="151"/>
      <c r="DJ38" s="151"/>
      <c r="DK38" s="151"/>
      <c r="DL38" s="151"/>
      <c r="DN38" s="151"/>
      <c r="DO38" s="151"/>
      <c r="DP38" s="15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151"/>
      <c r="DO49" s="151"/>
      <c r="DP49" s="15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151"/>
      <c r="CS63" s="151"/>
      <c r="CX63" s="151"/>
      <c r="DC63" s="151"/>
      <c r="DH63" s="151"/>
    </row>
    <row r="64" spans="22:120" ht="13" x14ac:dyDescent="0.2">
      <c r="V64" s="151"/>
    </row>
    <row r="65" spans="15:120" ht="13" x14ac:dyDescent="0.2">
      <c r="X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151"/>
      <c r="CK65" s="151"/>
      <c r="CL65" s="151"/>
      <c r="CM65" s="151"/>
      <c r="CN65" s="151"/>
      <c r="CO65" s="151"/>
      <c r="CP65" s="151"/>
      <c r="CQ65" s="151"/>
      <c r="CR65" s="151"/>
      <c r="CU65" s="151"/>
      <c r="CZ65" s="151"/>
      <c r="DE65" s="151"/>
      <c r="DJ65" s="151"/>
    </row>
    <row r="66" spans="15:120" ht="13" x14ac:dyDescent="0.2">
      <c r="Q66" s="151"/>
      <c r="S66" s="151"/>
      <c r="U66" s="151"/>
      <c r="DM66" s="151"/>
    </row>
    <row r="67" spans="15:120" ht="13" x14ac:dyDescent="0.2">
      <c r="O67" s="151"/>
      <c r="P67" s="151"/>
      <c r="R67" s="151"/>
      <c r="T67" s="151"/>
      <c r="Y67" s="151"/>
      <c r="CT67" s="151"/>
      <c r="CV67" s="151"/>
      <c r="CW67" s="151"/>
      <c r="CY67" s="151"/>
      <c r="DA67" s="151"/>
      <c r="DB67" s="151"/>
      <c r="DD67" s="151"/>
      <c r="DF67" s="151"/>
      <c r="DG67" s="151"/>
      <c r="DI67" s="151"/>
      <c r="DK67" s="151"/>
      <c r="DL67" s="151"/>
      <c r="DN67" s="151"/>
      <c r="DO67" s="151"/>
      <c r="DP67" s="151"/>
    </row>
    <row r="68" spans="15:120" ht="13" x14ac:dyDescent="0.2"/>
    <row r="69" spans="15:120" ht="13" x14ac:dyDescent="0.2"/>
    <row r="70" spans="15:120" ht="13" x14ac:dyDescent="0.2"/>
    <row r="71" spans="15:120" ht="13" x14ac:dyDescent="0.2"/>
    <row r="72" spans="15:120" ht="13" x14ac:dyDescent="0.2">
      <c r="DP72" s="151"/>
    </row>
    <row r="73" spans="15:120" ht="13" x14ac:dyDescent="0.2">
      <c r="DP73" s="15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151"/>
      <c r="CX96" s="151"/>
      <c r="DC96" s="151"/>
      <c r="DH96" s="151"/>
    </row>
    <row r="97" spans="24:120" ht="13" x14ac:dyDescent="0.2">
      <c r="CS97" s="151"/>
      <c r="CX97" s="151"/>
      <c r="DC97" s="151"/>
      <c r="DH97" s="151"/>
      <c r="DP97" s="152" t="s">
        <v>71</v>
      </c>
    </row>
    <row r="98" spans="24:120" ht="13" hidden="1" x14ac:dyDescent="0.2">
      <c r="CS98" s="151"/>
      <c r="CX98" s="151"/>
      <c r="DC98" s="151"/>
      <c r="DH98" s="151"/>
    </row>
    <row r="99" spans="24:120" ht="13" hidden="1" x14ac:dyDescent="0.2">
      <c r="CS99" s="151"/>
      <c r="CX99" s="151"/>
      <c r="DC99" s="151"/>
      <c r="DH99" s="151"/>
    </row>
    <row r="101" spans="24:120" ht="12" hidden="1" customHeight="1" x14ac:dyDescent="0.2">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c r="CI101" s="151"/>
      <c r="CJ101" s="151"/>
      <c r="CK101" s="151"/>
      <c r="CL101" s="151"/>
      <c r="CM101" s="151"/>
      <c r="CN101" s="151"/>
      <c r="CO101" s="151"/>
      <c r="CP101" s="151"/>
      <c r="CQ101" s="151"/>
      <c r="CR101" s="151"/>
      <c r="CU101" s="151"/>
      <c r="CZ101" s="151"/>
      <c r="DE101" s="151"/>
      <c r="DJ101" s="151"/>
    </row>
    <row r="102" spans="24:120" ht="1.5" hidden="1" customHeight="1" x14ac:dyDescent="0.2">
      <c r="CU102" s="151"/>
      <c r="CZ102" s="151"/>
      <c r="DE102" s="151"/>
      <c r="DJ102" s="151"/>
      <c r="DM102" s="151"/>
    </row>
    <row r="103" spans="24:120" ht="13" hidden="1" x14ac:dyDescent="0.2">
      <c r="CT103" s="151"/>
      <c r="CV103" s="151"/>
      <c r="CW103" s="151"/>
      <c r="CY103" s="151"/>
      <c r="DA103" s="151"/>
      <c r="DB103" s="151"/>
      <c r="DD103" s="151"/>
      <c r="DF103" s="151"/>
      <c r="DG103" s="151"/>
      <c r="DI103" s="151"/>
      <c r="DK103" s="151"/>
      <c r="DL103" s="151"/>
      <c r="DM103" s="151"/>
      <c r="DN103" s="151"/>
      <c r="DO103" s="151"/>
      <c r="DP103" s="151"/>
    </row>
    <row r="104" spans="24:120" ht="13" hidden="1" x14ac:dyDescent="0.2">
      <c r="CV104" s="151"/>
      <c r="CW104" s="151"/>
      <c r="DA104" s="151"/>
      <c r="DB104" s="151"/>
      <c r="DF104" s="151"/>
      <c r="DG104" s="151"/>
      <c r="DK104" s="151"/>
      <c r="DL104" s="151"/>
      <c r="DN104" s="151"/>
      <c r="DO104" s="151"/>
      <c r="DP104" s="151"/>
    </row>
    <row r="105" spans="24:120" ht="12.75" hidden="1" customHeight="1" x14ac:dyDescent="0.2"/>
  </sheetData>
  <sheetProtection algorithmName="SHA-512" hashValue="3JUAwPjSUdkl08gF1yAEL4Yse4cFAb3gOyCZlClfBDijQaCcumpV/P8f6ogpONz7SGW0SvcVDYfgmTh9cCdNSQ==" saltValue="QydMbV/5/XRXHnmDYRMKP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9" zoomScaleNormal="69"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79</v>
      </c>
      <c r="G46" s="8" t="s">
        <v>80</v>
      </c>
      <c r="H46" s="8" t="s">
        <v>81</v>
      </c>
      <c r="I46" s="8" t="s">
        <v>82</v>
      </c>
      <c r="J46" s="9" t="s">
        <v>83</v>
      </c>
    </row>
    <row r="47" spans="2:10" ht="57.75" customHeight="1" x14ac:dyDescent="0.2">
      <c r="B47" s="10"/>
      <c r="C47" s="162" t="s">
        <v>3</v>
      </c>
      <c r="D47" s="162"/>
      <c r="E47" s="163"/>
      <c r="F47" s="11">
        <v>4.58</v>
      </c>
      <c r="G47" s="12">
        <v>4.53</v>
      </c>
      <c r="H47" s="12">
        <v>5.81</v>
      </c>
      <c r="I47" s="12">
        <v>6.02</v>
      </c>
      <c r="J47" s="13">
        <v>5.9</v>
      </c>
    </row>
    <row r="48" spans="2:10" ht="57.75" customHeight="1" x14ac:dyDescent="0.2">
      <c r="B48" s="14"/>
      <c r="C48" s="164" t="s">
        <v>4</v>
      </c>
      <c r="D48" s="164"/>
      <c r="E48" s="165"/>
      <c r="F48" s="15">
        <v>2.72</v>
      </c>
      <c r="G48" s="16">
        <v>2.8</v>
      </c>
      <c r="H48" s="16">
        <v>3.3</v>
      </c>
      <c r="I48" s="16">
        <v>3.55</v>
      </c>
      <c r="J48" s="17">
        <v>3.4</v>
      </c>
    </row>
    <row r="49" spans="2:10" ht="57.75" customHeight="1" thickBot="1" x14ac:dyDescent="0.25">
      <c r="B49" s="18"/>
      <c r="C49" s="166" t="s">
        <v>5</v>
      </c>
      <c r="D49" s="166"/>
      <c r="E49" s="167"/>
      <c r="F49" s="19" t="s">
        <v>84</v>
      </c>
      <c r="G49" s="20">
        <v>0.14000000000000001</v>
      </c>
      <c r="H49" s="20">
        <v>2.12</v>
      </c>
      <c r="I49" s="20">
        <v>0.17</v>
      </c>
      <c r="J49" s="21" t="s">
        <v>85</v>
      </c>
    </row>
    <row r="50" spans="2:10" ht="13" x14ac:dyDescent="0.2"/>
  </sheetData>
  <sheetProtection algorithmName="SHA-512" hashValue="ZC8+euSlkFGc4CJsXULL5n92HMIPOOcE7xfaOO2Q3zUE9zsI56Mgs8HPRF7nPEnaTarVyUCxjF7q40NArM1/QA==" saltValue="IhT8mGX/9wiwwZR8Tw41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M32" sqref="M3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79</v>
      </c>
      <c r="G33" s="29" t="s">
        <v>80</v>
      </c>
      <c r="H33" s="29" t="s">
        <v>81</v>
      </c>
      <c r="I33" s="29" t="s">
        <v>82</v>
      </c>
      <c r="J33" s="30" t="s">
        <v>83</v>
      </c>
      <c r="K33" s="22"/>
      <c r="L33" s="22"/>
      <c r="M33" s="22"/>
      <c r="N33" s="22"/>
      <c r="O33" s="22"/>
      <c r="P33" s="22"/>
    </row>
    <row r="34" spans="1:16" ht="39" customHeight="1" x14ac:dyDescent="0.2">
      <c r="A34" s="22"/>
      <c r="B34" s="31"/>
      <c r="C34" s="172" t="s">
        <v>86</v>
      </c>
      <c r="D34" s="172"/>
      <c r="E34" s="173"/>
      <c r="F34" s="32">
        <v>5.14</v>
      </c>
      <c r="G34" s="33">
        <v>5.59</v>
      </c>
      <c r="H34" s="33">
        <v>6.04</v>
      </c>
      <c r="I34" s="33">
        <v>5.39</v>
      </c>
      <c r="J34" s="34">
        <v>4.8600000000000003</v>
      </c>
      <c r="K34" s="22"/>
      <c r="L34" s="22"/>
      <c r="M34" s="22"/>
      <c r="N34" s="22"/>
      <c r="O34" s="22"/>
      <c r="P34" s="22"/>
    </row>
    <row r="35" spans="1:16" ht="39" customHeight="1" x14ac:dyDescent="0.2">
      <c r="A35" s="22"/>
      <c r="B35" s="35"/>
      <c r="C35" s="168" t="s">
        <v>87</v>
      </c>
      <c r="D35" s="168"/>
      <c r="E35" s="169"/>
      <c r="F35" s="36">
        <v>6.35</v>
      </c>
      <c r="G35" s="37">
        <v>6.47</v>
      </c>
      <c r="H35" s="37">
        <v>5.53</v>
      </c>
      <c r="I35" s="37">
        <v>4.93</v>
      </c>
      <c r="J35" s="38">
        <v>4.3</v>
      </c>
      <c r="K35" s="22"/>
      <c r="L35" s="22"/>
      <c r="M35" s="22"/>
      <c r="N35" s="22"/>
      <c r="O35" s="22"/>
      <c r="P35" s="22"/>
    </row>
    <row r="36" spans="1:16" ht="39" customHeight="1" x14ac:dyDescent="0.2">
      <c r="A36" s="22"/>
      <c r="B36" s="35"/>
      <c r="C36" s="168" t="s">
        <v>88</v>
      </c>
      <c r="D36" s="168"/>
      <c r="E36" s="169"/>
      <c r="F36" s="36">
        <v>2.7</v>
      </c>
      <c r="G36" s="37">
        <v>2.77</v>
      </c>
      <c r="H36" s="37">
        <v>3.26</v>
      </c>
      <c r="I36" s="37">
        <v>3.53</v>
      </c>
      <c r="J36" s="38">
        <v>3.37</v>
      </c>
      <c r="K36" s="22"/>
      <c r="L36" s="22"/>
      <c r="M36" s="22"/>
      <c r="N36" s="22"/>
      <c r="O36" s="22"/>
      <c r="P36" s="22"/>
    </row>
    <row r="37" spans="1:16" ht="39" customHeight="1" x14ac:dyDescent="0.2">
      <c r="A37" s="22"/>
      <c r="B37" s="35"/>
      <c r="C37" s="168" t="s">
        <v>89</v>
      </c>
      <c r="D37" s="168"/>
      <c r="E37" s="169"/>
      <c r="F37" s="36">
        <v>0.86</v>
      </c>
      <c r="G37" s="37">
        <v>0.95</v>
      </c>
      <c r="H37" s="37">
        <v>1.3</v>
      </c>
      <c r="I37" s="37">
        <v>1.7</v>
      </c>
      <c r="J37" s="38">
        <v>1.65</v>
      </c>
      <c r="K37" s="22"/>
      <c r="L37" s="22"/>
      <c r="M37" s="22"/>
      <c r="N37" s="22"/>
      <c r="O37" s="22"/>
      <c r="P37" s="22"/>
    </row>
    <row r="38" spans="1:16" ht="39" customHeight="1" x14ac:dyDescent="0.2">
      <c r="A38" s="22"/>
      <c r="B38" s="35"/>
      <c r="C38" s="168" t="s">
        <v>90</v>
      </c>
      <c r="D38" s="168"/>
      <c r="E38" s="169"/>
      <c r="F38" s="36">
        <v>0.6</v>
      </c>
      <c r="G38" s="37">
        <v>1.04</v>
      </c>
      <c r="H38" s="37">
        <v>0.96</v>
      </c>
      <c r="I38" s="37">
        <v>0.67</v>
      </c>
      <c r="J38" s="38">
        <v>0.4</v>
      </c>
      <c r="K38" s="22"/>
      <c r="L38" s="22"/>
      <c r="M38" s="22"/>
      <c r="N38" s="22"/>
      <c r="O38" s="22"/>
      <c r="P38" s="22"/>
    </row>
    <row r="39" spans="1:16" ht="39" customHeight="1" x14ac:dyDescent="0.2">
      <c r="A39" s="22"/>
      <c r="B39" s="35"/>
      <c r="C39" s="168" t="s">
        <v>91</v>
      </c>
      <c r="D39" s="168"/>
      <c r="E39" s="169"/>
      <c r="F39" s="36">
        <v>0.18</v>
      </c>
      <c r="G39" s="37">
        <v>0.3</v>
      </c>
      <c r="H39" s="37">
        <v>0.28000000000000003</v>
      </c>
      <c r="I39" s="37">
        <v>0.38</v>
      </c>
      <c r="J39" s="38">
        <v>0.36</v>
      </c>
      <c r="K39" s="22"/>
      <c r="L39" s="22"/>
      <c r="M39" s="22"/>
      <c r="N39" s="22"/>
      <c r="O39" s="22"/>
      <c r="P39" s="22"/>
    </row>
    <row r="40" spans="1:16" ht="39" customHeight="1" x14ac:dyDescent="0.2">
      <c r="A40" s="22"/>
      <c r="B40" s="35"/>
      <c r="C40" s="168" t="s">
        <v>92</v>
      </c>
      <c r="D40" s="168"/>
      <c r="E40" s="169"/>
      <c r="F40" s="36">
        <v>0.12</v>
      </c>
      <c r="G40" s="37">
        <v>0.25</v>
      </c>
      <c r="H40" s="37">
        <v>0.5</v>
      </c>
      <c r="I40" s="37">
        <v>0.61</v>
      </c>
      <c r="J40" s="38">
        <v>0.19</v>
      </c>
      <c r="K40" s="22"/>
      <c r="L40" s="22"/>
      <c r="M40" s="22"/>
      <c r="N40" s="22"/>
      <c r="O40" s="22"/>
      <c r="P40" s="22"/>
    </row>
    <row r="41" spans="1:16" ht="39" customHeight="1" x14ac:dyDescent="0.2">
      <c r="A41" s="22"/>
      <c r="B41" s="35"/>
      <c r="C41" s="168" t="s">
        <v>93</v>
      </c>
      <c r="D41" s="168"/>
      <c r="E41" s="169"/>
      <c r="F41" s="36">
        <v>0.16</v>
      </c>
      <c r="G41" s="37">
        <v>0.15</v>
      </c>
      <c r="H41" s="37">
        <v>0.15</v>
      </c>
      <c r="I41" s="37">
        <v>0.17</v>
      </c>
      <c r="J41" s="38">
        <v>0.18</v>
      </c>
      <c r="K41" s="22"/>
      <c r="L41" s="22"/>
      <c r="M41" s="22"/>
      <c r="N41" s="22"/>
      <c r="O41" s="22"/>
      <c r="P41" s="22"/>
    </row>
    <row r="42" spans="1:16" ht="39" customHeight="1" x14ac:dyDescent="0.2">
      <c r="A42" s="22"/>
      <c r="B42" s="39"/>
      <c r="C42" s="168" t="s">
        <v>94</v>
      </c>
      <c r="D42" s="168"/>
      <c r="E42" s="169"/>
      <c r="F42" s="36" t="s">
        <v>72</v>
      </c>
      <c r="G42" s="37" t="s">
        <v>72</v>
      </c>
      <c r="H42" s="37" t="s">
        <v>72</v>
      </c>
      <c r="I42" s="37" t="s">
        <v>72</v>
      </c>
      <c r="J42" s="38" t="s">
        <v>72</v>
      </c>
      <c r="K42" s="22"/>
      <c r="L42" s="22"/>
      <c r="M42" s="22"/>
      <c r="N42" s="22"/>
      <c r="O42" s="22"/>
      <c r="P42" s="22"/>
    </row>
    <row r="43" spans="1:16" ht="39" customHeight="1" thickBot="1" x14ac:dyDescent="0.25">
      <c r="A43" s="22"/>
      <c r="B43" s="40"/>
      <c r="C43" s="170" t="s">
        <v>95</v>
      </c>
      <c r="D43" s="170"/>
      <c r="E43" s="171"/>
      <c r="F43" s="41">
        <v>0.03</v>
      </c>
      <c r="G43" s="42">
        <v>0.04</v>
      </c>
      <c r="H43" s="42">
        <v>0.06</v>
      </c>
      <c r="I43" s="42">
        <v>0.04</v>
      </c>
      <c r="J43" s="43">
        <v>0.05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93qiSFbP7MDEvTaiPKTp1YpJkh1L/vBJqbrIjnnq0m8gMV41hFAE2ZC6A9CmV0LOMtCfltGdYe1zRotooZ57w==" saltValue="ognM10liUaeylkus1/n3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6" zoomScaleNormal="66" zoomScaleSheetLayoutView="55" workbookViewId="0">
      <selection activeCell="N54" sqref="N54"/>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79</v>
      </c>
      <c r="L44" s="54" t="s">
        <v>80</v>
      </c>
      <c r="M44" s="54" t="s">
        <v>81</v>
      </c>
      <c r="N44" s="54" t="s">
        <v>82</v>
      </c>
      <c r="O44" s="55" t="s">
        <v>83</v>
      </c>
      <c r="P44" s="46"/>
      <c r="Q44" s="46"/>
      <c r="R44" s="46"/>
      <c r="S44" s="46"/>
      <c r="T44" s="46"/>
      <c r="U44" s="46"/>
    </row>
    <row r="45" spans="1:21" ht="30.75" customHeight="1" x14ac:dyDescent="0.2">
      <c r="A45" s="46"/>
      <c r="B45" s="197" t="s">
        <v>9</v>
      </c>
      <c r="C45" s="198"/>
      <c r="D45" s="56"/>
      <c r="E45" s="203" t="s">
        <v>10</v>
      </c>
      <c r="F45" s="203"/>
      <c r="G45" s="203"/>
      <c r="H45" s="203"/>
      <c r="I45" s="203"/>
      <c r="J45" s="204"/>
      <c r="K45" s="57">
        <v>28891</v>
      </c>
      <c r="L45" s="58">
        <v>28386</v>
      </c>
      <c r="M45" s="58">
        <v>26244</v>
      </c>
      <c r="N45" s="58">
        <v>26574</v>
      </c>
      <c r="O45" s="59">
        <v>25500</v>
      </c>
      <c r="P45" s="46"/>
      <c r="Q45" s="46"/>
      <c r="R45" s="46"/>
      <c r="S45" s="46"/>
      <c r="T45" s="46"/>
      <c r="U45" s="46"/>
    </row>
    <row r="46" spans="1:21" ht="30.75" customHeight="1" x14ac:dyDescent="0.2">
      <c r="A46" s="46"/>
      <c r="B46" s="199"/>
      <c r="C46" s="200"/>
      <c r="D46" s="60"/>
      <c r="E46" s="176" t="s">
        <v>11</v>
      </c>
      <c r="F46" s="176"/>
      <c r="G46" s="176"/>
      <c r="H46" s="176"/>
      <c r="I46" s="176"/>
      <c r="J46" s="177"/>
      <c r="K46" s="61">
        <v>58</v>
      </c>
      <c r="L46" s="62">
        <v>52</v>
      </c>
      <c r="M46" s="62">
        <v>48</v>
      </c>
      <c r="N46" s="62">
        <v>43</v>
      </c>
      <c r="O46" s="63">
        <v>39</v>
      </c>
      <c r="P46" s="46"/>
      <c r="Q46" s="46"/>
      <c r="R46" s="46"/>
      <c r="S46" s="46"/>
      <c r="T46" s="46"/>
      <c r="U46" s="46"/>
    </row>
    <row r="47" spans="1:21" ht="30.75" customHeight="1" x14ac:dyDescent="0.2">
      <c r="A47" s="46"/>
      <c r="B47" s="199"/>
      <c r="C47" s="200"/>
      <c r="D47" s="60"/>
      <c r="E47" s="176" t="s">
        <v>12</v>
      </c>
      <c r="F47" s="176"/>
      <c r="G47" s="176"/>
      <c r="H47" s="176"/>
      <c r="I47" s="176"/>
      <c r="J47" s="177"/>
      <c r="K47" s="61">
        <v>8868</v>
      </c>
      <c r="L47" s="62">
        <v>9592</v>
      </c>
      <c r="M47" s="62">
        <v>10315</v>
      </c>
      <c r="N47" s="62">
        <v>11038</v>
      </c>
      <c r="O47" s="63">
        <v>11762</v>
      </c>
      <c r="P47" s="46"/>
      <c r="Q47" s="46"/>
      <c r="R47" s="46"/>
      <c r="S47" s="46"/>
      <c r="T47" s="46"/>
      <c r="U47" s="46"/>
    </row>
    <row r="48" spans="1:21" ht="30.75" customHeight="1" x14ac:dyDescent="0.2">
      <c r="A48" s="46"/>
      <c r="B48" s="199"/>
      <c r="C48" s="200"/>
      <c r="D48" s="60"/>
      <c r="E48" s="176" t="s">
        <v>13</v>
      </c>
      <c r="F48" s="176"/>
      <c r="G48" s="176"/>
      <c r="H48" s="176"/>
      <c r="I48" s="176"/>
      <c r="J48" s="177"/>
      <c r="K48" s="61">
        <v>5819</v>
      </c>
      <c r="L48" s="62">
        <v>5569</v>
      </c>
      <c r="M48" s="62">
        <v>5466</v>
      </c>
      <c r="N48" s="62">
        <v>5216</v>
      </c>
      <c r="O48" s="63">
        <v>5755</v>
      </c>
      <c r="P48" s="46"/>
      <c r="Q48" s="46"/>
      <c r="R48" s="46"/>
      <c r="S48" s="46"/>
      <c r="T48" s="46"/>
      <c r="U48" s="46"/>
    </row>
    <row r="49" spans="1:21" ht="30.75" customHeight="1" x14ac:dyDescent="0.2">
      <c r="A49" s="46"/>
      <c r="B49" s="199"/>
      <c r="C49" s="200"/>
      <c r="D49" s="60"/>
      <c r="E49" s="176" t="s">
        <v>14</v>
      </c>
      <c r="F49" s="176"/>
      <c r="G49" s="176"/>
      <c r="H49" s="176"/>
      <c r="I49" s="176"/>
      <c r="J49" s="177"/>
      <c r="K49" s="61">
        <v>126</v>
      </c>
      <c r="L49" s="62">
        <v>132</v>
      </c>
      <c r="M49" s="62">
        <v>138</v>
      </c>
      <c r="N49" s="62">
        <v>135</v>
      </c>
      <c r="O49" s="63">
        <v>108</v>
      </c>
      <c r="P49" s="46"/>
      <c r="Q49" s="46"/>
      <c r="R49" s="46"/>
      <c r="S49" s="46"/>
      <c r="T49" s="46"/>
      <c r="U49" s="46"/>
    </row>
    <row r="50" spans="1:21" ht="30.75" customHeight="1" x14ac:dyDescent="0.2">
      <c r="A50" s="46"/>
      <c r="B50" s="199"/>
      <c r="C50" s="200"/>
      <c r="D50" s="60"/>
      <c r="E50" s="176" t="s">
        <v>15</v>
      </c>
      <c r="F50" s="176"/>
      <c r="G50" s="176"/>
      <c r="H50" s="176"/>
      <c r="I50" s="176"/>
      <c r="J50" s="177"/>
      <c r="K50" s="61">
        <v>1160</v>
      </c>
      <c r="L50" s="62">
        <v>1142</v>
      </c>
      <c r="M50" s="62">
        <v>902</v>
      </c>
      <c r="N50" s="62">
        <v>1091</v>
      </c>
      <c r="O50" s="63">
        <v>1055</v>
      </c>
      <c r="P50" s="46"/>
      <c r="Q50" s="46"/>
      <c r="R50" s="46"/>
      <c r="S50" s="46"/>
      <c r="T50" s="46"/>
      <c r="U50" s="46"/>
    </row>
    <row r="51" spans="1:21" ht="30.75" customHeight="1" x14ac:dyDescent="0.2">
      <c r="A51" s="46"/>
      <c r="B51" s="201"/>
      <c r="C51" s="202"/>
      <c r="D51" s="64"/>
      <c r="E51" s="176" t="s">
        <v>16</v>
      </c>
      <c r="F51" s="176"/>
      <c r="G51" s="176"/>
      <c r="H51" s="176"/>
      <c r="I51" s="176"/>
      <c r="J51" s="177"/>
      <c r="K51" s="61" t="s">
        <v>72</v>
      </c>
      <c r="L51" s="62" t="s">
        <v>72</v>
      </c>
      <c r="M51" s="62" t="s">
        <v>72</v>
      </c>
      <c r="N51" s="62" t="s">
        <v>72</v>
      </c>
      <c r="O51" s="63" t="s">
        <v>72</v>
      </c>
      <c r="P51" s="46"/>
      <c r="Q51" s="46"/>
      <c r="R51" s="46"/>
      <c r="S51" s="46"/>
      <c r="T51" s="46"/>
      <c r="U51" s="46"/>
    </row>
    <row r="52" spans="1:21" ht="30.75" customHeight="1" x14ac:dyDescent="0.2">
      <c r="A52" s="46"/>
      <c r="B52" s="174" t="s">
        <v>17</v>
      </c>
      <c r="C52" s="175"/>
      <c r="D52" s="64"/>
      <c r="E52" s="176" t="s">
        <v>18</v>
      </c>
      <c r="F52" s="176"/>
      <c r="G52" s="176"/>
      <c r="H52" s="176"/>
      <c r="I52" s="176"/>
      <c r="J52" s="177"/>
      <c r="K52" s="61">
        <v>34590</v>
      </c>
      <c r="L52" s="62">
        <v>33521</v>
      </c>
      <c r="M52" s="62">
        <v>33003</v>
      </c>
      <c r="N52" s="62">
        <v>33131</v>
      </c>
      <c r="O52" s="63">
        <v>33191</v>
      </c>
      <c r="P52" s="46"/>
      <c r="Q52" s="46"/>
      <c r="R52" s="46"/>
      <c r="S52" s="46"/>
      <c r="T52" s="46"/>
      <c r="U52" s="46"/>
    </row>
    <row r="53" spans="1:21" ht="30.75" customHeight="1" thickBot="1" x14ac:dyDescent="0.25">
      <c r="A53" s="46"/>
      <c r="B53" s="178" t="s">
        <v>19</v>
      </c>
      <c r="C53" s="179"/>
      <c r="D53" s="65"/>
      <c r="E53" s="180" t="s">
        <v>20</v>
      </c>
      <c r="F53" s="180"/>
      <c r="G53" s="180"/>
      <c r="H53" s="180"/>
      <c r="I53" s="180"/>
      <c r="J53" s="181"/>
      <c r="K53" s="66">
        <v>10332</v>
      </c>
      <c r="L53" s="67">
        <v>11352</v>
      </c>
      <c r="M53" s="67">
        <v>10110</v>
      </c>
      <c r="N53" s="67">
        <v>10966</v>
      </c>
      <c r="O53" s="68">
        <v>11028</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96</v>
      </c>
      <c r="L57" s="79" t="s">
        <v>97</v>
      </c>
      <c r="M57" s="79" t="s">
        <v>98</v>
      </c>
      <c r="N57" s="79" t="s">
        <v>99</v>
      </c>
      <c r="O57" s="80" t="s">
        <v>100</v>
      </c>
      <c r="P57" s="46"/>
      <c r="Q57" s="46"/>
      <c r="R57" s="46"/>
      <c r="S57" s="46"/>
      <c r="T57" s="46"/>
      <c r="U57" s="46"/>
    </row>
    <row r="58" spans="1:21" ht="31.5" customHeight="1" x14ac:dyDescent="0.2">
      <c r="B58" s="182" t="s">
        <v>24</v>
      </c>
      <c r="C58" s="183"/>
      <c r="D58" s="188" t="s">
        <v>25</v>
      </c>
      <c r="E58" s="189"/>
      <c r="F58" s="189"/>
      <c r="G58" s="189"/>
      <c r="H58" s="189"/>
      <c r="I58" s="189"/>
      <c r="J58" s="190"/>
      <c r="K58" s="81">
        <v>6600</v>
      </c>
      <c r="L58" s="82">
        <v>6600</v>
      </c>
      <c r="M58" s="82">
        <v>6600</v>
      </c>
      <c r="N58" s="82">
        <v>6600</v>
      </c>
      <c r="O58" s="83">
        <v>6600</v>
      </c>
    </row>
    <row r="59" spans="1:21" ht="31.5" customHeight="1" x14ac:dyDescent="0.2">
      <c r="B59" s="184"/>
      <c r="C59" s="185"/>
      <c r="D59" s="191" t="s">
        <v>26</v>
      </c>
      <c r="E59" s="192"/>
      <c r="F59" s="192"/>
      <c r="G59" s="192"/>
      <c r="H59" s="192"/>
      <c r="I59" s="192"/>
      <c r="J59" s="193"/>
      <c r="K59" s="84">
        <v>32540</v>
      </c>
      <c r="L59" s="85">
        <v>34750</v>
      </c>
      <c r="M59" s="85">
        <v>37680</v>
      </c>
      <c r="N59" s="85">
        <v>41330</v>
      </c>
      <c r="O59" s="86">
        <v>45700</v>
      </c>
    </row>
    <row r="60" spans="1:21" ht="31.5" customHeight="1" thickBot="1" x14ac:dyDescent="0.25">
      <c r="B60" s="186"/>
      <c r="C60" s="187"/>
      <c r="D60" s="194" t="s">
        <v>27</v>
      </c>
      <c r="E60" s="195"/>
      <c r="F60" s="195"/>
      <c r="G60" s="195"/>
      <c r="H60" s="195"/>
      <c r="I60" s="195"/>
      <c r="J60" s="196"/>
      <c r="K60" s="87">
        <v>32827</v>
      </c>
      <c r="L60" s="88">
        <v>35028</v>
      </c>
      <c r="M60" s="88">
        <v>37953</v>
      </c>
      <c r="N60" s="88">
        <v>41602</v>
      </c>
      <c r="O60" s="89">
        <v>45973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bQPTXA78seVaNCd295PUis8bfPQBbQPqj5c1tBDsdCf9mHhyLxIRsLK0Mh+/LYdAitWfc2Z5zaV0Jdh1Y2AMg==" saltValue="rfwQ26LRfMWDPYsO0/Wr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6" zoomScaleNormal="66"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79</v>
      </c>
      <c r="J40" s="101" t="s">
        <v>80</v>
      </c>
      <c r="K40" s="101" t="s">
        <v>81</v>
      </c>
      <c r="L40" s="101" t="s">
        <v>82</v>
      </c>
      <c r="M40" s="102" t="s">
        <v>83</v>
      </c>
    </row>
    <row r="41" spans="2:13" ht="27.75" customHeight="1" x14ac:dyDescent="0.2">
      <c r="B41" s="217" t="s">
        <v>30</v>
      </c>
      <c r="C41" s="218"/>
      <c r="D41" s="103"/>
      <c r="E41" s="219" t="s">
        <v>31</v>
      </c>
      <c r="F41" s="219"/>
      <c r="G41" s="219"/>
      <c r="H41" s="220"/>
      <c r="I41" s="153">
        <v>477105</v>
      </c>
      <c r="J41" s="154">
        <v>486394</v>
      </c>
      <c r="K41" s="154">
        <v>491389</v>
      </c>
      <c r="L41" s="154">
        <v>496217</v>
      </c>
      <c r="M41" s="155">
        <v>499542</v>
      </c>
    </row>
    <row r="42" spans="2:13" ht="27.75" customHeight="1" x14ac:dyDescent="0.2">
      <c r="B42" s="207"/>
      <c r="C42" s="208"/>
      <c r="D42" s="104"/>
      <c r="E42" s="211" t="s">
        <v>32</v>
      </c>
      <c r="F42" s="211"/>
      <c r="G42" s="211"/>
      <c r="H42" s="212"/>
      <c r="I42" s="156">
        <v>4808</v>
      </c>
      <c r="J42" s="157">
        <v>3881</v>
      </c>
      <c r="K42" s="157">
        <v>3135</v>
      </c>
      <c r="L42" s="157">
        <v>2780</v>
      </c>
      <c r="M42" s="158">
        <v>2995</v>
      </c>
    </row>
    <row r="43" spans="2:13" ht="27.75" customHeight="1" x14ac:dyDescent="0.2">
      <c r="B43" s="207"/>
      <c r="C43" s="208"/>
      <c r="D43" s="104"/>
      <c r="E43" s="211" t="s">
        <v>33</v>
      </c>
      <c r="F43" s="211"/>
      <c r="G43" s="211"/>
      <c r="H43" s="212"/>
      <c r="I43" s="156">
        <v>66178</v>
      </c>
      <c r="J43" s="157">
        <v>62544</v>
      </c>
      <c r="K43" s="157">
        <v>60408</v>
      </c>
      <c r="L43" s="157">
        <v>59015</v>
      </c>
      <c r="M43" s="158">
        <v>59643</v>
      </c>
    </row>
    <row r="44" spans="2:13" ht="27.75" customHeight="1" x14ac:dyDescent="0.2">
      <c r="B44" s="207"/>
      <c r="C44" s="208"/>
      <c r="D44" s="104"/>
      <c r="E44" s="211" t="s">
        <v>34</v>
      </c>
      <c r="F44" s="211"/>
      <c r="G44" s="211"/>
      <c r="H44" s="212"/>
      <c r="I44" s="156">
        <v>624</v>
      </c>
      <c r="J44" s="157">
        <v>542</v>
      </c>
      <c r="K44" s="157">
        <v>509</v>
      </c>
      <c r="L44" s="157">
        <v>399</v>
      </c>
      <c r="M44" s="158">
        <v>319</v>
      </c>
    </row>
    <row r="45" spans="2:13" ht="27.75" customHeight="1" x14ac:dyDescent="0.2">
      <c r="B45" s="207"/>
      <c r="C45" s="208"/>
      <c r="D45" s="104"/>
      <c r="E45" s="211" t="s">
        <v>35</v>
      </c>
      <c r="F45" s="211"/>
      <c r="G45" s="211"/>
      <c r="H45" s="212"/>
      <c r="I45" s="156">
        <v>60468</v>
      </c>
      <c r="J45" s="157">
        <v>57094</v>
      </c>
      <c r="K45" s="157">
        <v>55328</v>
      </c>
      <c r="L45" s="157">
        <v>53734</v>
      </c>
      <c r="M45" s="158">
        <v>56715</v>
      </c>
    </row>
    <row r="46" spans="2:13" ht="27.75" customHeight="1" x14ac:dyDescent="0.2">
      <c r="B46" s="207"/>
      <c r="C46" s="208"/>
      <c r="D46" s="105"/>
      <c r="E46" s="211" t="s">
        <v>36</v>
      </c>
      <c r="F46" s="211"/>
      <c r="G46" s="211"/>
      <c r="H46" s="212"/>
      <c r="I46" s="156">
        <v>1925</v>
      </c>
      <c r="J46" s="157">
        <v>2361</v>
      </c>
      <c r="K46" s="157">
        <v>2097</v>
      </c>
      <c r="L46" s="157">
        <v>2059</v>
      </c>
      <c r="M46" s="158">
        <v>1966</v>
      </c>
    </row>
    <row r="47" spans="2:13" ht="27.75" customHeight="1" x14ac:dyDescent="0.2">
      <c r="B47" s="207"/>
      <c r="C47" s="208"/>
      <c r="D47" s="106"/>
      <c r="E47" s="221" t="s">
        <v>37</v>
      </c>
      <c r="F47" s="222"/>
      <c r="G47" s="222"/>
      <c r="H47" s="223"/>
      <c r="I47" s="156" t="s">
        <v>72</v>
      </c>
      <c r="J47" s="157" t="s">
        <v>72</v>
      </c>
      <c r="K47" s="157" t="s">
        <v>72</v>
      </c>
      <c r="L47" s="157" t="s">
        <v>72</v>
      </c>
      <c r="M47" s="158" t="s">
        <v>72</v>
      </c>
    </row>
    <row r="48" spans="2:13" ht="27.75" customHeight="1" x14ac:dyDescent="0.2">
      <c r="B48" s="207"/>
      <c r="C48" s="208"/>
      <c r="D48" s="104"/>
      <c r="E48" s="211" t="s">
        <v>38</v>
      </c>
      <c r="F48" s="211"/>
      <c r="G48" s="211"/>
      <c r="H48" s="212"/>
      <c r="I48" s="156" t="s">
        <v>72</v>
      </c>
      <c r="J48" s="157" t="s">
        <v>72</v>
      </c>
      <c r="K48" s="157" t="s">
        <v>72</v>
      </c>
      <c r="L48" s="157" t="s">
        <v>72</v>
      </c>
      <c r="M48" s="158" t="s">
        <v>72</v>
      </c>
    </row>
    <row r="49" spans="2:13" ht="27.75" customHeight="1" x14ac:dyDescent="0.2">
      <c r="B49" s="209"/>
      <c r="C49" s="210"/>
      <c r="D49" s="104"/>
      <c r="E49" s="211" t="s">
        <v>39</v>
      </c>
      <c r="F49" s="211"/>
      <c r="G49" s="211"/>
      <c r="H49" s="212"/>
      <c r="I49" s="156" t="s">
        <v>72</v>
      </c>
      <c r="J49" s="157" t="s">
        <v>72</v>
      </c>
      <c r="K49" s="157" t="s">
        <v>72</v>
      </c>
      <c r="L49" s="157" t="s">
        <v>72</v>
      </c>
      <c r="M49" s="158" t="s">
        <v>72</v>
      </c>
    </row>
    <row r="50" spans="2:13" ht="27.75" customHeight="1" x14ac:dyDescent="0.2">
      <c r="B50" s="205" t="s">
        <v>40</v>
      </c>
      <c r="C50" s="206"/>
      <c r="D50" s="107"/>
      <c r="E50" s="211" t="s">
        <v>41</v>
      </c>
      <c r="F50" s="211"/>
      <c r="G50" s="211"/>
      <c r="H50" s="212"/>
      <c r="I50" s="156">
        <v>65048</v>
      </c>
      <c r="J50" s="157">
        <v>66716</v>
      </c>
      <c r="K50" s="157">
        <v>80418</v>
      </c>
      <c r="L50" s="157">
        <v>87848</v>
      </c>
      <c r="M50" s="158">
        <v>99481</v>
      </c>
    </row>
    <row r="51" spans="2:13" ht="27.75" customHeight="1" x14ac:dyDescent="0.2">
      <c r="B51" s="207"/>
      <c r="C51" s="208"/>
      <c r="D51" s="104"/>
      <c r="E51" s="211" t="s">
        <v>42</v>
      </c>
      <c r="F51" s="211"/>
      <c r="G51" s="211"/>
      <c r="H51" s="212"/>
      <c r="I51" s="156">
        <v>88008</v>
      </c>
      <c r="J51" s="157">
        <v>80619</v>
      </c>
      <c r="K51" s="157">
        <v>78929</v>
      </c>
      <c r="L51" s="157">
        <v>76922</v>
      </c>
      <c r="M51" s="158">
        <v>76435</v>
      </c>
    </row>
    <row r="52" spans="2:13" ht="27.75" customHeight="1" x14ac:dyDescent="0.2">
      <c r="B52" s="209"/>
      <c r="C52" s="210"/>
      <c r="D52" s="104"/>
      <c r="E52" s="211" t="s">
        <v>43</v>
      </c>
      <c r="F52" s="211"/>
      <c r="G52" s="211"/>
      <c r="H52" s="212"/>
      <c r="I52" s="156">
        <v>377604</v>
      </c>
      <c r="J52" s="157">
        <v>383537</v>
      </c>
      <c r="K52" s="157">
        <v>387761</v>
      </c>
      <c r="L52" s="157">
        <v>390847</v>
      </c>
      <c r="M52" s="158">
        <v>389531</v>
      </c>
    </row>
    <row r="53" spans="2:13" ht="27.75" customHeight="1" thickBot="1" x14ac:dyDescent="0.25">
      <c r="B53" s="213" t="s">
        <v>19</v>
      </c>
      <c r="C53" s="214"/>
      <c r="D53" s="108"/>
      <c r="E53" s="215" t="s">
        <v>44</v>
      </c>
      <c r="F53" s="215"/>
      <c r="G53" s="215"/>
      <c r="H53" s="216"/>
      <c r="I53" s="159">
        <v>80449</v>
      </c>
      <c r="J53" s="160">
        <v>81944</v>
      </c>
      <c r="K53" s="160">
        <v>65759</v>
      </c>
      <c r="L53" s="160">
        <v>58586</v>
      </c>
      <c r="M53" s="161">
        <v>55732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qTl1nVKYLiXmMLpFbTJM6AFczkOIPc0d9vQrWgwFpVVA17uXjGXiUkWx/aXQdTjJFCldwYQuu1Nb96Hhteg1mw==" saltValue="bLrz12kYSm/H/5ziduF2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19" customWidth="1"/>
    <col min="2" max="8" width="13.36328125" style="119" customWidth="1"/>
    <col min="9" max="16384" width="11.08984375" style="119"/>
  </cols>
  <sheetData>
    <row r="1" spans="1:8" x14ac:dyDescent="0.2">
      <c r="A1" s="113"/>
      <c r="B1" s="114"/>
      <c r="C1" s="115"/>
      <c r="D1" s="116"/>
      <c r="E1" s="117"/>
      <c r="F1" s="117"/>
      <c r="G1" s="117"/>
      <c r="H1" s="118"/>
    </row>
    <row r="2" spans="1:8" x14ac:dyDescent="0.2">
      <c r="A2" s="120"/>
      <c r="B2" s="121"/>
      <c r="C2" s="122"/>
      <c r="D2" s="123" t="s">
        <v>45</v>
      </c>
      <c r="E2" s="124"/>
      <c r="F2" s="125" t="s">
        <v>78</v>
      </c>
      <c r="G2" s="126"/>
      <c r="H2" s="127"/>
    </row>
    <row r="3" spans="1:8" x14ac:dyDescent="0.2">
      <c r="A3" s="123" t="s">
        <v>73</v>
      </c>
      <c r="B3" s="128"/>
      <c r="C3" s="129"/>
      <c r="D3" s="130">
        <v>56229</v>
      </c>
      <c r="E3" s="131"/>
      <c r="F3" s="132">
        <v>57132</v>
      </c>
      <c r="G3" s="133"/>
      <c r="H3" s="134"/>
    </row>
    <row r="4" spans="1:8" x14ac:dyDescent="0.2">
      <c r="A4" s="135"/>
      <c r="B4" s="136"/>
      <c r="C4" s="137"/>
      <c r="D4" s="138">
        <v>27745</v>
      </c>
      <c r="E4" s="139"/>
      <c r="F4" s="140">
        <v>30126</v>
      </c>
      <c r="G4" s="141"/>
      <c r="H4" s="142"/>
    </row>
    <row r="5" spans="1:8" x14ac:dyDescent="0.2">
      <c r="A5" s="123" t="s">
        <v>74</v>
      </c>
      <c r="B5" s="128"/>
      <c r="C5" s="129"/>
      <c r="D5" s="130">
        <v>65609</v>
      </c>
      <c r="E5" s="131"/>
      <c r="F5" s="132">
        <v>58766</v>
      </c>
      <c r="G5" s="133"/>
      <c r="H5" s="134"/>
    </row>
    <row r="6" spans="1:8" x14ac:dyDescent="0.2">
      <c r="A6" s="135"/>
      <c r="B6" s="136"/>
      <c r="C6" s="137"/>
      <c r="D6" s="138">
        <v>30208</v>
      </c>
      <c r="E6" s="139"/>
      <c r="F6" s="140">
        <v>29363</v>
      </c>
      <c r="G6" s="141"/>
      <c r="H6" s="142"/>
    </row>
    <row r="7" spans="1:8" x14ac:dyDescent="0.2">
      <c r="A7" s="123" t="s">
        <v>75</v>
      </c>
      <c r="B7" s="128"/>
      <c r="C7" s="129"/>
      <c r="D7" s="130">
        <v>55322</v>
      </c>
      <c r="E7" s="131"/>
      <c r="F7" s="132">
        <v>62482</v>
      </c>
      <c r="G7" s="133"/>
      <c r="H7" s="134"/>
    </row>
    <row r="8" spans="1:8" x14ac:dyDescent="0.2">
      <c r="A8" s="135"/>
      <c r="B8" s="136"/>
      <c r="C8" s="137"/>
      <c r="D8" s="138">
        <v>25028</v>
      </c>
      <c r="E8" s="139"/>
      <c r="F8" s="140">
        <v>34626</v>
      </c>
      <c r="G8" s="141"/>
      <c r="H8" s="142"/>
    </row>
    <row r="9" spans="1:8" x14ac:dyDescent="0.2">
      <c r="A9" s="123" t="s">
        <v>76</v>
      </c>
      <c r="B9" s="128"/>
      <c r="C9" s="129"/>
      <c r="D9" s="130">
        <v>53321</v>
      </c>
      <c r="E9" s="131"/>
      <c r="F9" s="132">
        <v>59288</v>
      </c>
      <c r="G9" s="133"/>
      <c r="H9" s="134"/>
    </row>
    <row r="10" spans="1:8" x14ac:dyDescent="0.2">
      <c r="A10" s="135"/>
      <c r="B10" s="136"/>
      <c r="C10" s="137"/>
      <c r="D10" s="138">
        <v>22507</v>
      </c>
      <c r="E10" s="139"/>
      <c r="F10" s="140">
        <v>32670</v>
      </c>
      <c r="G10" s="141"/>
      <c r="H10" s="142"/>
    </row>
    <row r="11" spans="1:8" x14ac:dyDescent="0.2">
      <c r="A11" s="123" t="s">
        <v>77</v>
      </c>
      <c r="B11" s="128"/>
      <c r="C11" s="129"/>
      <c r="D11" s="130">
        <v>54285</v>
      </c>
      <c r="E11" s="131"/>
      <c r="F11" s="132">
        <v>63490</v>
      </c>
      <c r="G11" s="133"/>
      <c r="H11" s="134"/>
    </row>
    <row r="12" spans="1:8" x14ac:dyDescent="0.2">
      <c r="A12" s="135"/>
      <c r="B12" s="136"/>
      <c r="C12" s="143"/>
      <c r="D12" s="138">
        <v>29514</v>
      </c>
      <c r="E12" s="139"/>
      <c r="F12" s="140">
        <v>35347</v>
      </c>
      <c r="G12" s="141"/>
      <c r="H12" s="142"/>
    </row>
    <row r="13" spans="1:8" x14ac:dyDescent="0.2">
      <c r="A13" s="123"/>
      <c r="B13" s="128"/>
      <c r="C13" s="129"/>
      <c r="D13" s="130">
        <v>56953</v>
      </c>
      <c r="E13" s="131"/>
      <c r="F13" s="132">
        <v>60232</v>
      </c>
      <c r="G13" s="144"/>
      <c r="H13" s="134"/>
    </row>
    <row r="14" spans="1:8" x14ac:dyDescent="0.2">
      <c r="A14" s="135"/>
      <c r="B14" s="136"/>
      <c r="C14" s="137"/>
      <c r="D14" s="138">
        <v>27000</v>
      </c>
      <c r="E14" s="139"/>
      <c r="F14" s="140">
        <v>32426</v>
      </c>
      <c r="G14" s="141"/>
      <c r="H14" s="142"/>
    </row>
    <row r="17" spans="1:11" x14ac:dyDescent="0.2">
      <c r="A17" s="119" t="s">
        <v>46</v>
      </c>
    </row>
    <row r="18" spans="1:11" x14ac:dyDescent="0.2">
      <c r="A18" s="145"/>
      <c r="B18" s="145" t="str">
        <f>実質収支比率等に係る経年分析!F$46</f>
        <v>R01</v>
      </c>
      <c r="C18" s="145" t="str">
        <f>実質収支比率等に係る経年分析!G$46</f>
        <v>R02</v>
      </c>
      <c r="D18" s="145" t="str">
        <f>実質収支比率等に係る経年分析!H$46</f>
        <v>R03</v>
      </c>
      <c r="E18" s="145" t="str">
        <f>実質収支比率等に係る経年分析!I$46</f>
        <v>R04</v>
      </c>
      <c r="F18" s="145" t="str">
        <f>実質収支比率等に係る経年分析!J$46</f>
        <v>R05</v>
      </c>
    </row>
    <row r="19" spans="1:11" x14ac:dyDescent="0.2">
      <c r="A19" s="145" t="s">
        <v>47</v>
      </c>
      <c r="B19" s="145">
        <f>ROUND(VALUE(SUBSTITUTE(実質収支比率等に係る経年分析!F$48,"▲","-")),2)</f>
        <v>2.72</v>
      </c>
      <c r="C19" s="145">
        <f>ROUND(VALUE(SUBSTITUTE(実質収支比率等に係る経年分析!G$48,"▲","-")),2)</f>
        <v>2.8</v>
      </c>
      <c r="D19" s="145">
        <f>ROUND(VALUE(SUBSTITUTE(実質収支比率等に係る経年分析!H$48,"▲","-")),2)</f>
        <v>3.3</v>
      </c>
      <c r="E19" s="145">
        <f>ROUND(VALUE(SUBSTITUTE(実質収支比率等に係る経年分析!I$48,"▲","-")),2)</f>
        <v>3.55</v>
      </c>
      <c r="F19" s="145">
        <f>ROUND(VALUE(SUBSTITUTE(実質収支比率等に係る経年分析!J$48,"▲","-")),2)</f>
        <v>3.4</v>
      </c>
    </row>
    <row r="20" spans="1:11" x14ac:dyDescent="0.2">
      <c r="A20" s="145" t="s">
        <v>48</v>
      </c>
      <c r="B20" s="145">
        <f>ROUND(VALUE(SUBSTITUTE(実質収支比率等に係る経年分析!F$47,"▲","-")),2)</f>
        <v>4.58</v>
      </c>
      <c r="C20" s="145">
        <f>ROUND(VALUE(SUBSTITUTE(実質収支比率等に係る経年分析!G$47,"▲","-")),2)</f>
        <v>4.53</v>
      </c>
      <c r="D20" s="145">
        <f>ROUND(VALUE(SUBSTITUTE(実質収支比率等に係る経年分析!H$47,"▲","-")),2)</f>
        <v>5.81</v>
      </c>
      <c r="E20" s="145">
        <f>ROUND(VALUE(SUBSTITUTE(実質収支比率等に係る経年分析!I$47,"▲","-")),2)</f>
        <v>6.02</v>
      </c>
      <c r="F20" s="145">
        <f>ROUND(VALUE(SUBSTITUTE(実質収支比率等に係る経年分析!J$47,"▲","-")),2)</f>
        <v>5.9</v>
      </c>
    </row>
    <row r="21" spans="1:11" x14ac:dyDescent="0.2">
      <c r="A21" s="145" t="s">
        <v>49</v>
      </c>
      <c r="B21" s="145">
        <f>IF(ISNUMBER(VALUE(SUBSTITUTE(実質収支比率等に係る経年分析!F$49,"▲","-"))),ROUND(VALUE(SUBSTITUTE(実質収支比率等に係る経年分析!F$49,"▲","-")),2),NA())</f>
        <v>-0.11</v>
      </c>
      <c r="C21" s="145">
        <f>IF(ISNUMBER(VALUE(SUBSTITUTE(実質収支比率等に係る経年分析!G$49,"▲","-"))),ROUND(VALUE(SUBSTITUTE(実質収支比率等に係る経年分析!G$49,"▲","-")),2),NA())</f>
        <v>0.14000000000000001</v>
      </c>
      <c r="D21" s="145">
        <f>IF(ISNUMBER(VALUE(SUBSTITUTE(実質収支比率等に係る経年分析!H$49,"▲","-"))),ROUND(VALUE(SUBSTITUTE(実質収支比率等に係る経年分析!H$49,"▲","-")),2),NA())</f>
        <v>2.12</v>
      </c>
      <c r="E21" s="145">
        <f>IF(ISNUMBER(VALUE(SUBSTITUTE(実質収支比率等に係る経年分析!I$49,"▲","-"))),ROUND(VALUE(SUBSTITUTE(実質収支比率等に係る経年分析!I$49,"▲","-")),2),NA())</f>
        <v>0.17</v>
      </c>
      <c r="F21" s="145">
        <f>IF(ISNUMBER(VALUE(SUBSTITUTE(実質収支比率等に係る経年分析!J$49,"▲","-"))),ROUND(VALUE(SUBSTITUTE(実質収支比率等に係る経年分析!J$49,"▲","-")),2),NA())</f>
        <v>-7.0000000000000007E-2</v>
      </c>
    </row>
    <row r="24" spans="1:11" x14ac:dyDescent="0.2">
      <c r="A24" s="119" t="s">
        <v>50</v>
      </c>
    </row>
    <row r="25" spans="1:11" x14ac:dyDescent="0.2">
      <c r="A25" s="146"/>
      <c r="B25" s="146" t="str">
        <f>連結実質赤字比率に係る赤字・黒字の構成分析!F$33</f>
        <v>R01</v>
      </c>
      <c r="C25" s="146"/>
      <c r="D25" s="146" t="str">
        <f>連結実質赤字比率に係る赤字・黒字の構成分析!G$33</f>
        <v>R02</v>
      </c>
      <c r="E25" s="146"/>
      <c r="F25" s="146" t="str">
        <f>連結実質赤字比率に係る赤字・黒字の構成分析!H$33</f>
        <v>R03</v>
      </c>
      <c r="G25" s="146"/>
      <c r="H25" s="146" t="str">
        <f>連結実質赤字比率に係る赤字・黒字の構成分析!I$33</f>
        <v>R04</v>
      </c>
      <c r="I25" s="146"/>
      <c r="J25" s="146" t="str">
        <f>連結実質赤字比率に係る赤字・黒字の構成分析!J$33</f>
        <v>R05</v>
      </c>
      <c r="K25" s="146"/>
    </row>
    <row r="26" spans="1:11" x14ac:dyDescent="0.2">
      <c r="A26" s="146"/>
      <c r="B26" s="146" t="s">
        <v>51</v>
      </c>
      <c r="C26" s="146" t="s">
        <v>52</v>
      </c>
      <c r="D26" s="146" t="s">
        <v>51</v>
      </c>
      <c r="E26" s="146" t="s">
        <v>52</v>
      </c>
      <c r="F26" s="146" t="s">
        <v>51</v>
      </c>
      <c r="G26" s="146" t="s">
        <v>52</v>
      </c>
      <c r="H26" s="146" t="s">
        <v>51</v>
      </c>
      <c r="I26" s="146" t="s">
        <v>52</v>
      </c>
      <c r="J26" s="146" t="s">
        <v>51</v>
      </c>
      <c r="K26" s="146" t="s">
        <v>52</v>
      </c>
    </row>
    <row r="27" spans="1:11" x14ac:dyDescent="0.2">
      <c r="A27" s="146" t="str">
        <f>IF(連結実質赤字比率に係る赤字・黒字の構成分析!C$43="",NA(),連結実質赤字比率に係る赤字・黒字の構成分析!C$43)</f>
        <v>その他会計（黒字）</v>
      </c>
      <c r="B27" s="146" t="e">
        <f>IF(ROUND(VALUE(SUBSTITUTE(連結実質赤字比率に係る赤字・黒字の構成分析!F$43,"▲", "-")), 2) &lt; 0, ABS(ROUND(VALUE(SUBSTITUTE(連結実質赤字比率に係る赤字・黒字の構成分析!F$43,"▲", "-")), 2)), NA())</f>
        <v>#N/A</v>
      </c>
      <c r="C27" s="146">
        <f>IF(ROUND(VALUE(SUBSTITUTE(連結実質赤字比率に係る赤字・黒字の構成分析!F$43,"▲", "-")), 2) &gt;= 0, ABS(ROUND(VALUE(SUBSTITUTE(連結実質赤字比率に係る赤字・黒字の構成分析!F$43,"▲", "-")), 2)), NA())</f>
        <v>0.03</v>
      </c>
      <c r="D27" s="146" t="e">
        <f>IF(ROUND(VALUE(SUBSTITUTE(連結実質赤字比率に係る赤字・黒字の構成分析!G$43,"▲", "-")), 2) &lt; 0, ABS(ROUND(VALUE(SUBSTITUTE(連結実質赤字比率に係る赤字・黒字の構成分析!G$43,"▲", "-")), 2)), NA())</f>
        <v>#N/A</v>
      </c>
      <c r="E27" s="146">
        <f>IF(ROUND(VALUE(SUBSTITUTE(連結実質赤字比率に係る赤字・黒字の構成分析!G$43,"▲", "-")), 2) &gt;= 0, ABS(ROUND(VALUE(SUBSTITUTE(連結実質赤字比率に係る赤字・黒字の構成分析!G$43,"▲", "-")), 2)), NA())</f>
        <v>0.04</v>
      </c>
      <c r="F27" s="146" t="e">
        <f>IF(ROUND(VALUE(SUBSTITUTE(連結実質赤字比率に係る赤字・黒字の構成分析!H$43,"▲", "-")), 2) &lt; 0, ABS(ROUND(VALUE(SUBSTITUTE(連結実質赤字比率に係る赤字・黒字の構成分析!H$43,"▲", "-")), 2)), NA())</f>
        <v>#N/A</v>
      </c>
      <c r="G27" s="146">
        <f>IF(ROUND(VALUE(SUBSTITUTE(連結実質赤字比率に係る赤字・黒字の構成分析!H$43,"▲", "-")), 2) &gt;= 0, ABS(ROUND(VALUE(SUBSTITUTE(連結実質赤字比率に係る赤字・黒字の構成分析!H$43,"▲", "-")), 2)), NA())</f>
        <v>0.06</v>
      </c>
      <c r="H27" s="146" t="e">
        <f>IF(ROUND(VALUE(SUBSTITUTE(連結実質赤字比率に係る赤字・黒字の構成分析!I$43,"▲", "-")), 2) &lt; 0, ABS(ROUND(VALUE(SUBSTITUTE(連結実質赤字比率に係る赤字・黒字の構成分析!I$43,"▲", "-")), 2)), NA())</f>
        <v>#N/A</v>
      </c>
      <c r="I27" s="146">
        <f>IF(ROUND(VALUE(SUBSTITUTE(連結実質赤字比率に係る赤字・黒字の構成分析!I$43,"▲", "-")), 2) &gt;= 0, ABS(ROUND(VALUE(SUBSTITUTE(連結実質赤字比率に係る赤字・黒字の構成分析!I$43,"▲", "-")), 2)), NA())</f>
        <v>0.04</v>
      </c>
      <c r="J27" s="146" t="e">
        <f>IF(ROUND(VALUE(SUBSTITUTE(連結実質赤字比率に係る赤字・黒字の構成分析!J$43,"▲", "-")), 2) &lt; 0, ABS(ROUND(VALUE(SUBSTITUTE(連結実質赤字比率に係る赤字・黒字の構成分析!J$43,"▲", "-")), 2)), NA())</f>
        <v>#N/A</v>
      </c>
      <c r="K27" s="146">
        <f>IF(ROUND(VALUE(SUBSTITUTE(連結実質赤字比率に係る赤字・黒字の構成分析!J$43,"▲", "-")), 2) &gt;= 0, ABS(ROUND(VALUE(SUBSTITUTE(連結実質赤字比率に係る赤字・黒字の構成分析!J$43,"▲", "-")), 2)), NA())</f>
        <v>0.05</v>
      </c>
    </row>
    <row r="28" spans="1:11" x14ac:dyDescent="0.2">
      <c r="A28" s="146" t="str">
        <f>IF(連結実質赤字比率に係る赤字・黒字の構成分析!C$42="",NA(),連結実質赤字比率に係る赤字・黒字の構成分析!C$42)</f>
        <v>その他会計（赤字）</v>
      </c>
      <c r="B28" s="146" t="e">
        <f>IF(ROUND(VALUE(SUBSTITUTE(連結実質赤字比率に係る赤字・黒字の構成分析!F$42,"▲", "-")), 2) &lt; 0, ABS(ROUND(VALUE(SUBSTITUTE(連結実質赤字比率に係る赤字・黒字の構成分析!F$42,"▲", "-")), 2)), NA())</f>
        <v>#VALUE!</v>
      </c>
      <c r="C28" s="146" t="e">
        <f>IF(ROUND(VALUE(SUBSTITUTE(連結実質赤字比率に係る赤字・黒字の構成分析!F$42,"▲", "-")), 2) &gt;= 0, ABS(ROUND(VALUE(SUBSTITUTE(連結実質赤字比率に係る赤字・黒字の構成分析!F$42,"▲", "-")), 2)), NA())</f>
        <v>#VALUE!</v>
      </c>
      <c r="D28" s="146" t="e">
        <f>IF(ROUND(VALUE(SUBSTITUTE(連結実質赤字比率に係る赤字・黒字の構成分析!G$42,"▲", "-")), 2) &lt; 0, ABS(ROUND(VALUE(SUBSTITUTE(連結実質赤字比率に係る赤字・黒字の構成分析!G$42,"▲", "-")), 2)), NA())</f>
        <v>#VALUE!</v>
      </c>
      <c r="E28" s="146" t="e">
        <f>IF(ROUND(VALUE(SUBSTITUTE(連結実質赤字比率に係る赤字・黒字の構成分析!G$42,"▲", "-")), 2) &gt;= 0, ABS(ROUND(VALUE(SUBSTITUTE(連結実質赤字比率に係る赤字・黒字の構成分析!G$42,"▲", "-")), 2)), NA())</f>
        <v>#VALUE!</v>
      </c>
      <c r="F28" s="146" t="e">
        <f>IF(ROUND(VALUE(SUBSTITUTE(連結実質赤字比率に係る赤字・黒字の構成分析!H$42,"▲", "-")), 2) &lt; 0, ABS(ROUND(VALUE(SUBSTITUTE(連結実質赤字比率に係る赤字・黒字の構成分析!H$42,"▲", "-")), 2)), NA())</f>
        <v>#VALUE!</v>
      </c>
      <c r="G28" s="146" t="e">
        <f>IF(ROUND(VALUE(SUBSTITUTE(連結実質赤字比率に係る赤字・黒字の構成分析!H$42,"▲", "-")), 2) &gt;= 0, ABS(ROUND(VALUE(SUBSTITUTE(連結実質赤字比率に係る赤字・黒字の構成分析!H$42,"▲", "-")), 2)), NA())</f>
        <v>#VALUE!</v>
      </c>
      <c r="H28" s="146" t="e">
        <f>IF(ROUND(VALUE(SUBSTITUTE(連結実質赤字比率に係る赤字・黒字の構成分析!I$42,"▲", "-")), 2) &lt; 0, ABS(ROUND(VALUE(SUBSTITUTE(連結実質赤字比率に係る赤字・黒字の構成分析!I$42,"▲", "-")), 2)), NA())</f>
        <v>#VALUE!</v>
      </c>
      <c r="I28" s="146" t="e">
        <f>IF(ROUND(VALUE(SUBSTITUTE(連結実質赤字比率に係る赤字・黒字の構成分析!I$42,"▲", "-")), 2) &gt;= 0, ABS(ROUND(VALUE(SUBSTITUTE(連結実質赤字比率に係る赤字・黒字の構成分析!I$42,"▲", "-")), 2)), NA())</f>
        <v>#VALUE!</v>
      </c>
      <c r="J28" s="146" t="e">
        <f>IF(ROUND(VALUE(SUBSTITUTE(連結実質赤字比率に係る赤字・黒字の構成分析!J$42,"▲", "-")), 2) &lt; 0, ABS(ROUND(VALUE(SUBSTITUTE(連結実質赤字比率に係る赤字・黒字の構成分析!J$42,"▲", "-")), 2)), NA())</f>
        <v>#VALUE!</v>
      </c>
      <c r="K28" s="146" t="e">
        <f>IF(ROUND(VALUE(SUBSTITUTE(連結実質赤字比率に係る赤字・黒字の構成分析!J$42,"▲", "-")), 2) &gt;= 0, ABS(ROUND(VALUE(SUBSTITUTE(連結実質赤字比率に係る赤字・黒字の構成分析!J$42,"▲", "-")), 2)), NA())</f>
        <v>#VALUE!</v>
      </c>
    </row>
    <row r="29" spans="1:11" x14ac:dyDescent="0.2">
      <c r="A29" s="146" t="str">
        <f>IF(連結実質赤字比率に係る赤字・黒字の構成分析!C$41="",NA(),連結実質赤字比率に係る赤字・黒字の構成分析!C$41)</f>
        <v>後期高齢者医療事業会計</v>
      </c>
      <c r="B29" s="146" t="e">
        <f>IF(ROUND(VALUE(SUBSTITUTE(連結実質赤字比率に係る赤字・黒字の構成分析!F$41,"▲", "-")), 2) &lt; 0, ABS(ROUND(VALUE(SUBSTITUTE(連結実質赤字比率に係る赤字・黒字の構成分析!F$41,"▲", "-")), 2)), NA())</f>
        <v>#N/A</v>
      </c>
      <c r="C29" s="146">
        <f>IF(ROUND(VALUE(SUBSTITUTE(連結実質赤字比率に係る赤字・黒字の構成分析!F$41,"▲", "-")), 2) &gt;= 0, ABS(ROUND(VALUE(SUBSTITUTE(連結実質赤字比率に係る赤字・黒字の構成分析!F$41,"▲", "-")), 2)), NA())</f>
        <v>0.16</v>
      </c>
      <c r="D29" s="146" t="e">
        <f>IF(ROUND(VALUE(SUBSTITUTE(連結実質赤字比率に係る赤字・黒字の構成分析!G$41,"▲", "-")), 2) &lt; 0, ABS(ROUND(VALUE(SUBSTITUTE(連結実質赤字比率に係る赤字・黒字の構成分析!G$41,"▲", "-")), 2)), NA())</f>
        <v>#N/A</v>
      </c>
      <c r="E29" s="146">
        <f>IF(ROUND(VALUE(SUBSTITUTE(連結実質赤字比率に係る赤字・黒字の構成分析!G$41,"▲", "-")), 2) &gt;= 0, ABS(ROUND(VALUE(SUBSTITUTE(連結実質赤字比率に係る赤字・黒字の構成分析!G$41,"▲", "-")), 2)), NA())</f>
        <v>0.15</v>
      </c>
      <c r="F29" s="146" t="e">
        <f>IF(ROUND(VALUE(SUBSTITUTE(連結実質赤字比率に係る赤字・黒字の構成分析!H$41,"▲", "-")), 2) &lt; 0, ABS(ROUND(VALUE(SUBSTITUTE(連結実質赤字比率に係る赤字・黒字の構成分析!H$41,"▲", "-")), 2)), NA())</f>
        <v>#N/A</v>
      </c>
      <c r="G29" s="146">
        <f>IF(ROUND(VALUE(SUBSTITUTE(連結実質赤字比率に係る赤字・黒字の構成分析!H$41,"▲", "-")), 2) &gt;= 0, ABS(ROUND(VALUE(SUBSTITUTE(連結実質赤字比率に係る赤字・黒字の構成分析!H$41,"▲", "-")), 2)), NA())</f>
        <v>0.15</v>
      </c>
      <c r="H29" s="146" t="e">
        <f>IF(ROUND(VALUE(SUBSTITUTE(連結実質赤字比率に係る赤字・黒字の構成分析!I$41,"▲", "-")), 2) &lt; 0, ABS(ROUND(VALUE(SUBSTITUTE(連結実質赤字比率に係る赤字・黒字の構成分析!I$41,"▲", "-")), 2)), NA())</f>
        <v>#N/A</v>
      </c>
      <c r="I29" s="146">
        <f>IF(ROUND(VALUE(SUBSTITUTE(連結実質赤字比率に係る赤字・黒字の構成分析!I$41,"▲", "-")), 2) &gt;= 0, ABS(ROUND(VALUE(SUBSTITUTE(連結実質赤字比率に係る赤字・黒字の構成分析!I$41,"▲", "-")), 2)), NA())</f>
        <v>0.17</v>
      </c>
      <c r="J29" s="146" t="e">
        <f>IF(ROUND(VALUE(SUBSTITUTE(連結実質赤字比率に係る赤字・黒字の構成分析!J$41,"▲", "-")), 2) &lt; 0, ABS(ROUND(VALUE(SUBSTITUTE(連結実質赤字比率に係る赤字・黒字の構成分析!J$41,"▲", "-")), 2)), NA())</f>
        <v>#N/A</v>
      </c>
      <c r="K29" s="146">
        <f>IF(ROUND(VALUE(SUBSTITUTE(連結実質赤字比率に係る赤字・黒字の構成分析!J$41,"▲", "-")), 2) &gt;= 0, ABS(ROUND(VALUE(SUBSTITUTE(連結実質赤字比率に係る赤字・黒字の構成分析!J$41,"▲", "-")), 2)), NA())</f>
        <v>0.18</v>
      </c>
    </row>
    <row r="30" spans="1:11" x14ac:dyDescent="0.2">
      <c r="A30" s="146" t="str">
        <f>IF(連結実質赤字比率に係る赤字・黒字の構成分析!C$40="",NA(),連結実質赤字比率に係る赤字・黒字の構成分析!C$40)</f>
        <v>介護保険事業会計</v>
      </c>
      <c r="B30" s="146" t="e">
        <f>IF(ROUND(VALUE(SUBSTITUTE(連結実質赤字比率に係る赤字・黒字の構成分析!F$40,"▲", "-")), 2) &lt; 0, ABS(ROUND(VALUE(SUBSTITUTE(連結実質赤字比率に係る赤字・黒字の構成分析!F$40,"▲", "-")), 2)), NA())</f>
        <v>#N/A</v>
      </c>
      <c r="C30" s="146">
        <f>IF(ROUND(VALUE(SUBSTITUTE(連結実質赤字比率に係る赤字・黒字の構成分析!F$40,"▲", "-")), 2) &gt;= 0, ABS(ROUND(VALUE(SUBSTITUTE(連結実質赤字比率に係る赤字・黒字の構成分析!F$40,"▲", "-")), 2)), NA())</f>
        <v>0.12</v>
      </c>
      <c r="D30" s="146" t="e">
        <f>IF(ROUND(VALUE(SUBSTITUTE(連結実質赤字比率に係る赤字・黒字の構成分析!G$40,"▲", "-")), 2) &lt; 0, ABS(ROUND(VALUE(SUBSTITUTE(連結実質赤字比率に係る赤字・黒字の構成分析!G$40,"▲", "-")), 2)), NA())</f>
        <v>#N/A</v>
      </c>
      <c r="E30" s="146">
        <f>IF(ROUND(VALUE(SUBSTITUTE(連結実質赤字比率に係る赤字・黒字の構成分析!G$40,"▲", "-")), 2) &gt;= 0, ABS(ROUND(VALUE(SUBSTITUTE(連結実質赤字比率に係る赤字・黒字の構成分析!G$40,"▲", "-")), 2)), NA())</f>
        <v>0.25</v>
      </c>
      <c r="F30" s="146" t="e">
        <f>IF(ROUND(VALUE(SUBSTITUTE(連結実質赤字比率に係る赤字・黒字の構成分析!H$40,"▲", "-")), 2) &lt; 0, ABS(ROUND(VALUE(SUBSTITUTE(連結実質赤字比率に係る赤字・黒字の構成分析!H$40,"▲", "-")), 2)), NA())</f>
        <v>#N/A</v>
      </c>
      <c r="G30" s="146">
        <f>IF(ROUND(VALUE(SUBSTITUTE(連結実質赤字比率に係る赤字・黒字の構成分析!H$40,"▲", "-")), 2) &gt;= 0, ABS(ROUND(VALUE(SUBSTITUTE(連結実質赤字比率に係る赤字・黒字の構成分析!H$40,"▲", "-")), 2)), NA())</f>
        <v>0.5</v>
      </c>
      <c r="H30" s="146" t="e">
        <f>IF(ROUND(VALUE(SUBSTITUTE(連結実質赤字比率に係る赤字・黒字の構成分析!I$40,"▲", "-")), 2) &lt; 0, ABS(ROUND(VALUE(SUBSTITUTE(連結実質赤字比率に係る赤字・黒字の構成分析!I$40,"▲", "-")), 2)), NA())</f>
        <v>#N/A</v>
      </c>
      <c r="I30" s="146">
        <f>IF(ROUND(VALUE(SUBSTITUTE(連結実質赤字比率に係る赤字・黒字の構成分析!I$40,"▲", "-")), 2) &gt;= 0, ABS(ROUND(VALUE(SUBSTITUTE(連結実質赤字比率に係る赤字・黒字の構成分析!I$40,"▲", "-")), 2)), NA())</f>
        <v>0.61</v>
      </c>
      <c r="J30" s="146" t="e">
        <f>IF(ROUND(VALUE(SUBSTITUTE(連結実質赤字比率に係る赤字・黒字の構成分析!J$40,"▲", "-")), 2) &lt; 0, ABS(ROUND(VALUE(SUBSTITUTE(連結実質赤字比率に係る赤字・黒字の構成分析!J$40,"▲", "-")), 2)), NA())</f>
        <v>#N/A</v>
      </c>
      <c r="K30" s="146">
        <f>IF(ROUND(VALUE(SUBSTITUTE(連結実質赤字比率に係る赤字・黒字の構成分析!J$40,"▲", "-")), 2) &gt;= 0, ABS(ROUND(VALUE(SUBSTITUTE(連結実質赤字比率に係る赤字・黒字の構成分析!J$40,"▲", "-")), 2)), NA())</f>
        <v>0.19</v>
      </c>
    </row>
    <row r="31" spans="1:11" x14ac:dyDescent="0.2">
      <c r="A31" s="146" t="str">
        <f>IF(連結実質赤字比率に係る赤字・黒字の構成分析!C$39="",NA(),連結実質赤字比率に係る赤字・黒字の構成分析!C$39)</f>
        <v>競輪事業会計</v>
      </c>
      <c r="B31" s="146" t="e">
        <f>IF(ROUND(VALUE(SUBSTITUTE(連結実質赤字比率に係る赤字・黒字の構成分析!F$39,"▲", "-")), 2) &lt; 0, ABS(ROUND(VALUE(SUBSTITUTE(連結実質赤字比率に係る赤字・黒字の構成分析!F$39,"▲", "-")), 2)), NA())</f>
        <v>#N/A</v>
      </c>
      <c r="C31" s="146">
        <f>IF(ROUND(VALUE(SUBSTITUTE(連結実質赤字比率に係る赤字・黒字の構成分析!F$39,"▲", "-")), 2) &gt;= 0, ABS(ROUND(VALUE(SUBSTITUTE(連結実質赤字比率に係る赤字・黒字の構成分析!F$39,"▲", "-")), 2)), NA())</f>
        <v>0.18</v>
      </c>
      <c r="D31" s="146" t="e">
        <f>IF(ROUND(VALUE(SUBSTITUTE(連結実質赤字比率に係る赤字・黒字の構成分析!G$39,"▲", "-")), 2) &lt; 0, ABS(ROUND(VALUE(SUBSTITUTE(連結実質赤字比率に係る赤字・黒字の構成分析!G$39,"▲", "-")), 2)), NA())</f>
        <v>#N/A</v>
      </c>
      <c r="E31" s="146">
        <f>IF(ROUND(VALUE(SUBSTITUTE(連結実質赤字比率に係る赤字・黒字の構成分析!G$39,"▲", "-")), 2) &gt;= 0, ABS(ROUND(VALUE(SUBSTITUTE(連結実質赤字比率に係る赤字・黒字の構成分析!G$39,"▲", "-")), 2)), NA())</f>
        <v>0.3</v>
      </c>
      <c r="F31" s="146" t="e">
        <f>IF(ROUND(VALUE(SUBSTITUTE(連結実質赤字比率に係る赤字・黒字の構成分析!H$39,"▲", "-")), 2) &lt; 0, ABS(ROUND(VALUE(SUBSTITUTE(連結実質赤字比率に係る赤字・黒字の構成分析!H$39,"▲", "-")), 2)), NA())</f>
        <v>#N/A</v>
      </c>
      <c r="G31" s="146">
        <f>IF(ROUND(VALUE(SUBSTITUTE(連結実質赤字比率に係る赤字・黒字の構成分析!H$39,"▲", "-")), 2) &gt;= 0, ABS(ROUND(VALUE(SUBSTITUTE(連結実質赤字比率に係る赤字・黒字の構成分析!H$39,"▲", "-")), 2)), NA())</f>
        <v>0.28000000000000003</v>
      </c>
      <c r="H31" s="146" t="e">
        <f>IF(ROUND(VALUE(SUBSTITUTE(連結実質赤字比率に係る赤字・黒字の構成分析!I$39,"▲", "-")), 2) &lt; 0, ABS(ROUND(VALUE(SUBSTITUTE(連結実質赤字比率に係る赤字・黒字の構成分析!I$39,"▲", "-")), 2)), NA())</f>
        <v>#N/A</v>
      </c>
      <c r="I31" s="146">
        <f>IF(ROUND(VALUE(SUBSTITUTE(連結実質赤字比率に係る赤字・黒字の構成分析!I$39,"▲", "-")), 2) &gt;= 0, ABS(ROUND(VALUE(SUBSTITUTE(連結実質赤字比率に係る赤字・黒字の構成分析!I$39,"▲", "-")), 2)), NA())</f>
        <v>0.38</v>
      </c>
      <c r="J31" s="146" t="e">
        <f>IF(ROUND(VALUE(SUBSTITUTE(連結実質赤字比率に係る赤字・黒字の構成分析!J$39,"▲", "-")), 2) &lt; 0, ABS(ROUND(VALUE(SUBSTITUTE(連結実質赤字比率に係る赤字・黒字の構成分析!J$39,"▲", "-")), 2)), NA())</f>
        <v>#N/A</v>
      </c>
      <c r="K31" s="146">
        <f>IF(ROUND(VALUE(SUBSTITUTE(連結実質赤字比率に係る赤字・黒字の構成分析!J$39,"▲", "-")), 2) &gt;= 0, ABS(ROUND(VALUE(SUBSTITUTE(連結実質赤字比率に係る赤字・黒字の構成分析!J$39,"▲", "-")), 2)), NA())</f>
        <v>0.36</v>
      </c>
    </row>
    <row r="32" spans="1:11" x14ac:dyDescent="0.2">
      <c r="A32" s="146" t="str">
        <f>IF(連結実質赤字比率に係る赤字・黒字の構成分析!C$38="",NA(),連結実質赤字比率に係る赤字・黒字の構成分析!C$38)</f>
        <v>国民健康保険事業会計（事業勘定）</v>
      </c>
      <c r="B32" s="146" t="e">
        <f>IF(ROUND(VALUE(SUBSTITUTE(連結実質赤字比率に係る赤字・黒字の構成分析!F$38,"▲", "-")), 2) &lt; 0, ABS(ROUND(VALUE(SUBSTITUTE(連結実質赤字比率に係る赤字・黒字の構成分析!F$38,"▲", "-")), 2)), NA())</f>
        <v>#N/A</v>
      </c>
      <c r="C32" s="146">
        <f>IF(ROUND(VALUE(SUBSTITUTE(連結実質赤字比率に係る赤字・黒字の構成分析!F$38,"▲", "-")), 2) &gt;= 0, ABS(ROUND(VALUE(SUBSTITUTE(連結実質赤字比率に係る赤字・黒字の構成分析!F$38,"▲", "-")), 2)), NA())</f>
        <v>0.6</v>
      </c>
      <c r="D32" s="146" t="e">
        <f>IF(ROUND(VALUE(SUBSTITUTE(連結実質赤字比率に係る赤字・黒字の構成分析!G$38,"▲", "-")), 2) &lt; 0, ABS(ROUND(VALUE(SUBSTITUTE(連結実質赤字比率に係る赤字・黒字の構成分析!G$38,"▲", "-")), 2)), NA())</f>
        <v>#N/A</v>
      </c>
      <c r="E32" s="146">
        <f>IF(ROUND(VALUE(SUBSTITUTE(連結実質赤字比率に係る赤字・黒字の構成分析!G$38,"▲", "-")), 2) &gt;= 0, ABS(ROUND(VALUE(SUBSTITUTE(連結実質赤字比率に係る赤字・黒字の構成分析!G$38,"▲", "-")), 2)), NA())</f>
        <v>1.04</v>
      </c>
      <c r="F32" s="146" t="e">
        <f>IF(ROUND(VALUE(SUBSTITUTE(連結実質赤字比率に係る赤字・黒字の構成分析!H$38,"▲", "-")), 2) &lt; 0, ABS(ROUND(VALUE(SUBSTITUTE(連結実質赤字比率に係る赤字・黒字の構成分析!H$38,"▲", "-")), 2)), NA())</f>
        <v>#N/A</v>
      </c>
      <c r="G32" s="146">
        <f>IF(ROUND(VALUE(SUBSTITUTE(連結実質赤字比率に係る赤字・黒字の構成分析!H$38,"▲", "-")), 2) &gt;= 0, ABS(ROUND(VALUE(SUBSTITUTE(連結実質赤字比率に係る赤字・黒字の構成分析!H$38,"▲", "-")), 2)), NA())</f>
        <v>0.96</v>
      </c>
      <c r="H32" s="146" t="e">
        <f>IF(ROUND(VALUE(SUBSTITUTE(連結実質赤字比率に係る赤字・黒字の構成分析!I$38,"▲", "-")), 2) &lt; 0, ABS(ROUND(VALUE(SUBSTITUTE(連結実質赤字比率に係る赤字・黒字の構成分析!I$38,"▲", "-")), 2)), NA())</f>
        <v>#N/A</v>
      </c>
      <c r="I32" s="146">
        <f>IF(ROUND(VALUE(SUBSTITUTE(連結実質赤字比率に係る赤字・黒字の構成分析!I$38,"▲", "-")), 2) &gt;= 0, ABS(ROUND(VALUE(SUBSTITUTE(連結実質赤字比率に係る赤字・黒字の構成分析!I$38,"▲", "-")), 2)), NA())</f>
        <v>0.67</v>
      </c>
      <c r="J32" s="146" t="e">
        <f>IF(ROUND(VALUE(SUBSTITUTE(連結実質赤字比率に係る赤字・黒字の構成分析!J$38,"▲", "-")), 2) &lt; 0, ABS(ROUND(VALUE(SUBSTITUTE(連結実質赤字比率に係る赤字・黒字の構成分析!J$38,"▲", "-")), 2)), NA())</f>
        <v>#N/A</v>
      </c>
      <c r="K32" s="146">
        <f>IF(ROUND(VALUE(SUBSTITUTE(連結実質赤字比率に係る赤字・黒字の構成分析!J$38,"▲", "-")), 2) &gt;= 0, ABS(ROUND(VALUE(SUBSTITUTE(連結実質赤字比率に係る赤字・黒字の構成分析!J$38,"▲", "-")), 2)), NA())</f>
        <v>0.4</v>
      </c>
    </row>
    <row r="33" spans="1:16" x14ac:dyDescent="0.2">
      <c r="A33" s="146" t="str">
        <f>IF(連結実質赤字比率に係る赤字・黒字の構成分析!C$37="",NA(),連結実質赤字比率に係る赤字・黒字の構成分析!C$37)</f>
        <v>病院事業会計</v>
      </c>
      <c r="B33" s="146" t="e">
        <f>IF(ROUND(VALUE(SUBSTITUTE(連結実質赤字比率に係る赤字・黒字の構成分析!F$37,"▲", "-")), 2) &lt; 0, ABS(ROUND(VALUE(SUBSTITUTE(連結実質赤字比率に係る赤字・黒字の構成分析!F$37,"▲", "-")), 2)), NA())</f>
        <v>#N/A</v>
      </c>
      <c r="C33" s="146">
        <f>IF(ROUND(VALUE(SUBSTITUTE(連結実質赤字比率に係る赤字・黒字の構成分析!F$37,"▲", "-")), 2) &gt;= 0, ABS(ROUND(VALUE(SUBSTITUTE(連結実質赤字比率に係る赤字・黒字の構成分析!F$37,"▲", "-")), 2)), NA())</f>
        <v>0.86</v>
      </c>
      <c r="D33" s="146" t="e">
        <f>IF(ROUND(VALUE(SUBSTITUTE(連結実質赤字比率に係る赤字・黒字の構成分析!G$37,"▲", "-")), 2) &lt; 0, ABS(ROUND(VALUE(SUBSTITUTE(連結実質赤字比率に係る赤字・黒字の構成分析!G$37,"▲", "-")), 2)), NA())</f>
        <v>#N/A</v>
      </c>
      <c r="E33" s="146">
        <f>IF(ROUND(VALUE(SUBSTITUTE(連結実質赤字比率に係る赤字・黒字の構成分析!G$37,"▲", "-")), 2) &gt;= 0, ABS(ROUND(VALUE(SUBSTITUTE(連結実質赤字比率に係る赤字・黒字の構成分析!G$37,"▲", "-")), 2)), NA())</f>
        <v>0.95</v>
      </c>
      <c r="F33" s="146" t="e">
        <f>IF(ROUND(VALUE(SUBSTITUTE(連結実質赤字比率に係る赤字・黒字の構成分析!H$37,"▲", "-")), 2) &lt; 0, ABS(ROUND(VALUE(SUBSTITUTE(連結実質赤字比率に係る赤字・黒字の構成分析!H$37,"▲", "-")), 2)), NA())</f>
        <v>#N/A</v>
      </c>
      <c r="G33" s="146">
        <f>IF(ROUND(VALUE(SUBSTITUTE(連結実質赤字比率に係る赤字・黒字の構成分析!H$37,"▲", "-")), 2) &gt;= 0, ABS(ROUND(VALUE(SUBSTITUTE(連結実質赤字比率に係る赤字・黒字の構成分析!H$37,"▲", "-")), 2)), NA())</f>
        <v>1.3</v>
      </c>
      <c r="H33" s="146" t="e">
        <f>IF(ROUND(VALUE(SUBSTITUTE(連結実質赤字比率に係る赤字・黒字の構成分析!I$37,"▲", "-")), 2) &lt; 0, ABS(ROUND(VALUE(SUBSTITUTE(連結実質赤字比率に係る赤字・黒字の構成分析!I$37,"▲", "-")), 2)), NA())</f>
        <v>#N/A</v>
      </c>
      <c r="I33" s="146">
        <f>IF(ROUND(VALUE(SUBSTITUTE(連結実質赤字比率に係る赤字・黒字の構成分析!I$37,"▲", "-")), 2) &gt;= 0, ABS(ROUND(VALUE(SUBSTITUTE(連結実質赤字比率に係る赤字・黒字の構成分析!I$37,"▲", "-")), 2)), NA())</f>
        <v>1.7</v>
      </c>
      <c r="J33" s="146" t="e">
        <f>IF(ROUND(VALUE(SUBSTITUTE(連結実質赤字比率に係る赤字・黒字の構成分析!J$37,"▲", "-")), 2) &lt; 0, ABS(ROUND(VALUE(SUBSTITUTE(連結実質赤字比率に係る赤字・黒字の構成分析!J$37,"▲", "-")), 2)), NA())</f>
        <v>#N/A</v>
      </c>
      <c r="K33" s="146">
        <f>IF(ROUND(VALUE(SUBSTITUTE(連結実質赤字比率に係る赤字・黒字の構成分析!J$37,"▲", "-")), 2) &gt;= 0, ABS(ROUND(VALUE(SUBSTITUTE(連結実質赤字比率に係る赤字・黒字の構成分析!J$37,"▲", "-")), 2)), NA())</f>
        <v>1.65</v>
      </c>
    </row>
    <row r="34" spans="1:16" x14ac:dyDescent="0.2">
      <c r="A34" s="146" t="str">
        <f>IF(連結実質赤字比率に係る赤字・黒字の構成分析!C$36="",NA(),連結実質赤字比率に係る赤字・黒字の構成分析!C$36)</f>
        <v>一般会計</v>
      </c>
      <c r="B34" s="146" t="e">
        <f>IF(ROUND(VALUE(SUBSTITUTE(連結実質赤字比率に係る赤字・黒字の構成分析!F$36,"▲", "-")), 2) &lt; 0, ABS(ROUND(VALUE(SUBSTITUTE(連結実質赤字比率に係る赤字・黒字の構成分析!F$36,"▲", "-")), 2)), NA())</f>
        <v>#N/A</v>
      </c>
      <c r="C34" s="146">
        <f>IF(ROUND(VALUE(SUBSTITUTE(連結実質赤字比率に係る赤字・黒字の構成分析!F$36,"▲", "-")), 2) &gt;= 0, ABS(ROUND(VALUE(SUBSTITUTE(連結実質赤字比率に係る赤字・黒字の構成分析!F$36,"▲", "-")), 2)), NA())</f>
        <v>2.7</v>
      </c>
      <c r="D34" s="146" t="e">
        <f>IF(ROUND(VALUE(SUBSTITUTE(連結実質赤字比率に係る赤字・黒字の構成分析!G$36,"▲", "-")), 2) &lt; 0, ABS(ROUND(VALUE(SUBSTITUTE(連結実質赤字比率に係る赤字・黒字の構成分析!G$36,"▲", "-")), 2)), NA())</f>
        <v>#N/A</v>
      </c>
      <c r="E34" s="146">
        <f>IF(ROUND(VALUE(SUBSTITUTE(連結実質赤字比率に係る赤字・黒字の構成分析!G$36,"▲", "-")), 2) &gt;= 0, ABS(ROUND(VALUE(SUBSTITUTE(連結実質赤字比率に係る赤字・黒字の構成分析!G$36,"▲", "-")), 2)), NA())</f>
        <v>2.77</v>
      </c>
      <c r="F34" s="146" t="e">
        <f>IF(ROUND(VALUE(SUBSTITUTE(連結実質赤字比率に係る赤字・黒字の構成分析!H$36,"▲", "-")), 2) &lt; 0, ABS(ROUND(VALUE(SUBSTITUTE(連結実質赤字比率に係る赤字・黒字の構成分析!H$36,"▲", "-")), 2)), NA())</f>
        <v>#N/A</v>
      </c>
      <c r="G34" s="146">
        <f>IF(ROUND(VALUE(SUBSTITUTE(連結実質赤字比率に係る赤字・黒字の構成分析!H$36,"▲", "-")), 2) &gt;= 0, ABS(ROUND(VALUE(SUBSTITUTE(連結実質赤字比率に係る赤字・黒字の構成分析!H$36,"▲", "-")), 2)), NA())</f>
        <v>3.26</v>
      </c>
      <c r="H34" s="146" t="e">
        <f>IF(ROUND(VALUE(SUBSTITUTE(連結実質赤字比率に係る赤字・黒字の構成分析!I$36,"▲", "-")), 2) &lt; 0, ABS(ROUND(VALUE(SUBSTITUTE(連結実質赤字比率に係る赤字・黒字の構成分析!I$36,"▲", "-")), 2)), NA())</f>
        <v>#N/A</v>
      </c>
      <c r="I34" s="146">
        <f>IF(ROUND(VALUE(SUBSTITUTE(連結実質赤字比率に係る赤字・黒字の構成分析!I$36,"▲", "-")), 2) &gt;= 0, ABS(ROUND(VALUE(SUBSTITUTE(連結実質赤字比率に係る赤字・黒字の構成分析!I$36,"▲", "-")), 2)), NA())</f>
        <v>3.53</v>
      </c>
      <c r="J34" s="146" t="e">
        <f>IF(ROUND(VALUE(SUBSTITUTE(連結実質赤字比率に係る赤字・黒字の構成分析!J$36,"▲", "-")), 2) &lt; 0, ABS(ROUND(VALUE(SUBSTITUTE(連結実質赤字比率に係る赤字・黒字の構成分析!J$36,"▲", "-")), 2)), NA())</f>
        <v>#N/A</v>
      </c>
      <c r="K34" s="146">
        <f>IF(ROUND(VALUE(SUBSTITUTE(連結実質赤字比率に係る赤字・黒字の構成分析!J$36,"▲", "-")), 2) &gt;= 0, ABS(ROUND(VALUE(SUBSTITUTE(連結実質赤字比率に係る赤字・黒字の構成分析!J$36,"▲", "-")), 2)), NA())</f>
        <v>3.37</v>
      </c>
    </row>
    <row r="35" spans="1:16" x14ac:dyDescent="0.2">
      <c r="A35" s="146" t="str">
        <f>IF(連結実質赤字比率に係る赤字・黒字の構成分析!C$35="",NA(),連結実質赤字比率に係る赤字・黒字の構成分析!C$35)</f>
        <v>下水道事業会計</v>
      </c>
      <c r="B35" s="146" t="e">
        <f>IF(ROUND(VALUE(SUBSTITUTE(連結実質赤字比率に係る赤字・黒字の構成分析!F$35,"▲", "-")), 2) &lt; 0, ABS(ROUND(VALUE(SUBSTITUTE(連結実質赤字比率に係る赤字・黒字の構成分析!F$35,"▲", "-")), 2)), NA())</f>
        <v>#N/A</v>
      </c>
      <c r="C35" s="146">
        <f>IF(ROUND(VALUE(SUBSTITUTE(連結実質赤字比率に係る赤字・黒字の構成分析!F$35,"▲", "-")), 2) &gt;= 0, ABS(ROUND(VALUE(SUBSTITUTE(連結実質赤字比率に係る赤字・黒字の構成分析!F$35,"▲", "-")), 2)), NA())</f>
        <v>6.35</v>
      </c>
      <c r="D35" s="146" t="e">
        <f>IF(ROUND(VALUE(SUBSTITUTE(連結実質赤字比率に係る赤字・黒字の構成分析!G$35,"▲", "-")), 2) &lt; 0, ABS(ROUND(VALUE(SUBSTITUTE(連結実質赤字比率に係る赤字・黒字の構成分析!G$35,"▲", "-")), 2)), NA())</f>
        <v>#N/A</v>
      </c>
      <c r="E35" s="146">
        <f>IF(ROUND(VALUE(SUBSTITUTE(連結実質赤字比率に係る赤字・黒字の構成分析!G$35,"▲", "-")), 2) &gt;= 0, ABS(ROUND(VALUE(SUBSTITUTE(連結実質赤字比率に係る赤字・黒字の構成分析!G$35,"▲", "-")), 2)), NA())</f>
        <v>6.47</v>
      </c>
      <c r="F35" s="146" t="e">
        <f>IF(ROUND(VALUE(SUBSTITUTE(連結実質赤字比率に係る赤字・黒字の構成分析!H$35,"▲", "-")), 2) &lt; 0, ABS(ROUND(VALUE(SUBSTITUTE(連結実質赤字比率に係る赤字・黒字の構成分析!H$35,"▲", "-")), 2)), NA())</f>
        <v>#N/A</v>
      </c>
      <c r="G35" s="146">
        <f>IF(ROUND(VALUE(SUBSTITUTE(連結実質赤字比率に係る赤字・黒字の構成分析!H$35,"▲", "-")), 2) &gt;= 0, ABS(ROUND(VALUE(SUBSTITUTE(連結実質赤字比率に係る赤字・黒字の構成分析!H$35,"▲", "-")), 2)), NA())</f>
        <v>5.53</v>
      </c>
      <c r="H35" s="146" t="e">
        <f>IF(ROUND(VALUE(SUBSTITUTE(連結実質赤字比率に係る赤字・黒字の構成分析!I$35,"▲", "-")), 2) &lt; 0, ABS(ROUND(VALUE(SUBSTITUTE(連結実質赤字比率に係る赤字・黒字の構成分析!I$35,"▲", "-")), 2)), NA())</f>
        <v>#N/A</v>
      </c>
      <c r="I35" s="146">
        <f>IF(ROUND(VALUE(SUBSTITUTE(連結実質赤字比率に係る赤字・黒字の構成分析!I$35,"▲", "-")), 2) &gt;= 0, ABS(ROUND(VALUE(SUBSTITUTE(連結実質赤字比率に係る赤字・黒字の構成分析!I$35,"▲", "-")), 2)), NA())</f>
        <v>4.93</v>
      </c>
      <c r="J35" s="146" t="e">
        <f>IF(ROUND(VALUE(SUBSTITUTE(連結実質赤字比率に係る赤字・黒字の構成分析!J$35,"▲", "-")), 2) &lt; 0, ABS(ROUND(VALUE(SUBSTITUTE(連結実質赤字比率に係る赤字・黒字の構成分析!J$35,"▲", "-")), 2)), NA())</f>
        <v>#N/A</v>
      </c>
      <c r="K35" s="146">
        <f>IF(ROUND(VALUE(SUBSTITUTE(連結実質赤字比率に係る赤字・黒字の構成分析!J$35,"▲", "-")), 2) &gt;= 0, ABS(ROUND(VALUE(SUBSTITUTE(連結実質赤字比率に係る赤字・黒字の構成分析!J$35,"▲", "-")), 2)), NA())</f>
        <v>4.3</v>
      </c>
    </row>
    <row r="36" spans="1:16" x14ac:dyDescent="0.2">
      <c r="A36" s="146" t="str">
        <f>IF(連結実質赤字比率に係る赤字・黒字の構成分析!C$34="",NA(),連結実質赤字比率に係る赤字・黒字の構成分析!C$34)</f>
        <v>水道事業会計</v>
      </c>
      <c r="B36" s="146" t="e">
        <f>IF(ROUND(VALUE(SUBSTITUTE(連結実質赤字比率に係る赤字・黒字の構成分析!F$34,"▲", "-")), 2) &lt; 0, ABS(ROUND(VALUE(SUBSTITUTE(連結実質赤字比率に係る赤字・黒字の構成分析!F$34,"▲", "-")), 2)), NA())</f>
        <v>#N/A</v>
      </c>
      <c r="C36" s="146">
        <f>IF(ROUND(VALUE(SUBSTITUTE(連結実質赤字比率に係る赤字・黒字の構成分析!F$34,"▲", "-")), 2) &gt;= 0, ABS(ROUND(VALUE(SUBSTITUTE(連結実質赤字比率に係る赤字・黒字の構成分析!F$34,"▲", "-")), 2)), NA())</f>
        <v>5.14</v>
      </c>
      <c r="D36" s="146" t="e">
        <f>IF(ROUND(VALUE(SUBSTITUTE(連結実質赤字比率に係る赤字・黒字の構成分析!G$34,"▲", "-")), 2) &lt; 0, ABS(ROUND(VALUE(SUBSTITUTE(連結実質赤字比率に係る赤字・黒字の構成分析!G$34,"▲", "-")), 2)), NA())</f>
        <v>#N/A</v>
      </c>
      <c r="E36" s="146">
        <f>IF(ROUND(VALUE(SUBSTITUTE(連結実質赤字比率に係る赤字・黒字の構成分析!G$34,"▲", "-")), 2) &gt;= 0, ABS(ROUND(VALUE(SUBSTITUTE(連結実質赤字比率に係る赤字・黒字の構成分析!G$34,"▲", "-")), 2)), NA())</f>
        <v>5.59</v>
      </c>
      <c r="F36" s="146" t="e">
        <f>IF(ROUND(VALUE(SUBSTITUTE(連結実質赤字比率に係る赤字・黒字の構成分析!H$34,"▲", "-")), 2) &lt; 0, ABS(ROUND(VALUE(SUBSTITUTE(連結実質赤字比率に係る赤字・黒字の構成分析!H$34,"▲", "-")), 2)), NA())</f>
        <v>#N/A</v>
      </c>
      <c r="G36" s="146">
        <f>IF(ROUND(VALUE(SUBSTITUTE(連結実質赤字比率に係る赤字・黒字の構成分析!H$34,"▲", "-")), 2) &gt;= 0, ABS(ROUND(VALUE(SUBSTITUTE(連結実質赤字比率に係る赤字・黒字の構成分析!H$34,"▲", "-")), 2)), NA())</f>
        <v>6.04</v>
      </c>
      <c r="H36" s="146" t="e">
        <f>IF(ROUND(VALUE(SUBSTITUTE(連結実質赤字比率に係る赤字・黒字の構成分析!I$34,"▲", "-")), 2) &lt; 0, ABS(ROUND(VALUE(SUBSTITUTE(連結実質赤字比率に係る赤字・黒字の構成分析!I$34,"▲", "-")), 2)), NA())</f>
        <v>#N/A</v>
      </c>
      <c r="I36" s="146">
        <f>IF(ROUND(VALUE(SUBSTITUTE(連結実質赤字比率に係る赤字・黒字の構成分析!I$34,"▲", "-")), 2) &gt;= 0, ABS(ROUND(VALUE(SUBSTITUTE(連結実質赤字比率に係る赤字・黒字の構成分析!I$34,"▲", "-")), 2)), NA())</f>
        <v>5.39</v>
      </c>
      <c r="J36" s="146" t="e">
        <f>IF(ROUND(VALUE(SUBSTITUTE(連結実質赤字比率に係る赤字・黒字の構成分析!J$34,"▲", "-")), 2) &lt; 0, ABS(ROUND(VALUE(SUBSTITUTE(連結実質赤字比率に係る赤字・黒字の構成分析!J$34,"▲", "-")), 2)), NA())</f>
        <v>#N/A</v>
      </c>
      <c r="K36" s="146">
        <f>IF(ROUND(VALUE(SUBSTITUTE(連結実質赤字比率に係る赤字・黒字の構成分析!J$34,"▲", "-")), 2) &gt;= 0, ABS(ROUND(VALUE(SUBSTITUTE(連結実質赤字比率に係る赤字・黒字の構成分析!J$34,"▲", "-")), 2)), NA())</f>
        <v>4.8600000000000003</v>
      </c>
    </row>
    <row r="39" spans="1:16" x14ac:dyDescent="0.2">
      <c r="A39" s="119" t="s">
        <v>53</v>
      </c>
    </row>
    <row r="40" spans="1:16" x14ac:dyDescent="0.2">
      <c r="A40" s="147"/>
      <c r="B40" s="147" t="str">
        <f>'実質公債費比率（分子）の構造'!K$44</f>
        <v>R01</v>
      </c>
      <c r="C40" s="147"/>
      <c r="D40" s="147"/>
      <c r="E40" s="147" t="str">
        <f>'実質公債費比率（分子）の構造'!L$44</f>
        <v>R02</v>
      </c>
      <c r="F40" s="147"/>
      <c r="G40" s="147"/>
      <c r="H40" s="147" t="str">
        <f>'実質公債費比率（分子）の構造'!M$44</f>
        <v>R03</v>
      </c>
      <c r="I40" s="147"/>
      <c r="J40" s="147"/>
      <c r="K40" s="147" t="str">
        <f>'実質公債費比率（分子）の構造'!N$44</f>
        <v>R04</v>
      </c>
      <c r="L40" s="147"/>
      <c r="M40" s="147"/>
      <c r="N40" s="147" t="str">
        <f>'実質公債費比率（分子）の構造'!O$44</f>
        <v>R05</v>
      </c>
      <c r="O40" s="147"/>
      <c r="P40" s="147"/>
    </row>
    <row r="41" spans="1:16" x14ac:dyDescent="0.2">
      <c r="A41" s="147"/>
      <c r="B41" s="147" t="s">
        <v>54</v>
      </c>
      <c r="C41" s="147"/>
      <c r="D41" s="147" t="s">
        <v>55</v>
      </c>
      <c r="E41" s="147" t="s">
        <v>54</v>
      </c>
      <c r="F41" s="147"/>
      <c r="G41" s="147" t="s">
        <v>55</v>
      </c>
      <c r="H41" s="147" t="s">
        <v>54</v>
      </c>
      <c r="I41" s="147"/>
      <c r="J41" s="147" t="s">
        <v>55</v>
      </c>
      <c r="K41" s="147" t="s">
        <v>54</v>
      </c>
      <c r="L41" s="147"/>
      <c r="M41" s="147" t="s">
        <v>55</v>
      </c>
      <c r="N41" s="147" t="s">
        <v>54</v>
      </c>
      <c r="O41" s="147"/>
      <c r="P41" s="147" t="s">
        <v>55</v>
      </c>
    </row>
    <row r="42" spans="1:16" x14ac:dyDescent="0.2">
      <c r="A42" s="147" t="s">
        <v>56</v>
      </c>
      <c r="B42" s="147"/>
      <c r="C42" s="147"/>
      <c r="D42" s="147">
        <f>'実質公債費比率（分子）の構造'!K$52</f>
        <v>34590</v>
      </c>
      <c r="E42" s="147"/>
      <c r="F42" s="147"/>
      <c r="G42" s="147">
        <f>'実質公債費比率（分子）の構造'!L$52</f>
        <v>33521</v>
      </c>
      <c r="H42" s="147"/>
      <c r="I42" s="147"/>
      <c r="J42" s="147">
        <f>'実質公債費比率（分子）の構造'!M$52</f>
        <v>33003</v>
      </c>
      <c r="K42" s="147"/>
      <c r="L42" s="147"/>
      <c r="M42" s="147">
        <f>'実質公債費比率（分子）の構造'!N$52</f>
        <v>33131</v>
      </c>
      <c r="N42" s="147"/>
      <c r="O42" s="147"/>
      <c r="P42" s="147">
        <f>'実質公債費比率（分子）の構造'!O$52</f>
        <v>33191</v>
      </c>
    </row>
    <row r="43" spans="1:16" x14ac:dyDescent="0.2">
      <c r="A43" s="147" t="s">
        <v>16</v>
      </c>
      <c r="B43" s="147" t="str">
        <f>'実質公債費比率（分子）の構造'!K$51</f>
        <v>-</v>
      </c>
      <c r="C43" s="147"/>
      <c r="D43" s="147"/>
      <c r="E43" s="147" t="str">
        <f>'実質公債費比率（分子）の構造'!L$51</f>
        <v>-</v>
      </c>
      <c r="F43" s="147"/>
      <c r="G43" s="147"/>
      <c r="H43" s="147" t="str">
        <f>'実質公債費比率（分子）の構造'!M$51</f>
        <v>-</v>
      </c>
      <c r="I43" s="147"/>
      <c r="J43" s="147"/>
      <c r="K43" s="147" t="str">
        <f>'実質公債費比率（分子）の構造'!N$51</f>
        <v>-</v>
      </c>
      <c r="L43" s="147"/>
      <c r="M43" s="147"/>
      <c r="N43" s="147" t="str">
        <f>'実質公債費比率（分子）の構造'!O$51</f>
        <v>-</v>
      </c>
      <c r="O43" s="147"/>
      <c r="P43" s="147"/>
    </row>
    <row r="44" spans="1:16" x14ac:dyDescent="0.2">
      <c r="A44" s="147" t="s">
        <v>57</v>
      </c>
      <c r="B44" s="147">
        <f>'実質公債費比率（分子）の構造'!K$50</f>
        <v>1160</v>
      </c>
      <c r="C44" s="147"/>
      <c r="D44" s="147"/>
      <c r="E44" s="147">
        <f>'実質公債費比率（分子）の構造'!L$50</f>
        <v>1142</v>
      </c>
      <c r="F44" s="147"/>
      <c r="G44" s="147"/>
      <c r="H44" s="147">
        <f>'実質公債費比率（分子）の構造'!M$50</f>
        <v>902</v>
      </c>
      <c r="I44" s="147"/>
      <c r="J44" s="147"/>
      <c r="K44" s="147">
        <f>'実質公債費比率（分子）の構造'!N$50</f>
        <v>1091</v>
      </c>
      <c r="L44" s="147"/>
      <c r="M44" s="147"/>
      <c r="N44" s="147">
        <f>'実質公債費比率（分子）の構造'!O$50</f>
        <v>1055</v>
      </c>
      <c r="O44" s="147"/>
      <c r="P44" s="147"/>
    </row>
    <row r="45" spans="1:16" x14ac:dyDescent="0.2">
      <c r="A45" s="147" t="s">
        <v>58</v>
      </c>
      <c r="B45" s="147">
        <f>'実質公債費比率（分子）の構造'!K$49</f>
        <v>126</v>
      </c>
      <c r="C45" s="147"/>
      <c r="D45" s="147"/>
      <c r="E45" s="147">
        <f>'実質公債費比率（分子）の構造'!L$49</f>
        <v>132</v>
      </c>
      <c r="F45" s="147"/>
      <c r="G45" s="147"/>
      <c r="H45" s="147">
        <f>'実質公債費比率（分子）の構造'!M$49</f>
        <v>138</v>
      </c>
      <c r="I45" s="147"/>
      <c r="J45" s="147"/>
      <c r="K45" s="147">
        <f>'実質公債費比率（分子）の構造'!N$49</f>
        <v>135</v>
      </c>
      <c r="L45" s="147"/>
      <c r="M45" s="147"/>
      <c r="N45" s="147">
        <f>'実質公債費比率（分子）の構造'!O$49</f>
        <v>108</v>
      </c>
      <c r="O45" s="147"/>
      <c r="P45" s="147"/>
    </row>
    <row r="46" spans="1:16" x14ac:dyDescent="0.2">
      <c r="A46" s="147" t="s">
        <v>59</v>
      </c>
      <c r="B46" s="147">
        <f>'実質公債費比率（分子）の構造'!K$48</f>
        <v>5819</v>
      </c>
      <c r="C46" s="147"/>
      <c r="D46" s="147"/>
      <c r="E46" s="147">
        <f>'実質公債費比率（分子）の構造'!L$48</f>
        <v>5569</v>
      </c>
      <c r="F46" s="147"/>
      <c r="G46" s="147"/>
      <c r="H46" s="147">
        <f>'実質公債費比率（分子）の構造'!M$48</f>
        <v>5466</v>
      </c>
      <c r="I46" s="147"/>
      <c r="J46" s="147"/>
      <c r="K46" s="147">
        <f>'実質公債費比率（分子）の構造'!N$48</f>
        <v>5216</v>
      </c>
      <c r="L46" s="147"/>
      <c r="M46" s="147"/>
      <c r="N46" s="147">
        <f>'実質公債費比率（分子）の構造'!O$48</f>
        <v>5755</v>
      </c>
      <c r="O46" s="147"/>
      <c r="P46" s="147"/>
    </row>
    <row r="47" spans="1:16" x14ac:dyDescent="0.2">
      <c r="A47" s="147" t="s">
        <v>12</v>
      </c>
      <c r="B47" s="147">
        <f>'実質公債費比率（分子）の構造'!K$47</f>
        <v>8868</v>
      </c>
      <c r="C47" s="147"/>
      <c r="D47" s="147"/>
      <c r="E47" s="147">
        <f>'実質公債費比率（分子）の構造'!L$47</f>
        <v>9592</v>
      </c>
      <c r="F47" s="147"/>
      <c r="G47" s="147"/>
      <c r="H47" s="147">
        <f>'実質公債費比率（分子）の構造'!M$47</f>
        <v>10315</v>
      </c>
      <c r="I47" s="147"/>
      <c r="J47" s="147"/>
      <c r="K47" s="147">
        <f>'実質公債費比率（分子）の構造'!N$47</f>
        <v>11038</v>
      </c>
      <c r="L47" s="147"/>
      <c r="M47" s="147"/>
      <c r="N47" s="147">
        <f>'実質公債費比率（分子）の構造'!O$47</f>
        <v>11762</v>
      </c>
      <c r="O47" s="147"/>
      <c r="P47" s="147"/>
    </row>
    <row r="48" spans="1:16" x14ac:dyDescent="0.2">
      <c r="A48" s="147" t="s">
        <v>60</v>
      </c>
      <c r="B48" s="147">
        <f>'実質公債費比率（分子）の構造'!K$46</f>
        <v>58</v>
      </c>
      <c r="C48" s="147"/>
      <c r="D48" s="147"/>
      <c r="E48" s="147">
        <f>'実質公債費比率（分子）の構造'!L$46</f>
        <v>52</v>
      </c>
      <c r="F48" s="147"/>
      <c r="G48" s="147"/>
      <c r="H48" s="147">
        <f>'実質公債費比率（分子）の構造'!M$46</f>
        <v>48</v>
      </c>
      <c r="I48" s="147"/>
      <c r="J48" s="147"/>
      <c r="K48" s="147">
        <f>'実質公債費比率（分子）の構造'!N$46</f>
        <v>43</v>
      </c>
      <c r="L48" s="147"/>
      <c r="M48" s="147"/>
      <c r="N48" s="147">
        <f>'実質公債費比率（分子）の構造'!O$46</f>
        <v>39</v>
      </c>
      <c r="O48" s="147"/>
      <c r="P48" s="147"/>
    </row>
    <row r="49" spans="1:16" x14ac:dyDescent="0.2">
      <c r="A49" s="147" t="s">
        <v>61</v>
      </c>
      <c r="B49" s="147">
        <f>'実質公債費比率（分子）の構造'!K$45</f>
        <v>28891</v>
      </c>
      <c r="C49" s="147"/>
      <c r="D49" s="147"/>
      <c r="E49" s="147">
        <f>'実質公債費比率（分子）の構造'!L$45</f>
        <v>28386</v>
      </c>
      <c r="F49" s="147"/>
      <c r="G49" s="147"/>
      <c r="H49" s="147">
        <f>'実質公債費比率（分子）の構造'!M$45</f>
        <v>26244</v>
      </c>
      <c r="I49" s="147"/>
      <c r="J49" s="147"/>
      <c r="K49" s="147">
        <f>'実質公債費比率（分子）の構造'!N$45</f>
        <v>26574</v>
      </c>
      <c r="L49" s="147"/>
      <c r="M49" s="147"/>
      <c r="N49" s="147">
        <f>'実質公債費比率（分子）の構造'!O$45</f>
        <v>25500</v>
      </c>
      <c r="O49" s="147"/>
      <c r="P49" s="147"/>
    </row>
    <row r="50" spans="1:16" x14ac:dyDescent="0.2">
      <c r="A50" s="147" t="s">
        <v>62</v>
      </c>
      <c r="B50" s="147" t="e">
        <f>NA()</f>
        <v>#N/A</v>
      </c>
      <c r="C50" s="147">
        <f>IF(ISNUMBER('実質公債費比率（分子）の構造'!K$53),'実質公債費比率（分子）の構造'!K$53,NA())</f>
        <v>10332</v>
      </c>
      <c r="D50" s="147" t="e">
        <f>NA()</f>
        <v>#N/A</v>
      </c>
      <c r="E50" s="147" t="e">
        <f>NA()</f>
        <v>#N/A</v>
      </c>
      <c r="F50" s="147">
        <f>IF(ISNUMBER('実質公債費比率（分子）の構造'!L$53),'実質公債費比率（分子）の構造'!L$53,NA())</f>
        <v>11352</v>
      </c>
      <c r="G50" s="147" t="e">
        <f>NA()</f>
        <v>#N/A</v>
      </c>
      <c r="H50" s="147" t="e">
        <f>NA()</f>
        <v>#N/A</v>
      </c>
      <c r="I50" s="147">
        <f>IF(ISNUMBER('実質公債費比率（分子）の構造'!M$53),'実質公債費比率（分子）の構造'!M$53,NA())</f>
        <v>10110</v>
      </c>
      <c r="J50" s="147" t="e">
        <f>NA()</f>
        <v>#N/A</v>
      </c>
      <c r="K50" s="147" t="e">
        <f>NA()</f>
        <v>#N/A</v>
      </c>
      <c r="L50" s="147">
        <f>IF(ISNUMBER('実質公債費比率（分子）の構造'!N$53),'実質公債費比率（分子）の構造'!N$53,NA())</f>
        <v>10966</v>
      </c>
      <c r="M50" s="147" t="e">
        <f>NA()</f>
        <v>#N/A</v>
      </c>
      <c r="N50" s="147" t="e">
        <f>NA()</f>
        <v>#N/A</v>
      </c>
      <c r="O50" s="147">
        <f>IF(ISNUMBER('実質公債費比率（分子）の構造'!O$53),'実質公債費比率（分子）の構造'!O$53,NA())</f>
        <v>11028</v>
      </c>
      <c r="P50" s="147" t="e">
        <f>NA()</f>
        <v>#N/A</v>
      </c>
    </row>
    <row r="53" spans="1:16" x14ac:dyDescent="0.2">
      <c r="A53" s="119" t="s">
        <v>63</v>
      </c>
    </row>
    <row r="54" spans="1:16" x14ac:dyDescent="0.2">
      <c r="A54" s="146"/>
      <c r="B54" s="146" t="str">
        <f>'将来負担比率（分子）の構造'!I$40</f>
        <v>R01</v>
      </c>
      <c r="C54" s="146"/>
      <c r="D54" s="146"/>
      <c r="E54" s="146" t="str">
        <f>'将来負担比率（分子）の構造'!J$40</f>
        <v>R02</v>
      </c>
      <c r="F54" s="146"/>
      <c r="G54" s="146"/>
      <c r="H54" s="146" t="str">
        <f>'将来負担比率（分子）の構造'!K$40</f>
        <v>R03</v>
      </c>
      <c r="I54" s="146"/>
      <c r="J54" s="146"/>
      <c r="K54" s="146" t="str">
        <f>'将来負担比率（分子）の構造'!L$40</f>
        <v>R04</v>
      </c>
      <c r="L54" s="146"/>
      <c r="M54" s="146"/>
      <c r="N54" s="146" t="str">
        <f>'将来負担比率（分子）の構造'!M$40</f>
        <v>R05</v>
      </c>
      <c r="O54" s="146"/>
      <c r="P54" s="146"/>
    </row>
    <row r="55" spans="1:16" x14ac:dyDescent="0.2">
      <c r="A55" s="146"/>
      <c r="B55" s="146" t="s">
        <v>64</v>
      </c>
      <c r="C55" s="146"/>
      <c r="D55" s="146" t="s">
        <v>65</v>
      </c>
      <c r="E55" s="146" t="s">
        <v>64</v>
      </c>
      <c r="F55" s="146"/>
      <c r="G55" s="146" t="s">
        <v>65</v>
      </c>
      <c r="H55" s="146" t="s">
        <v>64</v>
      </c>
      <c r="I55" s="146"/>
      <c r="J55" s="146" t="s">
        <v>65</v>
      </c>
      <c r="K55" s="146" t="s">
        <v>64</v>
      </c>
      <c r="L55" s="146"/>
      <c r="M55" s="146" t="s">
        <v>65</v>
      </c>
      <c r="N55" s="146" t="s">
        <v>64</v>
      </c>
      <c r="O55" s="146"/>
      <c r="P55" s="146" t="s">
        <v>65</v>
      </c>
    </row>
    <row r="56" spans="1:16" x14ac:dyDescent="0.2">
      <c r="A56" s="146" t="s">
        <v>43</v>
      </c>
      <c r="B56" s="146"/>
      <c r="C56" s="146"/>
      <c r="D56" s="146">
        <f>'将来負担比率（分子）の構造'!I$52</f>
        <v>377604</v>
      </c>
      <c r="E56" s="146"/>
      <c r="F56" s="146"/>
      <c r="G56" s="146">
        <f>'将来負担比率（分子）の構造'!J$52</f>
        <v>383537</v>
      </c>
      <c r="H56" s="146"/>
      <c r="I56" s="146"/>
      <c r="J56" s="146">
        <f>'将来負担比率（分子）の構造'!K$52</f>
        <v>387761</v>
      </c>
      <c r="K56" s="146"/>
      <c r="L56" s="146"/>
      <c r="M56" s="146">
        <f>'将来負担比率（分子）の構造'!L$52</f>
        <v>390847</v>
      </c>
      <c r="N56" s="146"/>
      <c r="O56" s="146"/>
      <c r="P56" s="146">
        <f>'将来負担比率（分子）の構造'!M$52</f>
        <v>389531</v>
      </c>
    </row>
    <row r="57" spans="1:16" x14ac:dyDescent="0.2">
      <c r="A57" s="146" t="s">
        <v>42</v>
      </c>
      <c r="B57" s="146"/>
      <c r="C57" s="146"/>
      <c r="D57" s="146">
        <f>'将来負担比率（分子）の構造'!I$51</f>
        <v>88008</v>
      </c>
      <c r="E57" s="146"/>
      <c r="F57" s="146"/>
      <c r="G57" s="146">
        <f>'将来負担比率（分子）の構造'!J$51</f>
        <v>80619</v>
      </c>
      <c r="H57" s="146"/>
      <c r="I57" s="146"/>
      <c r="J57" s="146">
        <f>'将来負担比率（分子）の構造'!K$51</f>
        <v>78929</v>
      </c>
      <c r="K57" s="146"/>
      <c r="L57" s="146"/>
      <c r="M57" s="146">
        <f>'将来負担比率（分子）の構造'!L$51</f>
        <v>76922</v>
      </c>
      <c r="N57" s="146"/>
      <c r="O57" s="146"/>
      <c r="P57" s="146">
        <f>'将来負担比率（分子）の構造'!M$51</f>
        <v>76435</v>
      </c>
    </row>
    <row r="58" spans="1:16" x14ac:dyDescent="0.2">
      <c r="A58" s="146" t="s">
        <v>41</v>
      </c>
      <c r="B58" s="146"/>
      <c r="C58" s="146"/>
      <c r="D58" s="146">
        <f>'将来負担比率（分子）の構造'!I$50</f>
        <v>65048</v>
      </c>
      <c r="E58" s="146"/>
      <c r="F58" s="146"/>
      <c r="G58" s="146">
        <f>'将来負担比率（分子）の構造'!J$50</f>
        <v>66716</v>
      </c>
      <c r="H58" s="146"/>
      <c r="I58" s="146"/>
      <c r="J58" s="146">
        <f>'将来負担比率（分子）の構造'!K$50</f>
        <v>80418</v>
      </c>
      <c r="K58" s="146"/>
      <c r="L58" s="146"/>
      <c r="M58" s="146">
        <f>'将来負担比率（分子）の構造'!L$50</f>
        <v>87848</v>
      </c>
      <c r="N58" s="146"/>
      <c r="O58" s="146"/>
      <c r="P58" s="146">
        <f>'将来負担比率（分子）の構造'!M$50</f>
        <v>99481</v>
      </c>
    </row>
    <row r="59" spans="1:16" x14ac:dyDescent="0.2">
      <c r="A59" s="146" t="s">
        <v>39</v>
      </c>
      <c r="B59" s="146" t="str">
        <f>'将来負担比率（分子）の構造'!I$49</f>
        <v>-</v>
      </c>
      <c r="C59" s="146"/>
      <c r="D59" s="146"/>
      <c r="E59" s="146" t="str">
        <f>'将来負担比率（分子）の構造'!J$49</f>
        <v>-</v>
      </c>
      <c r="F59" s="146"/>
      <c r="G59" s="146"/>
      <c r="H59" s="146" t="str">
        <f>'将来負担比率（分子）の構造'!K$49</f>
        <v>-</v>
      </c>
      <c r="I59" s="146"/>
      <c r="J59" s="146"/>
      <c r="K59" s="146" t="str">
        <f>'将来負担比率（分子）の構造'!L$49</f>
        <v>-</v>
      </c>
      <c r="L59" s="146"/>
      <c r="M59" s="146"/>
      <c r="N59" s="146" t="str">
        <f>'将来負担比率（分子）の構造'!M$49</f>
        <v>-</v>
      </c>
      <c r="O59" s="146"/>
      <c r="P59" s="146"/>
    </row>
    <row r="60" spans="1:16" x14ac:dyDescent="0.2">
      <c r="A60" s="146" t="s">
        <v>38</v>
      </c>
      <c r="B60" s="146" t="str">
        <f>'将来負担比率（分子）の構造'!I$48</f>
        <v>-</v>
      </c>
      <c r="C60" s="146"/>
      <c r="D60" s="146"/>
      <c r="E60" s="146" t="str">
        <f>'将来負担比率（分子）の構造'!J$48</f>
        <v>-</v>
      </c>
      <c r="F60" s="146"/>
      <c r="G60" s="146"/>
      <c r="H60" s="146" t="str">
        <f>'将来負担比率（分子）の構造'!K$48</f>
        <v>-</v>
      </c>
      <c r="I60" s="146"/>
      <c r="J60" s="146"/>
      <c r="K60" s="146" t="str">
        <f>'将来負担比率（分子）の構造'!L$48</f>
        <v>-</v>
      </c>
      <c r="L60" s="146"/>
      <c r="M60" s="146"/>
      <c r="N60" s="146" t="str">
        <f>'将来負担比率（分子）の構造'!M$48</f>
        <v>-</v>
      </c>
      <c r="O60" s="146"/>
      <c r="P60" s="146"/>
    </row>
    <row r="61" spans="1:16" x14ac:dyDescent="0.2">
      <c r="A61" s="146" t="s">
        <v>36</v>
      </c>
      <c r="B61" s="146">
        <f>'将来負担比率（分子）の構造'!I$46</f>
        <v>1925</v>
      </c>
      <c r="C61" s="146"/>
      <c r="D61" s="146"/>
      <c r="E61" s="146">
        <f>'将来負担比率（分子）の構造'!J$46</f>
        <v>2361</v>
      </c>
      <c r="F61" s="146"/>
      <c r="G61" s="146"/>
      <c r="H61" s="146">
        <f>'将来負担比率（分子）の構造'!K$46</f>
        <v>2097</v>
      </c>
      <c r="I61" s="146"/>
      <c r="J61" s="146"/>
      <c r="K61" s="146">
        <f>'将来負担比率（分子）の構造'!L$46</f>
        <v>2059</v>
      </c>
      <c r="L61" s="146"/>
      <c r="M61" s="146"/>
      <c r="N61" s="146">
        <f>'将来負担比率（分子）の構造'!M$46</f>
        <v>1966</v>
      </c>
      <c r="O61" s="146"/>
      <c r="P61" s="146"/>
    </row>
    <row r="62" spans="1:16" x14ac:dyDescent="0.2">
      <c r="A62" s="146" t="s">
        <v>35</v>
      </c>
      <c r="B62" s="146">
        <f>'将来負担比率（分子）の構造'!I$45</f>
        <v>60468</v>
      </c>
      <c r="C62" s="146"/>
      <c r="D62" s="146"/>
      <c r="E62" s="146">
        <f>'将来負担比率（分子）の構造'!J$45</f>
        <v>57094</v>
      </c>
      <c r="F62" s="146"/>
      <c r="G62" s="146"/>
      <c r="H62" s="146">
        <f>'将来負担比率（分子）の構造'!K$45</f>
        <v>55328</v>
      </c>
      <c r="I62" s="146"/>
      <c r="J62" s="146"/>
      <c r="K62" s="146">
        <f>'将来負担比率（分子）の構造'!L$45</f>
        <v>53734</v>
      </c>
      <c r="L62" s="146"/>
      <c r="M62" s="146"/>
      <c r="N62" s="146">
        <f>'将来負担比率（分子）の構造'!M$45</f>
        <v>56715</v>
      </c>
      <c r="O62" s="146"/>
      <c r="P62" s="146"/>
    </row>
    <row r="63" spans="1:16" x14ac:dyDescent="0.2">
      <c r="A63" s="146" t="s">
        <v>34</v>
      </c>
      <c r="B63" s="146">
        <f>'将来負担比率（分子）の構造'!I$44</f>
        <v>624</v>
      </c>
      <c r="C63" s="146"/>
      <c r="D63" s="146"/>
      <c r="E63" s="146">
        <f>'将来負担比率（分子）の構造'!J$44</f>
        <v>542</v>
      </c>
      <c r="F63" s="146"/>
      <c r="G63" s="146"/>
      <c r="H63" s="146">
        <f>'将来負担比率（分子）の構造'!K$44</f>
        <v>509</v>
      </c>
      <c r="I63" s="146"/>
      <c r="J63" s="146"/>
      <c r="K63" s="146">
        <f>'将来負担比率（分子）の構造'!L$44</f>
        <v>399</v>
      </c>
      <c r="L63" s="146"/>
      <c r="M63" s="146"/>
      <c r="N63" s="146">
        <f>'将来負担比率（分子）の構造'!M$44</f>
        <v>319</v>
      </c>
      <c r="O63" s="146"/>
      <c r="P63" s="146"/>
    </row>
    <row r="64" spans="1:16" x14ac:dyDescent="0.2">
      <c r="A64" s="146" t="s">
        <v>33</v>
      </c>
      <c r="B64" s="146">
        <f>'将来負担比率（分子）の構造'!I$43</f>
        <v>66178</v>
      </c>
      <c r="C64" s="146"/>
      <c r="D64" s="146"/>
      <c r="E64" s="146">
        <f>'将来負担比率（分子）の構造'!J$43</f>
        <v>62544</v>
      </c>
      <c r="F64" s="146"/>
      <c r="G64" s="146"/>
      <c r="H64" s="146">
        <f>'将来負担比率（分子）の構造'!K$43</f>
        <v>60408</v>
      </c>
      <c r="I64" s="146"/>
      <c r="J64" s="146"/>
      <c r="K64" s="146">
        <f>'将来負担比率（分子）の構造'!L$43</f>
        <v>59015</v>
      </c>
      <c r="L64" s="146"/>
      <c r="M64" s="146"/>
      <c r="N64" s="146">
        <f>'将来負担比率（分子）の構造'!M$43</f>
        <v>59643</v>
      </c>
      <c r="O64" s="146"/>
      <c r="P64" s="146"/>
    </row>
    <row r="65" spans="1:16" x14ac:dyDescent="0.2">
      <c r="A65" s="146" t="s">
        <v>32</v>
      </c>
      <c r="B65" s="146">
        <f>'将来負担比率（分子）の構造'!I$42</f>
        <v>4808</v>
      </c>
      <c r="C65" s="146"/>
      <c r="D65" s="146"/>
      <c r="E65" s="146">
        <f>'将来負担比率（分子）の構造'!J$42</f>
        <v>3881</v>
      </c>
      <c r="F65" s="146"/>
      <c r="G65" s="146"/>
      <c r="H65" s="146">
        <f>'将来負担比率（分子）の構造'!K$42</f>
        <v>3135</v>
      </c>
      <c r="I65" s="146"/>
      <c r="J65" s="146"/>
      <c r="K65" s="146">
        <f>'将来負担比率（分子）の構造'!L$42</f>
        <v>2780</v>
      </c>
      <c r="L65" s="146"/>
      <c r="M65" s="146"/>
      <c r="N65" s="146">
        <f>'将来負担比率（分子）の構造'!M$42</f>
        <v>2995</v>
      </c>
      <c r="O65" s="146"/>
      <c r="P65" s="146"/>
    </row>
    <row r="66" spans="1:16" x14ac:dyDescent="0.2">
      <c r="A66" s="146" t="s">
        <v>31</v>
      </c>
      <c r="B66" s="146">
        <f>'将来負担比率（分子）の構造'!I$41</f>
        <v>477105</v>
      </c>
      <c r="C66" s="146"/>
      <c r="D66" s="146"/>
      <c r="E66" s="146">
        <f>'将来負担比率（分子）の構造'!J$41</f>
        <v>486394</v>
      </c>
      <c r="F66" s="146"/>
      <c r="G66" s="146"/>
      <c r="H66" s="146">
        <f>'将来負担比率（分子）の構造'!K$41</f>
        <v>491389</v>
      </c>
      <c r="I66" s="146"/>
      <c r="J66" s="146"/>
      <c r="K66" s="146">
        <f>'将来負担比率（分子）の構造'!L$41</f>
        <v>496217</v>
      </c>
      <c r="L66" s="146"/>
      <c r="M66" s="146"/>
      <c r="N66" s="146">
        <f>'将来負担比率（分子）の構造'!M$41</f>
        <v>499542</v>
      </c>
      <c r="O66" s="146"/>
      <c r="P66" s="146"/>
    </row>
    <row r="67" spans="1:16" x14ac:dyDescent="0.2">
      <c r="A67" s="146" t="s">
        <v>66</v>
      </c>
      <c r="B67" s="146" t="e">
        <f>NA()</f>
        <v>#N/A</v>
      </c>
      <c r="C67" s="146">
        <f>IF(ISNUMBER('将来負担比率（分子）の構造'!I$53), IF('将来負担比率（分子）の構造'!I$53 &lt; 0, 0, '将来負担比率（分子）の構造'!I$53), NA())</f>
        <v>80449</v>
      </c>
      <c r="D67" s="146" t="e">
        <f>NA()</f>
        <v>#N/A</v>
      </c>
      <c r="E67" s="146" t="e">
        <f>NA()</f>
        <v>#N/A</v>
      </c>
      <c r="F67" s="146">
        <f>IF(ISNUMBER('将来負担比率（分子）の構造'!J$53), IF('将来負担比率（分子）の構造'!J$53 &lt; 0, 0, '将来負担比率（分子）の構造'!J$53), NA())</f>
        <v>81944</v>
      </c>
      <c r="G67" s="146" t="e">
        <f>NA()</f>
        <v>#N/A</v>
      </c>
      <c r="H67" s="146" t="e">
        <f>NA()</f>
        <v>#N/A</v>
      </c>
      <c r="I67" s="146">
        <f>IF(ISNUMBER('将来負担比率（分子）の構造'!K$53), IF('将来負担比率（分子）の構造'!K$53 &lt; 0, 0, '将来負担比率（分子）の構造'!K$53), NA())</f>
        <v>65759</v>
      </c>
      <c r="J67" s="146" t="e">
        <f>NA()</f>
        <v>#N/A</v>
      </c>
      <c r="K67" s="146" t="e">
        <f>NA()</f>
        <v>#N/A</v>
      </c>
      <c r="L67" s="146">
        <f>IF(ISNUMBER('将来負担比率（分子）の構造'!L$53), IF('将来負担比率（分子）の構造'!L$53 &lt; 0, 0, '将来負担比率（分子）の構造'!L$53), NA())</f>
        <v>58586</v>
      </c>
      <c r="M67" s="146" t="e">
        <f>NA()</f>
        <v>#N/A</v>
      </c>
      <c r="N67" s="146" t="e">
        <f>NA()</f>
        <v>#N/A</v>
      </c>
      <c r="O67" s="146">
        <f>IF(ISNUMBER('将来負担比率（分子）の構造'!M$53), IF('将来負担比率（分子）の構造'!M$53 &lt; 0, 0, '将来負担比率（分子）の構造'!M$53), NA())</f>
        <v>55732</v>
      </c>
      <c r="P67" s="146" t="e">
        <f>NA()</f>
        <v>#N/A</v>
      </c>
    </row>
    <row r="70" spans="1:16" x14ac:dyDescent="0.2">
      <c r="A70" s="148" t="s">
        <v>67</v>
      </c>
      <c r="B70" s="148"/>
      <c r="C70" s="148"/>
      <c r="D70" s="148"/>
      <c r="E70" s="148"/>
      <c r="F70" s="148"/>
    </row>
    <row r="71" spans="1:16" x14ac:dyDescent="0.2">
      <c r="A71" s="149"/>
      <c r="B71" s="149" t="e">
        <f>#REF!</f>
        <v>#REF!</v>
      </c>
      <c r="C71" s="149" t="e">
        <f>#REF!</f>
        <v>#REF!</v>
      </c>
      <c r="D71" s="149" t="e">
        <f>#REF!</f>
        <v>#REF!</v>
      </c>
    </row>
    <row r="72" spans="1:16" x14ac:dyDescent="0.2">
      <c r="A72" s="149" t="s">
        <v>68</v>
      </c>
      <c r="B72" s="150" t="e">
        <f>#REF!</f>
        <v>#REF!</v>
      </c>
      <c r="C72" s="150" t="e">
        <f>#REF!</f>
        <v>#REF!</v>
      </c>
      <c r="D72" s="150" t="e">
        <f>#REF!</f>
        <v>#REF!</v>
      </c>
    </row>
    <row r="73" spans="1:16" x14ac:dyDescent="0.2">
      <c r="A73" s="149" t="s">
        <v>69</v>
      </c>
      <c r="B73" s="150" t="e">
        <f>#REF!</f>
        <v>#REF!</v>
      </c>
      <c r="C73" s="150" t="e">
        <f>#REF!</f>
        <v>#REF!</v>
      </c>
      <c r="D73" s="150" t="e">
        <f>#REF!</f>
        <v>#REF!</v>
      </c>
    </row>
    <row r="74" spans="1:16" x14ac:dyDescent="0.2">
      <c r="A74" s="149" t="s">
        <v>70</v>
      </c>
      <c r="B74" s="150" t="e">
        <f>#REF!</f>
        <v>#REF!</v>
      </c>
      <c r="C74" s="150" t="e">
        <f>#REF!</f>
        <v>#REF!</v>
      </c>
      <c r="D74" s="150" t="e">
        <f>#REF!</f>
        <v>#REF!</v>
      </c>
    </row>
  </sheetData>
  <sheetProtection algorithmName="SHA-512" hashValue="lHJNkz9IMYLorEkgY/fDPoYiWqD9t6CsnhJNso9EmqearWlZa9Aj4m1NxlLdKDxIit8DlGWryAYN1FHcyeEANA==" saltValue="YCAweXkbeglaI7dqUPqW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財政比較分析表</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加藤　翔</cp:lastModifiedBy>
  <dcterms:created xsi:type="dcterms:W3CDTF">2025-02-19T02:50:12Z</dcterms:created>
  <dcterms:modified xsi:type="dcterms:W3CDTF">2025-04-18T03:29:10Z</dcterms:modified>
  <cp:category/>
</cp:coreProperties>
</file>